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codeName="ThisWorkbook" defaultThemeVersion="124226"/>
  <xr:revisionPtr revIDLastSave="0" documentId="13_ncr:1_{F016CA2A-5226-4A43-B077-753B20DC5D4C}" xr6:coauthVersionLast="45" xr6:coauthVersionMax="45" xr10:uidLastSave="{00000000-0000-0000-0000-000000000000}"/>
  <bookViews>
    <workbookView xWindow="-108" yWindow="-108" windowWidth="23256" windowHeight="12576" xr2:uid="{00000000-000D-0000-FFFF-FFFF00000000}"/>
  </bookViews>
  <sheets>
    <sheet name="Pozisyon" sheetId="5" r:id="rId1"/>
    <sheet name="Data" sheetId="4" r:id="rId2"/>
    <sheet name="Cov - Cor- Cholsky" sheetId="16" r:id="rId3"/>
    <sheet name="Uncorrelated - Correlated YC" sheetId="17" r:id="rId4"/>
    <sheet name="Mapping" sheetId="15" r:id="rId5"/>
    <sheet name="Simulasyon" sheetId="18" r:id="rId6"/>
    <sheet name="PV-VAR" sheetId="6" r:id="rId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83" i="18" l="1"/>
  <c r="B311" i="18"/>
  <c r="B312" i="18"/>
  <c r="C643" i="18"/>
  <c r="B645" i="18"/>
  <c r="B849" i="18"/>
  <c r="B855" i="18"/>
  <c r="C920" i="18"/>
  <c r="B927" i="18"/>
  <c r="C972" i="18"/>
  <c r="B977" i="18"/>
  <c r="G4" i="17" a="1"/>
  <c r="G4" i="17" s="1"/>
  <c r="B4" i="18" s="1"/>
  <c r="G5" i="17" a="1"/>
  <c r="G5" i="17" s="1"/>
  <c r="B5" i="18" s="1"/>
  <c r="G6" i="17" a="1"/>
  <c r="H6" i="17" s="1"/>
  <c r="C6" i="18" s="1"/>
  <c r="G7" i="17" a="1"/>
  <c r="G7" i="17" s="1"/>
  <c r="B7" i="18" s="1"/>
  <c r="G8" i="17" a="1"/>
  <c r="G8" i="17" s="1"/>
  <c r="B8" i="18" s="1"/>
  <c r="G9" i="17" a="1"/>
  <c r="G10" i="17" a="1"/>
  <c r="G10" i="17" s="1"/>
  <c r="B10" i="18" s="1"/>
  <c r="G11" i="17" a="1"/>
  <c r="G11" i="17" s="1"/>
  <c r="B11" i="18" s="1"/>
  <c r="G12" i="17" a="1"/>
  <c r="G12" i="17" s="1"/>
  <c r="B12" i="18" s="1"/>
  <c r="G13" i="17" a="1"/>
  <c r="G13" i="17" s="1"/>
  <c r="B13" i="18" s="1"/>
  <c r="G14" i="17" a="1"/>
  <c r="H14" i="17" s="1"/>
  <c r="C14" i="18" s="1"/>
  <c r="G15" i="17" a="1"/>
  <c r="G15" i="17" s="1"/>
  <c r="B15" i="18" s="1"/>
  <c r="G16" i="17" a="1"/>
  <c r="G16" i="17" s="1"/>
  <c r="B16" i="18" s="1"/>
  <c r="G17" i="17" a="1"/>
  <c r="G18" i="17" a="1"/>
  <c r="G18" i="17" s="1"/>
  <c r="B18" i="18" s="1"/>
  <c r="G19" i="17" a="1"/>
  <c r="G19" i="17" s="1"/>
  <c r="B19" i="18" s="1"/>
  <c r="G20" i="17" a="1"/>
  <c r="G20" i="17" s="1"/>
  <c r="B20" i="18" s="1"/>
  <c r="G21" i="17" a="1"/>
  <c r="G21" i="17" s="1"/>
  <c r="B21" i="18" s="1"/>
  <c r="G22" i="17" a="1"/>
  <c r="H22" i="17" s="1"/>
  <c r="C22" i="18" s="1"/>
  <c r="G23" i="17" a="1"/>
  <c r="G23" i="17" s="1"/>
  <c r="B23" i="18" s="1"/>
  <c r="G24" i="17" a="1"/>
  <c r="G24" i="17" s="1"/>
  <c r="B24" i="18" s="1"/>
  <c r="G25" i="17" a="1"/>
  <c r="G26" i="17" a="1"/>
  <c r="H26" i="17" s="1"/>
  <c r="C26" i="18" s="1"/>
  <c r="G27" i="17" a="1"/>
  <c r="H27" i="17" s="1"/>
  <c r="C27" i="18" s="1"/>
  <c r="G28" i="17" a="1"/>
  <c r="G28" i="17" s="1"/>
  <c r="B28" i="18" s="1"/>
  <c r="G29" i="17" a="1"/>
  <c r="G29" i="17" s="1"/>
  <c r="B29" i="18" s="1"/>
  <c r="G30" i="17" a="1"/>
  <c r="H30" i="17" s="1"/>
  <c r="C30" i="18" s="1"/>
  <c r="G31" i="17" a="1"/>
  <c r="G31" i="17" s="1"/>
  <c r="B31" i="18" s="1"/>
  <c r="G32" i="17" a="1"/>
  <c r="G32" i="17" s="1"/>
  <c r="B32" i="18" s="1"/>
  <c r="G33" i="17" a="1"/>
  <c r="G34" i="17" a="1"/>
  <c r="H34" i="17" s="1"/>
  <c r="C34" i="18" s="1"/>
  <c r="G35" i="17" a="1"/>
  <c r="H35" i="17" s="1"/>
  <c r="C35" i="18" s="1"/>
  <c r="G36" i="17" a="1"/>
  <c r="G36" i="17" s="1"/>
  <c r="B36" i="18" s="1"/>
  <c r="G37" i="17" a="1"/>
  <c r="G37" i="17" s="1"/>
  <c r="B37" i="18" s="1"/>
  <c r="G38" i="17" a="1"/>
  <c r="H38" i="17" s="1"/>
  <c r="C38" i="18" s="1"/>
  <c r="G39" i="17" a="1"/>
  <c r="G39" i="17" s="1"/>
  <c r="B39" i="18" s="1"/>
  <c r="G40" i="17" a="1"/>
  <c r="G40" i="17" s="1"/>
  <c r="B40" i="18" s="1"/>
  <c r="G41" i="17" a="1"/>
  <c r="G42" i="17" a="1"/>
  <c r="H42" i="17" s="1"/>
  <c r="C42" i="18" s="1"/>
  <c r="G43" i="17" a="1"/>
  <c r="G43" i="17" s="1"/>
  <c r="B43" i="18" s="1"/>
  <c r="G44" i="17" a="1"/>
  <c r="G44" i="17" s="1"/>
  <c r="B44" i="18" s="1"/>
  <c r="G45" i="17" a="1"/>
  <c r="G45" i="17" s="1"/>
  <c r="B45" i="18" s="1"/>
  <c r="G46" i="17" a="1"/>
  <c r="H46" i="17" s="1"/>
  <c r="C46" i="18" s="1"/>
  <c r="G47" i="17" a="1"/>
  <c r="G47" i="17" s="1"/>
  <c r="B47" i="18" s="1"/>
  <c r="G48" i="17" a="1"/>
  <c r="H48" i="17" s="1"/>
  <c r="C48" i="18" s="1"/>
  <c r="G49" i="17" a="1"/>
  <c r="G50" i="17" a="1"/>
  <c r="H50" i="17" s="1"/>
  <c r="C50" i="18" s="1"/>
  <c r="G51" i="17" a="1"/>
  <c r="G51" i="17" s="1"/>
  <c r="B51" i="18" s="1"/>
  <c r="G52" i="17" a="1"/>
  <c r="G52" i="17" s="1"/>
  <c r="B52" i="18" s="1"/>
  <c r="G53" i="17" a="1"/>
  <c r="G53" i="17" s="1"/>
  <c r="B53" i="18" s="1"/>
  <c r="G54" i="17" a="1"/>
  <c r="H54" i="17" s="1"/>
  <c r="C54" i="18" s="1"/>
  <c r="G55" i="17" a="1"/>
  <c r="H55" i="17" s="1"/>
  <c r="C55" i="18" s="1"/>
  <c r="G55" i="17"/>
  <c r="B55" i="18" s="1"/>
  <c r="G56" i="17" a="1"/>
  <c r="G56" i="17" s="1"/>
  <c r="B56" i="18" s="1"/>
  <c r="G57" i="17" a="1"/>
  <c r="G58" i="17" a="1"/>
  <c r="H58" i="17" s="1"/>
  <c r="C58" i="18" s="1"/>
  <c r="G59" i="17" a="1"/>
  <c r="G59" i="17" s="1"/>
  <c r="B59" i="18" s="1"/>
  <c r="G60" i="17" a="1"/>
  <c r="G60" i="17" s="1"/>
  <c r="B60" i="18" s="1"/>
  <c r="G61" i="17" a="1"/>
  <c r="G61" i="17" s="1"/>
  <c r="B61" i="18" s="1"/>
  <c r="G62" i="17" a="1"/>
  <c r="H62" i="17" s="1"/>
  <c r="C62" i="18" s="1"/>
  <c r="G63" i="17" a="1"/>
  <c r="H63" i="17" s="1"/>
  <c r="C63" i="18" s="1"/>
  <c r="G63" i="17"/>
  <c r="B63" i="18" s="1"/>
  <c r="G64" i="17" a="1"/>
  <c r="G64" i="17" s="1"/>
  <c r="B64" i="18" s="1"/>
  <c r="G65" i="17" a="1"/>
  <c r="G66" i="17" a="1"/>
  <c r="H66" i="17" s="1"/>
  <c r="C66" i="18" s="1"/>
  <c r="G67" i="17" a="1"/>
  <c r="G67" i="17" s="1"/>
  <c r="B67" i="18" s="1"/>
  <c r="G68" i="17" a="1"/>
  <c r="G68" i="17" s="1"/>
  <c r="B68" i="18" s="1"/>
  <c r="G69" i="17" a="1"/>
  <c r="G69" i="17" s="1"/>
  <c r="B69" i="18" s="1"/>
  <c r="G70" i="17" a="1"/>
  <c r="H70" i="17" s="1"/>
  <c r="C70" i="18" s="1"/>
  <c r="G71" i="17" a="1"/>
  <c r="G71" i="17" s="1"/>
  <c r="B71" i="18" s="1"/>
  <c r="G72" i="17" a="1"/>
  <c r="H72" i="17" s="1"/>
  <c r="C72" i="18" s="1"/>
  <c r="G73" i="17" a="1"/>
  <c r="G74" i="17" a="1"/>
  <c r="G74" i="17" s="1"/>
  <c r="B74" i="18" s="1"/>
  <c r="G75" i="17" a="1"/>
  <c r="G75" i="17" s="1"/>
  <c r="B75" i="18" s="1"/>
  <c r="G76" i="17" a="1"/>
  <c r="G76" i="17" s="1"/>
  <c r="B76" i="18" s="1"/>
  <c r="G77" i="17" a="1"/>
  <c r="G77" i="17" s="1"/>
  <c r="B77" i="18" s="1"/>
  <c r="G78" i="17" a="1"/>
  <c r="H78" i="17" s="1"/>
  <c r="C78" i="18" s="1"/>
  <c r="G79" i="17" a="1"/>
  <c r="G79" i="17" s="1"/>
  <c r="B79" i="18" s="1"/>
  <c r="G80" i="17" a="1"/>
  <c r="G80" i="17" s="1"/>
  <c r="B80" i="18" s="1"/>
  <c r="G81" i="17" a="1"/>
  <c r="G82" i="17" a="1"/>
  <c r="H82" i="17" s="1"/>
  <c r="C82" i="18" s="1"/>
  <c r="G83" i="17" a="1"/>
  <c r="G83" i="17" s="1"/>
  <c r="B83" i="18" s="1"/>
  <c r="G84" i="17" a="1"/>
  <c r="G84" i="17" s="1"/>
  <c r="B84" i="18" s="1"/>
  <c r="G85" i="17" a="1"/>
  <c r="G85" i="17" s="1"/>
  <c r="B85" i="18" s="1"/>
  <c r="G86" i="17" a="1"/>
  <c r="H86" i="17" s="1"/>
  <c r="C86" i="18" s="1"/>
  <c r="G87" i="17" a="1"/>
  <c r="G87" i="17" s="1"/>
  <c r="B87" i="18" s="1"/>
  <c r="G88" i="17" a="1"/>
  <c r="G88" i="17" s="1"/>
  <c r="B88" i="18" s="1"/>
  <c r="G89" i="17" a="1"/>
  <c r="G90" i="17" a="1"/>
  <c r="H90" i="17" s="1"/>
  <c r="C90" i="18" s="1"/>
  <c r="G90" i="17"/>
  <c r="B90" i="18" s="1"/>
  <c r="G91" i="17" a="1"/>
  <c r="G91" i="17" s="1"/>
  <c r="B91" i="18" s="1"/>
  <c r="G92" i="17" a="1"/>
  <c r="G92" i="17" s="1"/>
  <c r="B92" i="18" s="1"/>
  <c r="G93" i="17" a="1"/>
  <c r="G93" i="17" s="1"/>
  <c r="B93" i="18" s="1"/>
  <c r="G94" i="17" a="1"/>
  <c r="G95" i="17" a="1"/>
  <c r="G95" i="17" s="1"/>
  <c r="B95" i="18" s="1"/>
  <c r="G96" i="17" a="1"/>
  <c r="G96" i="17"/>
  <c r="B96" i="18" s="1"/>
  <c r="H96" i="17"/>
  <c r="C96" i="18" s="1"/>
  <c r="G97" i="17" a="1"/>
  <c r="G98" i="17" a="1"/>
  <c r="G98" i="17" s="1"/>
  <c r="B98" i="18" s="1"/>
  <c r="G99" i="17" a="1"/>
  <c r="H99" i="17" s="1"/>
  <c r="C99" i="18" s="1"/>
  <c r="G100" i="17" a="1"/>
  <c r="G100" i="17" s="1"/>
  <c r="B100" i="18" s="1"/>
  <c r="G101" i="17" a="1"/>
  <c r="G101" i="17" s="1"/>
  <c r="B101" i="18" s="1"/>
  <c r="G102" i="17" a="1"/>
  <c r="H102" i="17" s="1"/>
  <c r="C102" i="18" s="1"/>
  <c r="G103" i="17" a="1"/>
  <c r="G103" i="17" s="1"/>
  <c r="B103" i="18" s="1"/>
  <c r="G104" i="17" a="1"/>
  <c r="G104" i="17" s="1"/>
  <c r="B104" i="18" s="1"/>
  <c r="G105" i="17" a="1"/>
  <c r="G106" i="17" a="1"/>
  <c r="G106" i="17" s="1"/>
  <c r="B106" i="18" s="1"/>
  <c r="G107" i="17" a="1"/>
  <c r="G107" i="17" s="1"/>
  <c r="B107" i="18" s="1"/>
  <c r="H107" i="17"/>
  <c r="C107" i="18" s="1"/>
  <c r="G108" i="17" a="1"/>
  <c r="G108" i="17" s="1"/>
  <c r="B108" i="18" s="1"/>
  <c r="G109" i="17" a="1"/>
  <c r="G109" i="17" s="1"/>
  <c r="B109" i="18" s="1"/>
  <c r="G110" i="17" a="1"/>
  <c r="H110" i="17" s="1"/>
  <c r="C110" i="18" s="1"/>
  <c r="G111" i="17" a="1"/>
  <c r="G111" i="17" s="1"/>
  <c r="B111" i="18" s="1"/>
  <c r="G112" i="17" a="1"/>
  <c r="G112" i="17" s="1"/>
  <c r="B112" i="18" s="1"/>
  <c r="H112" i="17"/>
  <c r="C112" i="18" s="1"/>
  <c r="G113" i="17" a="1"/>
  <c r="G114" i="17" a="1"/>
  <c r="G114" i="17" s="1"/>
  <c r="B114" i="18" s="1"/>
  <c r="G115" i="17" a="1"/>
  <c r="H115" i="17" s="1"/>
  <c r="C115" i="18" s="1"/>
  <c r="G116" i="17" a="1"/>
  <c r="G116" i="17" s="1"/>
  <c r="B116" i="18" s="1"/>
  <c r="G117" i="17" a="1"/>
  <c r="G117" i="17" s="1"/>
  <c r="B117" i="18" s="1"/>
  <c r="G118" i="17" a="1"/>
  <c r="G119" i="17" a="1"/>
  <c r="H119" i="17" s="1"/>
  <c r="C119" i="18" s="1"/>
  <c r="G120" i="17" a="1"/>
  <c r="G120" i="17" s="1"/>
  <c r="B120" i="18" s="1"/>
  <c r="G121" i="17" a="1"/>
  <c r="G122" i="17" a="1"/>
  <c r="G122" i="17" s="1"/>
  <c r="B122" i="18" s="1"/>
  <c r="G123" i="17" a="1"/>
  <c r="G123" i="17" s="1"/>
  <c r="B123" i="18" s="1"/>
  <c r="G124" i="17" a="1"/>
  <c r="G124" i="17" s="1"/>
  <c r="B124" i="18" s="1"/>
  <c r="G125" i="17" a="1"/>
  <c r="G125" i="17" s="1"/>
  <c r="B125" i="18" s="1"/>
  <c r="G126" i="17" a="1"/>
  <c r="H126" i="17" s="1"/>
  <c r="C126" i="18" s="1"/>
  <c r="G127" i="17" a="1"/>
  <c r="H127" i="17" s="1"/>
  <c r="C127" i="18" s="1"/>
  <c r="G128" i="17" a="1"/>
  <c r="G128" i="17" s="1"/>
  <c r="B128" i="18" s="1"/>
  <c r="G129" i="17" a="1"/>
  <c r="G130" i="17" a="1"/>
  <c r="G130" i="17" s="1"/>
  <c r="B130" i="18" s="1"/>
  <c r="G131" i="17" a="1"/>
  <c r="G131" i="17" s="1"/>
  <c r="B131" i="18" s="1"/>
  <c r="G132" i="17" a="1"/>
  <c r="G132" i="17" s="1"/>
  <c r="B132" i="18" s="1"/>
  <c r="G133" i="17" a="1"/>
  <c r="G133" i="17" s="1"/>
  <c r="B133" i="18" s="1"/>
  <c r="G134" i="17" a="1"/>
  <c r="H134" i="17" s="1"/>
  <c r="C134" i="18" s="1"/>
  <c r="G134" i="17"/>
  <c r="B134" i="18" s="1"/>
  <c r="G135" i="17" a="1"/>
  <c r="H135" i="17" s="1"/>
  <c r="C135" i="18" s="1"/>
  <c r="G136" i="17" a="1"/>
  <c r="G136" i="17" s="1"/>
  <c r="B136" i="18" s="1"/>
  <c r="G137" i="17" a="1"/>
  <c r="G138" i="17" a="1"/>
  <c r="G138" i="17" s="1"/>
  <c r="B138" i="18" s="1"/>
  <c r="G139" i="17" a="1"/>
  <c r="G139" i="17" s="1"/>
  <c r="B139" i="18" s="1"/>
  <c r="H139" i="17"/>
  <c r="C139" i="18" s="1"/>
  <c r="G140" i="17" a="1"/>
  <c r="G140" i="17" s="1"/>
  <c r="B140" i="18" s="1"/>
  <c r="G141" i="17" a="1"/>
  <c r="G141" i="17" s="1"/>
  <c r="B141" i="18" s="1"/>
  <c r="G142" i="17" a="1"/>
  <c r="H142" i="17" s="1"/>
  <c r="C142" i="18" s="1"/>
  <c r="G143" i="17" a="1"/>
  <c r="H143" i="17" s="1"/>
  <c r="C143" i="18" s="1"/>
  <c r="G144" i="17" a="1"/>
  <c r="G144" i="17" s="1"/>
  <c r="B144" i="18" s="1"/>
  <c r="H144" i="17"/>
  <c r="C144" i="18" s="1"/>
  <c r="G145" i="17" a="1"/>
  <c r="G146" i="17" a="1"/>
  <c r="G146" i="17" s="1"/>
  <c r="B146" i="18" s="1"/>
  <c r="G147" i="17" a="1"/>
  <c r="H147" i="17" s="1"/>
  <c r="C147" i="18" s="1"/>
  <c r="G148" i="17" a="1"/>
  <c r="G148" i="17" s="1"/>
  <c r="B148" i="18" s="1"/>
  <c r="G149" i="17" a="1"/>
  <c r="G149" i="17" s="1"/>
  <c r="B149" i="18" s="1"/>
  <c r="G150" i="17" a="1"/>
  <c r="H150" i="17" s="1"/>
  <c r="C150" i="18" s="1"/>
  <c r="G151" i="17" a="1"/>
  <c r="G151" i="17" s="1"/>
  <c r="B151" i="18" s="1"/>
  <c r="G152" i="17" a="1"/>
  <c r="G152" i="17" s="1"/>
  <c r="B152" i="18" s="1"/>
  <c r="G153" i="17" a="1"/>
  <c r="G154" i="17" a="1"/>
  <c r="G154" i="17" s="1"/>
  <c r="B154" i="18" s="1"/>
  <c r="G155" i="17" a="1"/>
  <c r="H155" i="17" s="1"/>
  <c r="C155" i="18" s="1"/>
  <c r="G156" i="17" a="1"/>
  <c r="G156" i="17" s="1"/>
  <c r="B156" i="18" s="1"/>
  <c r="H156" i="17"/>
  <c r="C156" i="18" s="1"/>
  <c r="G157" i="17" a="1"/>
  <c r="G157" i="17" s="1"/>
  <c r="B157" i="18" s="1"/>
  <c r="G158" i="17" a="1"/>
  <c r="G159" i="17" a="1"/>
  <c r="G159" i="17" s="1"/>
  <c r="B159" i="18" s="1"/>
  <c r="G160" i="17" a="1"/>
  <c r="G160" i="17" s="1"/>
  <c r="B160" i="18" s="1"/>
  <c r="G161" i="17" a="1"/>
  <c r="G162" i="17" a="1"/>
  <c r="G162" i="17" s="1"/>
  <c r="B162" i="18" s="1"/>
  <c r="G163" i="17" a="1"/>
  <c r="G163" i="17" s="1"/>
  <c r="B163" i="18" s="1"/>
  <c r="G164" i="17" a="1"/>
  <c r="G164" i="17" s="1"/>
  <c r="B164" i="18" s="1"/>
  <c r="G165" i="17" a="1"/>
  <c r="G165" i="17" s="1"/>
  <c r="B165" i="18" s="1"/>
  <c r="G166" i="17" a="1"/>
  <c r="H166" i="17" s="1"/>
  <c r="C166" i="18" s="1"/>
  <c r="G166" i="17"/>
  <c r="B166" i="18" s="1"/>
  <c r="G167" i="17" a="1"/>
  <c r="G167" i="17" s="1"/>
  <c r="B167" i="18" s="1"/>
  <c r="H167" i="17"/>
  <c r="C167" i="18" s="1"/>
  <c r="G168" i="17" a="1"/>
  <c r="G168" i="17" s="1"/>
  <c r="B168" i="18" s="1"/>
  <c r="G169" i="17" a="1"/>
  <c r="G170" i="17" a="1"/>
  <c r="G170" i="17" s="1"/>
  <c r="B170" i="18" s="1"/>
  <c r="G171" i="17" a="1"/>
  <c r="H171" i="17" s="1"/>
  <c r="C171" i="18" s="1"/>
  <c r="G172" i="17" a="1"/>
  <c r="G172" i="17" s="1"/>
  <c r="B172" i="18" s="1"/>
  <c r="G173" i="17" a="1"/>
  <c r="G173" i="17" s="1"/>
  <c r="B173" i="18" s="1"/>
  <c r="G174" i="17" a="1"/>
  <c r="H174" i="17" s="1"/>
  <c r="C174" i="18" s="1"/>
  <c r="G174" i="17"/>
  <c r="B174" i="18" s="1"/>
  <c r="G175" i="17" a="1"/>
  <c r="H175" i="17" s="1"/>
  <c r="C175" i="18" s="1"/>
  <c r="G176" i="17" a="1"/>
  <c r="G176" i="17" s="1"/>
  <c r="B176" i="18" s="1"/>
  <c r="G177" i="17" a="1"/>
  <c r="G178" i="17" a="1"/>
  <c r="G178" i="17" s="1"/>
  <c r="B178" i="18" s="1"/>
  <c r="G179" i="17" a="1"/>
  <c r="H179" i="17" s="1"/>
  <c r="C179" i="18" s="1"/>
  <c r="G179" i="17"/>
  <c r="B179" i="18" s="1"/>
  <c r="G180" i="17" a="1"/>
  <c r="G180" i="17" s="1"/>
  <c r="B180" i="18" s="1"/>
  <c r="G181" i="17" a="1"/>
  <c r="G181" i="17" s="1"/>
  <c r="B181" i="18" s="1"/>
  <c r="G182" i="17" a="1"/>
  <c r="H182" i="17" s="1"/>
  <c r="C182" i="18" s="1"/>
  <c r="G183" i="17" a="1"/>
  <c r="H183" i="17" s="1"/>
  <c r="G184" i="17" a="1"/>
  <c r="G184" i="17" s="1"/>
  <c r="B184" i="18" s="1"/>
  <c r="H184" i="17"/>
  <c r="C184" i="18" s="1"/>
  <c r="G185" i="17" a="1"/>
  <c r="G186" i="17" a="1"/>
  <c r="G186" i="17" s="1"/>
  <c r="B186" i="18" s="1"/>
  <c r="G187" i="17" a="1"/>
  <c r="H187" i="17" s="1"/>
  <c r="C187" i="18" s="1"/>
  <c r="G188" i="17" a="1"/>
  <c r="G188" i="17" s="1"/>
  <c r="B188" i="18" s="1"/>
  <c r="H188" i="17"/>
  <c r="C188" i="18" s="1"/>
  <c r="G189" i="17" a="1"/>
  <c r="G189" i="17" s="1"/>
  <c r="B189" i="18" s="1"/>
  <c r="G190" i="17" a="1"/>
  <c r="H190" i="17" s="1"/>
  <c r="C190" i="18" s="1"/>
  <c r="G191" i="17" a="1"/>
  <c r="G191" i="17" s="1"/>
  <c r="B191" i="18" s="1"/>
  <c r="G192" i="17" a="1"/>
  <c r="G192" i="17" s="1"/>
  <c r="B192" i="18" s="1"/>
  <c r="G193" i="17" a="1"/>
  <c r="G194" i="17" a="1"/>
  <c r="G194" i="17" s="1"/>
  <c r="B194" i="18" s="1"/>
  <c r="G195" i="17" a="1"/>
  <c r="G195" i="17" s="1"/>
  <c r="B195" i="18" s="1"/>
  <c r="G196" i="17" a="1"/>
  <c r="G196" i="17" s="1"/>
  <c r="B196" i="18" s="1"/>
  <c r="G197" i="17" a="1"/>
  <c r="G197" i="17" s="1"/>
  <c r="B197" i="18" s="1"/>
  <c r="G198" i="17" a="1"/>
  <c r="G199" i="17" a="1"/>
  <c r="G199" i="17" s="1"/>
  <c r="B199" i="18" s="1"/>
  <c r="G200" i="17" a="1"/>
  <c r="G200" i="17" s="1"/>
  <c r="B200" i="18" s="1"/>
  <c r="G201" i="17" a="1"/>
  <c r="G202" i="17" a="1"/>
  <c r="G202" i="17" s="1"/>
  <c r="B202" i="18" s="1"/>
  <c r="G203" i="17" a="1"/>
  <c r="G203" i="17"/>
  <c r="B203" i="18" s="1"/>
  <c r="H203" i="17"/>
  <c r="C203" i="18" s="1"/>
  <c r="G204" i="17" a="1"/>
  <c r="G204" i="17" s="1"/>
  <c r="B204" i="18" s="1"/>
  <c r="G205" i="17" a="1"/>
  <c r="G205" i="17" s="1"/>
  <c r="B205" i="18" s="1"/>
  <c r="G206" i="17" a="1"/>
  <c r="H206" i="17" s="1"/>
  <c r="C206" i="18" s="1"/>
  <c r="G207" i="17" a="1"/>
  <c r="G207" i="17" s="1"/>
  <c r="B207" i="18" s="1"/>
  <c r="G208" i="17" a="1"/>
  <c r="G208" i="17" s="1"/>
  <c r="B208" i="18" s="1"/>
  <c r="G209" i="17" a="1"/>
  <c r="G210" i="17" a="1"/>
  <c r="G210" i="17" s="1"/>
  <c r="B210" i="18" s="1"/>
  <c r="G211" i="17" a="1"/>
  <c r="G211" i="17" s="1"/>
  <c r="B211" i="18" s="1"/>
  <c r="G212" i="17" a="1"/>
  <c r="G212" i="17" s="1"/>
  <c r="B212" i="18" s="1"/>
  <c r="G213" i="17" a="1"/>
  <c r="G213" i="17" s="1"/>
  <c r="B213" i="18" s="1"/>
  <c r="G214" i="17" a="1"/>
  <c r="H214" i="17" s="1"/>
  <c r="C214" i="18" s="1"/>
  <c r="G215" i="17" a="1"/>
  <c r="G215" i="17" s="1"/>
  <c r="B215" i="18" s="1"/>
  <c r="G216" i="17" a="1"/>
  <c r="G216" i="17" s="1"/>
  <c r="B216" i="18" s="1"/>
  <c r="H216" i="17"/>
  <c r="C216" i="18" s="1"/>
  <c r="G217" i="17" a="1"/>
  <c r="G218" i="17" a="1"/>
  <c r="G218" i="17" s="1"/>
  <c r="B218" i="18" s="1"/>
  <c r="G219" i="17" a="1"/>
  <c r="H219" i="17" s="1"/>
  <c r="C219" i="18" s="1"/>
  <c r="G220" i="17" a="1"/>
  <c r="G220" i="17" s="1"/>
  <c r="B220" i="18" s="1"/>
  <c r="G221" i="17" a="1"/>
  <c r="G221" i="17" s="1"/>
  <c r="B221" i="18" s="1"/>
  <c r="G222" i="17" a="1"/>
  <c r="H222" i="17" s="1"/>
  <c r="C222" i="18" s="1"/>
  <c r="G223" i="17" a="1"/>
  <c r="G223" i="17" s="1"/>
  <c r="B223" i="18" s="1"/>
  <c r="G224" i="17" a="1"/>
  <c r="G224" i="17" s="1"/>
  <c r="B224" i="18" s="1"/>
  <c r="G225" i="17" a="1"/>
  <c r="G226" i="17" a="1"/>
  <c r="G226" i="17" s="1"/>
  <c r="B226" i="18" s="1"/>
  <c r="G227" i="17" a="1"/>
  <c r="G227" i="17"/>
  <c r="B227" i="18" s="1"/>
  <c r="H227" i="17"/>
  <c r="C227" i="18" s="1"/>
  <c r="G228" i="17" a="1"/>
  <c r="G228" i="17" s="1"/>
  <c r="B228" i="18" s="1"/>
  <c r="G229" i="17" a="1"/>
  <c r="G229" i="17" s="1"/>
  <c r="B229" i="18" s="1"/>
  <c r="G230" i="17" a="1"/>
  <c r="G231" i="17" a="1"/>
  <c r="G231" i="17" s="1"/>
  <c r="B231" i="18" s="1"/>
  <c r="G232" i="17" a="1"/>
  <c r="G232" i="17" s="1"/>
  <c r="B232" i="18" s="1"/>
  <c r="G233" i="17" a="1"/>
  <c r="G234" i="17" a="1"/>
  <c r="G234" i="17" s="1"/>
  <c r="B234" i="18" s="1"/>
  <c r="G235" i="17" a="1"/>
  <c r="H235" i="17" s="1"/>
  <c r="C235" i="18" s="1"/>
  <c r="G236" i="17" a="1"/>
  <c r="H236" i="17" s="1"/>
  <c r="C236" i="18" s="1"/>
  <c r="G236" i="17"/>
  <c r="B236" i="18" s="1"/>
  <c r="G237" i="17" a="1"/>
  <c r="G237" i="17" s="1"/>
  <c r="B237" i="18" s="1"/>
  <c r="G238" i="17" a="1"/>
  <c r="H238" i="17" s="1"/>
  <c r="C238" i="18" s="1"/>
  <c r="G239" i="17" a="1"/>
  <c r="G239" i="17" s="1"/>
  <c r="B239" i="18" s="1"/>
  <c r="G240" i="17" a="1"/>
  <c r="G240" i="17" s="1"/>
  <c r="B240" i="18" s="1"/>
  <c r="H240" i="17"/>
  <c r="C240" i="18" s="1"/>
  <c r="G241" i="17" a="1"/>
  <c r="G242" i="17" a="1"/>
  <c r="H242" i="17" s="1"/>
  <c r="C242" i="18" s="1"/>
  <c r="G242" i="17"/>
  <c r="B242" i="18" s="1"/>
  <c r="G243" i="17" a="1"/>
  <c r="H243" i="17" s="1"/>
  <c r="C243" i="18" s="1"/>
  <c r="G244" i="17" a="1"/>
  <c r="G244" i="17" s="1"/>
  <c r="B244" i="18" s="1"/>
  <c r="G245" i="17" a="1"/>
  <c r="G245" i="17" s="1"/>
  <c r="B245" i="18" s="1"/>
  <c r="G246" i="17" a="1"/>
  <c r="H246" i="17" s="1"/>
  <c r="C246" i="18" s="1"/>
  <c r="G246" i="17"/>
  <c r="B246" i="18" s="1"/>
  <c r="G247" i="17" a="1"/>
  <c r="G247" i="17" s="1"/>
  <c r="B247" i="18" s="1"/>
  <c r="G248" i="17" a="1"/>
  <c r="G248" i="17" s="1"/>
  <c r="B248" i="18" s="1"/>
  <c r="G249" i="17" a="1"/>
  <c r="G250" i="17" a="1"/>
  <c r="H250" i="17" s="1"/>
  <c r="C250" i="18" s="1"/>
  <c r="G251" i="17" a="1"/>
  <c r="G251" i="17"/>
  <c r="B251" i="18" s="1"/>
  <c r="H251" i="17"/>
  <c r="C251" i="18" s="1"/>
  <c r="G252" i="17" a="1"/>
  <c r="G252" i="17" s="1"/>
  <c r="B252" i="18" s="1"/>
  <c r="G253" i="17" a="1"/>
  <c r="G253" i="17" s="1"/>
  <c r="B253" i="18" s="1"/>
  <c r="G254" i="17" a="1"/>
  <c r="H254" i="17" s="1"/>
  <c r="C254" i="18" s="1"/>
  <c r="G254" i="17"/>
  <c r="B254" i="18" s="1"/>
  <c r="G255" i="17" a="1"/>
  <c r="G255" i="17" s="1"/>
  <c r="B255" i="18" s="1"/>
  <c r="G256" i="17" a="1"/>
  <c r="G256" i="17" s="1"/>
  <c r="B256" i="18" s="1"/>
  <c r="G257" i="17" a="1"/>
  <c r="G258" i="17" a="1"/>
  <c r="H258" i="17" s="1"/>
  <c r="C258" i="18" s="1"/>
  <c r="G259" i="17" a="1"/>
  <c r="G259" i="17" s="1"/>
  <c r="B259" i="18" s="1"/>
  <c r="G260" i="17" a="1"/>
  <c r="G260" i="17" s="1"/>
  <c r="B260" i="18" s="1"/>
  <c r="G261" i="17" a="1"/>
  <c r="G261" i="17" s="1"/>
  <c r="B261" i="18" s="1"/>
  <c r="G262" i="17" a="1"/>
  <c r="H262" i="17" s="1"/>
  <c r="C262" i="18" s="1"/>
  <c r="G263" i="17" a="1"/>
  <c r="G263" i="17" s="1"/>
  <c r="B263" i="18" s="1"/>
  <c r="H263" i="17"/>
  <c r="C263" i="18" s="1"/>
  <c r="G264" i="17" a="1"/>
  <c r="G264" i="17" s="1"/>
  <c r="B264" i="18" s="1"/>
  <c r="G265" i="17" a="1"/>
  <c r="G266" i="17" a="1"/>
  <c r="H266" i="17" s="1"/>
  <c r="C266" i="18" s="1"/>
  <c r="G267" i="17" a="1"/>
  <c r="H267" i="17" s="1"/>
  <c r="C267" i="18" s="1"/>
  <c r="G268" i="17" a="1"/>
  <c r="G268" i="17" s="1"/>
  <c r="B268" i="18" s="1"/>
  <c r="G269" i="17" a="1"/>
  <c r="G269" i="17" s="1"/>
  <c r="B269" i="18" s="1"/>
  <c r="G270" i="17" a="1"/>
  <c r="H270" i="17" s="1"/>
  <c r="C270" i="18" s="1"/>
  <c r="G271" i="17" a="1"/>
  <c r="G271" i="17" s="1"/>
  <c r="B271" i="18" s="1"/>
  <c r="G272" i="17" a="1"/>
  <c r="G272" i="17" s="1"/>
  <c r="B272" i="18" s="1"/>
  <c r="G273" i="17" a="1"/>
  <c r="G274" i="17" a="1"/>
  <c r="G274" i="17" s="1"/>
  <c r="B274" i="18" s="1"/>
  <c r="G275" i="17" a="1"/>
  <c r="G275" i="17" s="1"/>
  <c r="B275" i="18" s="1"/>
  <c r="G276" i="17" a="1"/>
  <c r="G276" i="17" s="1"/>
  <c r="B276" i="18" s="1"/>
  <c r="G277" i="17" a="1"/>
  <c r="G277" i="17" s="1"/>
  <c r="B277" i="18" s="1"/>
  <c r="G278" i="17" a="1"/>
  <c r="H278" i="17" s="1"/>
  <c r="C278" i="18" s="1"/>
  <c r="G278" i="17"/>
  <c r="B278" i="18" s="1"/>
  <c r="G279" i="17" a="1"/>
  <c r="G279" i="17" s="1"/>
  <c r="B279" i="18" s="1"/>
  <c r="G280" i="17" a="1"/>
  <c r="G280" i="17" s="1"/>
  <c r="B280" i="18" s="1"/>
  <c r="G281" i="17" a="1"/>
  <c r="G282" i="17" a="1"/>
  <c r="H282" i="17" s="1"/>
  <c r="C282" i="18" s="1"/>
  <c r="G283" i="17" a="1"/>
  <c r="G283" i="17" s="1"/>
  <c r="B283" i="18" s="1"/>
  <c r="G284" i="17" a="1"/>
  <c r="G284" i="17" s="1"/>
  <c r="B284" i="18" s="1"/>
  <c r="G285" i="17" a="1"/>
  <c r="G285" i="17" s="1"/>
  <c r="B285" i="18" s="1"/>
  <c r="G286" i="17" a="1"/>
  <c r="H286" i="17" s="1"/>
  <c r="C286" i="18" s="1"/>
  <c r="G287" i="17" a="1"/>
  <c r="G287" i="17" s="1"/>
  <c r="B287" i="18" s="1"/>
  <c r="G288" i="17" a="1"/>
  <c r="G288" i="17" s="1"/>
  <c r="B288" i="18" s="1"/>
  <c r="G289" i="17" a="1"/>
  <c r="G290" i="17" a="1"/>
  <c r="H290" i="17" s="1"/>
  <c r="C290" i="18" s="1"/>
  <c r="G291" i="17" a="1"/>
  <c r="H291" i="17" s="1"/>
  <c r="C291" i="18" s="1"/>
  <c r="G292" i="17" a="1"/>
  <c r="G292" i="17" s="1"/>
  <c r="B292" i="18" s="1"/>
  <c r="G293" i="17" a="1"/>
  <c r="G293" i="17" s="1"/>
  <c r="B293" i="18" s="1"/>
  <c r="G294" i="17" a="1"/>
  <c r="H294" i="17" s="1"/>
  <c r="C294" i="18" s="1"/>
  <c r="G295" i="17" a="1"/>
  <c r="G295" i="17" s="1"/>
  <c r="B295" i="18" s="1"/>
  <c r="H295" i="17"/>
  <c r="C295" i="18" s="1"/>
  <c r="G296" i="17" a="1"/>
  <c r="G296" i="17" s="1"/>
  <c r="B296" i="18" s="1"/>
  <c r="G297" i="17" a="1"/>
  <c r="G298" i="17" a="1"/>
  <c r="G298" i="17" s="1"/>
  <c r="B298" i="18" s="1"/>
  <c r="G299" i="17" a="1"/>
  <c r="G299" i="17" s="1"/>
  <c r="B299" i="18" s="1"/>
  <c r="G300" i="17" a="1"/>
  <c r="G300" i="17" s="1"/>
  <c r="B300" i="18" s="1"/>
  <c r="G301" i="17" a="1"/>
  <c r="G301" i="17" s="1"/>
  <c r="B301" i="18" s="1"/>
  <c r="G302" i="17" a="1"/>
  <c r="H302" i="17" s="1"/>
  <c r="C302" i="18" s="1"/>
  <c r="G303" i="17" a="1"/>
  <c r="G303" i="17" s="1"/>
  <c r="B303" i="18" s="1"/>
  <c r="G304" i="17" a="1"/>
  <c r="G304" i="17" s="1"/>
  <c r="B304" i="18" s="1"/>
  <c r="G305" i="17" a="1"/>
  <c r="G306" i="17" a="1"/>
  <c r="G306" i="17" s="1"/>
  <c r="B306" i="18" s="1"/>
  <c r="H306" i="17"/>
  <c r="C306" i="18" s="1"/>
  <c r="G307" i="17" a="1"/>
  <c r="H307" i="17" s="1"/>
  <c r="C307" i="18" s="1"/>
  <c r="G308" i="17" a="1"/>
  <c r="G308" i="17" s="1"/>
  <c r="B308" i="18" s="1"/>
  <c r="G309" i="17" a="1"/>
  <c r="H309" i="17" s="1"/>
  <c r="C309" i="18" s="1"/>
  <c r="G310" i="17" a="1"/>
  <c r="H310" i="17" s="1"/>
  <c r="C310" i="18" s="1"/>
  <c r="G311" i="17" a="1"/>
  <c r="G311" i="17" s="1"/>
  <c r="G312" i="17" a="1"/>
  <c r="G312" i="17" s="1"/>
  <c r="H312" i="17"/>
  <c r="C312" i="18" s="1"/>
  <c r="G313" i="17" a="1"/>
  <c r="G314" i="17" a="1"/>
  <c r="G314" i="17" s="1"/>
  <c r="B314" i="18" s="1"/>
  <c r="H314" i="17"/>
  <c r="C314" i="18" s="1"/>
  <c r="G315" i="17" a="1"/>
  <c r="H315" i="17" s="1"/>
  <c r="C315" i="18" s="1"/>
  <c r="G316" i="17" a="1"/>
  <c r="G316" i="17" s="1"/>
  <c r="B316" i="18" s="1"/>
  <c r="G317" i="17" a="1"/>
  <c r="H317" i="17" s="1"/>
  <c r="C317" i="18" s="1"/>
  <c r="G318" i="17" a="1"/>
  <c r="H318" i="17" s="1"/>
  <c r="C318" i="18" s="1"/>
  <c r="G319" i="17" a="1"/>
  <c r="G319" i="17" s="1"/>
  <c r="B319" i="18" s="1"/>
  <c r="G320" i="17" a="1"/>
  <c r="G320" i="17" s="1"/>
  <c r="B320" i="18" s="1"/>
  <c r="G321" i="17" a="1"/>
  <c r="G322" i="17" a="1"/>
  <c r="G322" i="17" s="1"/>
  <c r="B322" i="18" s="1"/>
  <c r="H322" i="17"/>
  <c r="C322" i="18" s="1"/>
  <c r="G323" i="17" a="1"/>
  <c r="G323" i="17" s="1"/>
  <c r="B323" i="18" s="1"/>
  <c r="G324" i="17" a="1"/>
  <c r="G324" i="17" s="1"/>
  <c r="B324" i="18" s="1"/>
  <c r="G325" i="17" a="1"/>
  <c r="H325" i="17" s="1"/>
  <c r="C325" i="18" s="1"/>
  <c r="G326" i="17" a="1"/>
  <c r="H326" i="17" s="1"/>
  <c r="C326" i="18" s="1"/>
  <c r="G327" i="17" a="1"/>
  <c r="G327" i="17" s="1"/>
  <c r="B327" i="18" s="1"/>
  <c r="G328" i="17" a="1"/>
  <c r="G328" i="17" s="1"/>
  <c r="B328" i="18" s="1"/>
  <c r="G329" i="17" a="1"/>
  <c r="G330" i="17" a="1"/>
  <c r="G330" i="17" s="1"/>
  <c r="B330" i="18" s="1"/>
  <c r="G331" i="17" a="1"/>
  <c r="H331" i="17" s="1"/>
  <c r="C331" i="18" s="1"/>
  <c r="G332" i="17" a="1"/>
  <c r="G332" i="17" s="1"/>
  <c r="B332" i="18" s="1"/>
  <c r="G333" i="17" a="1"/>
  <c r="H333" i="17" s="1"/>
  <c r="C333" i="18" s="1"/>
  <c r="G333" i="17"/>
  <c r="B333" i="18" s="1"/>
  <c r="G334" i="17" a="1"/>
  <c r="H334" i="17" s="1"/>
  <c r="C334" i="18" s="1"/>
  <c r="G335" i="17" a="1"/>
  <c r="G335" i="17" s="1"/>
  <c r="B335" i="18" s="1"/>
  <c r="G336" i="17" a="1"/>
  <c r="G336" i="17" s="1"/>
  <c r="B336" i="18" s="1"/>
  <c r="G337" i="17" a="1"/>
  <c r="G338" i="17" a="1"/>
  <c r="G338" i="17" s="1"/>
  <c r="B338" i="18" s="1"/>
  <c r="G339" i="17" a="1"/>
  <c r="G339" i="17"/>
  <c r="B339" i="18" s="1"/>
  <c r="H339" i="17"/>
  <c r="C339" i="18" s="1"/>
  <c r="G340" i="17" a="1"/>
  <c r="G340" i="17" s="1"/>
  <c r="B340" i="18" s="1"/>
  <c r="G341" i="17" a="1"/>
  <c r="H341" i="17" s="1"/>
  <c r="C341" i="18" s="1"/>
  <c r="G342" i="17" a="1"/>
  <c r="H342" i="17" s="1"/>
  <c r="C342" i="18" s="1"/>
  <c r="G343" i="17" a="1"/>
  <c r="G343" i="17" s="1"/>
  <c r="B343" i="18" s="1"/>
  <c r="G344" i="17" a="1"/>
  <c r="G344" i="17" s="1"/>
  <c r="B344" i="18" s="1"/>
  <c r="G345" i="17" a="1"/>
  <c r="H345" i="17" s="1"/>
  <c r="C345" i="18" s="1"/>
  <c r="G346" i="17" a="1"/>
  <c r="G346" i="17" s="1"/>
  <c r="B346" i="18" s="1"/>
  <c r="H346" i="17"/>
  <c r="C346" i="18" s="1"/>
  <c r="G347" i="17" a="1"/>
  <c r="G347" i="17" s="1"/>
  <c r="B347" i="18" s="1"/>
  <c r="G348" i="17" a="1"/>
  <c r="H348" i="17" s="1"/>
  <c r="C348" i="18" s="1"/>
  <c r="G349" i="17" a="1"/>
  <c r="H349" i="17" s="1"/>
  <c r="C349" i="18" s="1"/>
  <c r="G350" i="17" a="1"/>
  <c r="G350" i="17" s="1"/>
  <c r="B350" i="18" s="1"/>
  <c r="G351" i="17" a="1"/>
  <c r="H351" i="17" s="1"/>
  <c r="C351" i="18" s="1"/>
  <c r="G351" i="17"/>
  <c r="B351" i="18" s="1"/>
  <c r="G352" i="17" a="1"/>
  <c r="H352" i="17" s="1"/>
  <c r="C352" i="18" s="1"/>
  <c r="G353" i="17" a="1"/>
  <c r="H353" i="17" s="1"/>
  <c r="C353" i="18" s="1"/>
  <c r="G354" i="17" a="1"/>
  <c r="G355" i="17" a="1"/>
  <c r="G355" i="17" s="1"/>
  <c r="B355" i="18" s="1"/>
  <c r="G356" i="17" a="1"/>
  <c r="H356" i="17" s="1"/>
  <c r="C356" i="18" s="1"/>
  <c r="G357" i="17" a="1"/>
  <c r="H357" i="17" s="1"/>
  <c r="C357" i="18" s="1"/>
  <c r="G358" i="17" a="1"/>
  <c r="G358" i="17" s="1"/>
  <c r="B358" i="18" s="1"/>
  <c r="G359" i="17" a="1"/>
  <c r="H359" i="17" s="1"/>
  <c r="C359" i="18" s="1"/>
  <c r="G359" i="17"/>
  <c r="B359" i="18" s="1"/>
  <c r="G360" i="17" a="1"/>
  <c r="H360" i="17" s="1"/>
  <c r="C360" i="18" s="1"/>
  <c r="G361" i="17" a="1"/>
  <c r="H361" i="17" s="1"/>
  <c r="C361" i="18" s="1"/>
  <c r="G362" i="17" a="1"/>
  <c r="G363" i="17" a="1"/>
  <c r="G363" i="17" s="1"/>
  <c r="B363" i="18" s="1"/>
  <c r="G364" i="17" a="1"/>
  <c r="H364" i="17" s="1"/>
  <c r="C364" i="18" s="1"/>
  <c r="G365" i="17" a="1"/>
  <c r="H365" i="17" s="1"/>
  <c r="C365" i="18" s="1"/>
  <c r="G366" i="17" a="1"/>
  <c r="G366" i="17" s="1"/>
  <c r="B366" i="18" s="1"/>
  <c r="G367" i="17" a="1"/>
  <c r="H367" i="17" s="1"/>
  <c r="C367" i="18" s="1"/>
  <c r="G367" i="17"/>
  <c r="B367" i="18" s="1"/>
  <c r="G368" i="17" a="1"/>
  <c r="H368" i="17" s="1"/>
  <c r="C368" i="18" s="1"/>
  <c r="G369" i="17" a="1"/>
  <c r="G369" i="17" s="1"/>
  <c r="B369" i="18" s="1"/>
  <c r="G370" i="17" a="1"/>
  <c r="G371" i="17" a="1"/>
  <c r="G371" i="17" s="1"/>
  <c r="B371" i="18" s="1"/>
  <c r="G372" i="17" a="1"/>
  <c r="G372" i="17"/>
  <c r="B372" i="18" s="1"/>
  <c r="H372" i="17"/>
  <c r="C372" i="18" s="1"/>
  <c r="G373" i="17" a="1"/>
  <c r="G373" i="17" s="1"/>
  <c r="B373" i="18" s="1"/>
  <c r="G374" i="17" a="1"/>
  <c r="G374" i="17" s="1"/>
  <c r="B374" i="18" s="1"/>
  <c r="G375" i="17" a="1"/>
  <c r="G376" i="17" a="1"/>
  <c r="H376" i="17" s="1"/>
  <c r="C376" i="18" s="1"/>
  <c r="G376" i="17"/>
  <c r="B376" i="18" s="1"/>
  <c r="G377" i="17" a="1"/>
  <c r="G377" i="17" s="1"/>
  <c r="B377" i="18" s="1"/>
  <c r="G378" i="17" a="1"/>
  <c r="G379" i="17" a="1"/>
  <c r="G379" i="17" s="1"/>
  <c r="B379" i="18" s="1"/>
  <c r="G380" i="17" a="1"/>
  <c r="G380" i="17" s="1"/>
  <c r="B380" i="18" s="1"/>
  <c r="G381" i="17" a="1"/>
  <c r="H381" i="17" s="1"/>
  <c r="C381" i="18" s="1"/>
  <c r="G382" i="17" a="1"/>
  <c r="G382" i="17" s="1"/>
  <c r="B382" i="18" s="1"/>
  <c r="G383" i="17" a="1"/>
  <c r="H383" i="17" s="1"/>
  <c r="C383" i="18" s="1"/>
  <c r="G383" i="17"/>
  <c r="B383" i="18" s="1"/>
  <c r="G384" i="17" a="1"/>
  <c r="H384" i="17" s="1"/>
  <c r="C384" i="18" s="1"/>
  <c r="G385" i="17" a="1"/>
  <c r="G385" i="17" s="1"/>
  <c r="B385" i="18" s="1"/>
  <c r="G386" i="17" a="1"/>
  <c r="G387" i="17" a="1"/>
  <c r="G387" i="17" s="1"/>
  <c r="B387" i="18" s="1"/>
  <c r="G388" i="17" a="1"/>
  <c r="G388" i="17" s="1"/>
  <c r="B388" i="18" s="1"/>
  <c r="H388" i="17"/>
  <c r="C388" i="18" s="1"/>
  <c r="G389" i="17" a="1"/>
  <c r="G389" i="17"/>
  <c r="B389" i="18" s="1"/>
  <c r="H389" i="17"/>
  <c r="C389" i="18" s="1"/>
  <c r="G390" i="17" a="1"/>
  <c r="G390" i="17" s="1"/>
  <c r="B390" i="18" s="1"/>
  <c r="G391" i="17" a="1"/>
  <c r="H391" i="17" s="1"/>
  <c r="C391" i="18" s="1"/>
  <c r="G392" i="17" a="1"/>
  <c r="H392" i="17" s="1"/>
  <c r="C392" i="18" s="1"/>
  <c r="G392" i="17"/>
  <c r="B392" i="18" s="1"/>
  <c r="G393" i="17" a="1"/>
  <c r="G393" i="17" s="1"/>
  <c r="B393" i="18" s="1"/>
  <c r="G394" i="17" a="1"/>
  <c r="G395" i="17" a="1"/>
  <c r="G395" i="17" s="1"/>
  <c r="B395" i="18" s="1"/>
  <c r="G396" i="17" a="1"/>
  <c r="H396" i="17" s="1"/>
  <c r="C396" i="18" s="1"/>
  <c r="G397" i="17" a="1"/>
  <c r="G397" i="17"/>
  <c r="B397" i="18" s="1"/>
  <c r="H397" i="17"/>
  <c r="C397" i="18" s="1"/>
  <c r="G398" i="17" a="1"/>
  <c r="G398" i="17" s="1"/>
  <c r="B398" i="18" s="1"/>
  <c r="G399" i="17" a="1"/>
  <c r="H399" i="17" s="1"/>
  <c r="C399" i="18" s="1"/>
  <c r="G400" i="17" a="1"/>
  <c r="H400" i="17" s="1"/>
  <c r="C400" i="18" s="1"/>
  <c r="G401" i="17" a="1"/>
  <c r="G401" i="17" s="1"/>
  <c r="B401" i="18" s="1"/>
  <c r="G402" i="17" a="1"/>
  <c r="G403" i="17" a="1"/>
  <c r="G403" i="17" s="1"/>
  <c r="B403" i="18" s="1"/>
  <c r="G404" i="17" a="1"/>
  <c r="G404" i="17" s="1"/>
  <c r="B404" i="18" s="1"/>
  <c r="G405" i="17" a="1"/>
  <c r="H405" i="17" s="1"/>
  <c r="C405" i="18" s="1"/>
  <c r="G405" i="17"/>
  <c r="B405" i="18" s="1"/>
  <c r="G406" i="17" a="1"/>
  <c r="G406" i="17" s="1"/>
  <c r="B406" i="18" s="1"/>
  <c r="G407" i="17" a="1"/>
  <c r="H407" i="17" s="1"/>
  <c r="C407" i="18" s="1"/>
  <c r="G408" i="17" a="1"/>
  <c r="H408" i="17" s="1"/>
  <c r="C408" i="18" s="1"/>
  <c r="G409" i="17" a="1"/>
  <c r="G409" i="17" s="1"/>
  <c r="B409" i="18" s="1"/>
  <c r="G410" i="17" a="1"/>
  <c r="G411" i="17" a="1"/>
  <c r="G411" i="17" s="1"/>
  <c r="B411" i="18" s="1"/>
  <c r="G412" i="17" a="1"/>
  <c r="H412" i="17" s="1"/>
  <c r="C412" i="18" s="1"/>
  <c r="G413" i="17" a="1"/>
  <c r="H413" i="17" s="1"/>
  <c r="C413" i="18" s="1"/>
  <c r="G414" i="17" a="1"/>
  <c r="G414" i="17" s="1"/>
  <c r="B414" i="18" s="1"/>
  <c r="G415" i="17" a="1"/>
  <c r="H415" i="17" s="1"/>
  <c r="C415" i="18" s="1"/>
  <c r="G416" i="17" a="1"/>
  <c r="H416" i="17" s="1"/>
  <c r="C416" i="18" s="1"/>
  <c r="G417" i="17" a="1"/>
  <c r="G417" i="17" s="1"/>
  <c r="B417" i="18" s="1"/>
  <c r="G418" i="17" a="1"/>
  <c r="G419" i="17" a="1"/>
  <c r="G419" i="17" s="1"/>
  <c r="B419" i="18" s="1"/>
  <c r="G420" i="17" a="1"/>
  <c r="G420" i="17" s="1"/>
  <c r="B420" i="18" s="1"/>
  <c r="G421" i="17" a="1"/>
  <c r="G421" i="17" s="1"/>
  <c r="B421" i="18" s="1"/>
  <c r="G422" i="17" a="1"/>
  <c r="G422" i="17" s="1"/>
  <c r="B422" i="18" s="1"/>
  <c r="G423" i="17" a="1"/>
  <c r="H423" i="17" s="1"/>
  <c r="C423" i="18" s="1"/>
  <c r="G424" i="17" a="1"/>
  <c r="H424" i="17" s="1"/>
  <c r="C424" i="18" s="1"/>
  <c r="G424" i="17"/>
  <c r="B424" i="18" s="1"/>
  <c r="G425" i="17" a="1"/>
  <c r="G425" i="17" s="1"/>
  <c r="B425" i="18" s="1"/>
  <c r="G426" i="17" a="1"/>
  <c r="G427" i="17" a="1"/>
  <c r="G427" i="17" s="1"/>
  <c r="B427" i="18" s="1"/>
  <c r="G428" i="17" a="1"/>
  <c r="G428" i="17" s="1"/>
  <c r="B428" i="18" s="1"/>
  <c r="G429" i="17" a="1"/>
  <c r="H429" i="17" s="1"/>
  <c r="C429" i="18" s="1"/>
  <c r="G430" i="17" a="1"/>
  <c r="G430" i="17" s="1"/>
  <c r="B430" i="18" s="1"/>
  <c r="G431" i="17" a="1"/>
  <c r="H431" i="17" s="1"/>
  <c r="C431" i="18" s="1"/>
  <c r="G432" i="17" a="1"/>
  <c r="H432" i="17" s="1"/>
  <c r="C432" i="18" s="1"/>
  <c r="G433" i="17" a="1"/>
  <c r="G433" i="17" s="1"/>
  <c r="B433" i="18" s="1"/>
  <c r="G434" i="17" a="1"/>
  <c r="G435" i="17" a="1"/>
  <c r="G435" i="17" s="1"/>
  <c r="B435" i="18" s="1"/>
  <c r="G436" i="17" a="1"/>
  <c r="H436" i="17" s="1"/>
  <c r="C436" i="18" s="1"/>
  <c r="G437" i="17" a="1"/>
  <c r="G437" i="17"/>
  <c r="B437" i="18" s="1"/>
  <c r="H437" i="17"/>
  <c r="C437" i="18" s="1"/>
  <c r="G438" i="17" a="1"/>
  <c r="G438" i="17" s="1"/>
  <c r="B438" i="18" s="1"/>
  <c r="G439" i="17" a="1"/>
  <c r="G440" i="17" a="1"/>
  <c r="H440" i="17" s="1"/>
  <c r="C440" i="18" s="1"/>
  <c r="G441" i="17" a="1"/>
  <c r="G441" i="17" s="1"/>
  <c r="B441" i="18" s="1"/>
  <c r="G442" i="17" a="1"/>
  <c r="G443" i="17" a="1"/>
  <c r="G443" i="17" s="1"/>
  <c r="B443" i="18" s="1"/>
  <c r="G444" i="17" a="1"/>
  <c r="G444" i="17" s="1"/>
  <c r="B444" i="18" s="1"/>
  <c r="G445" i="17" a="1"/>
  <c r="H445" i="17" s="1"/>
  <c r="C445" i="18" s="1"/>
  <c r="G446" i="17" a="1"/>
  <c r="G446" i="17" s="1"/>
  <c r="B446" i="18" s="1"/>
  <c r="G447" i="17" a="1"/>
  <c r="H447" i="17" s="1"/>
  <c r="C447" i="18" s="1"/>
  <c r="G448" i="17" a="1"/>
  <c r="H448" i="17" s="1"/>
  <c r="C448" i="18" s="1"/>
  <c r="G449" i="17" a="1"/>
  <c r="G449" i="17" s="1"/>
  <c r="B449" i="18" s="1"/>
  <c r="G450" i="17" a="1"/>
  <c r="G451" i="17" a="1"/>
  <c r="G451" i="17" s="1"/>
  <c r="B451" i="18" s="1"/>
  <c r="G452" i="17" a="1"/>
  <c r="G452" i="17" s="1"/>
  <c r="B452" i="18" s="1"/>
  <c r="G453" i="17" a="1"/>
  <c r="H453" i="17" s="1"/>
  <c r="C453" i="18" s="1"/>
  <c r="G454" i="17" a="1"/>
  <c r="G454" i="17" s="1"/>
  <c r="B454" i="18" s="1"/>
  <c r="G455" i="17" a="1"/>
  <c r="H455" i="17" s="1"/>
  <c r="C455" i="18" s="1"/>
  <c r="G456" i="17" a="1"/>
  <c r="H456" i="17" s="1"/>
  <c r="C456" i="18" s="1"/>
  <c r="G457" i="17" a="1"/>
  <c r="G457" i="17" s="1"/>
  <c r="B457" i="18" s="1"/>
  <c r="G458" i="17" a="1"/>
  <c r="G459" i="17" a="1"/>
  <c r="G459" i="17" s="1"/>
  <c r="B459" i="18" s="1"/>
  <c r="G460" i="17" a="1"/>
  <c r="H460" i="17" s="1"/>
  <c r="C460" i="18" s="1"/>
  <c r="G461" i="17" a="1"/>
  <c r="H461" i="17" s="1"/>
  <c r="C461" i="18" s="1"/>
  <c r="G462" i="17" a="1"/>
  <c r="G462" i="17" s="1"/>
  <c r="B462" i="18" s="1"/>
  <c r="G463" i="17" a="1"/>
  <c r="H463" i="17" s="1"/>
  <c r="C463" i="18" s="1"/>
  <c r="G463" i="17"/>
  <c r="B463" i="18" s="1"/>
  <c r="G464" i="17" a="1"/>
  <c r="H464" i="17" s="1"/>
  <c r="C464" i="18" s="1"/>
  <c r="G465" i="17" a="1"/>
  <c r="G465" i="17" s="1"/>
  <c r="B465" i="18" s="1"/>
  <c r="G466" i="17" a="1"/>
  <c r="G467" i="17" a="1"/>
  <c r="G467" i="17" s="1"/>
  <c r="B467" i="18" s="1"/>
  <c r="G468" i="17" a="1"/>
  <c r="G468" i="17" s="1"/>
  <c r="B468" i="18" s="1"/>
  <c r="G469" i="17" a="1"/>
  <c r="G469" i="17" s="1"/>
  <c r="B469" i="18" s="1"/>
  <c r="G470" i="17" a="1"/>
  <c r="G470" i="17" s="1"/>
  <c r="B470" i="18" s="1"/>
  <c r="G471" i="17" a="1"/>
  <c r="H471" i="17" s="1"/>
  <c r="C471" i="18" s="1"/>
  <c r="G472" i="17" a="1"/>
  <c r="H472" i="17" s="1"/>
  <c r="C472" i="18" s="1"/>
  <c r="G472" i="17"/>
  <c r="B472" i="18" s="1"/>
  <c r="G473" i="17" a="1"/>
  <c r="G473" i="17" s="1"/>
  <c r="B473" i="18" s="1"/>
  <c r="G474" i="17" a="1"/>
  <c r="G475" i="17" a="1"/>
  <c r="G475" i="17" s="1"/>
  <c r="B475" i="18" s="1"/>
  <c r="G476" i="17" a="1"/>
  <c r="H476" i="17" s="1"/>
  <c r="C476" i="18" s="1"/>
  <c r="G476" i="17"/>
  <c r="B476" i="18" s="1"/>
  <c r="G477" i="17" a="1"/>
  <c r="H477" i="17" s="1"/>
  <c r="C477" i="18" s="1"/>
  <c r="G478" i="17" a="1"/>
  <c r="G478" i="17" s="1"/>
  <c r="B478" i="18" s="1"/>
  <c r="G479" i="17" a="1"/>
  <c r="H479" i="17" s="1"/>
  <c r="C479" i="18" s="1"/>
  <c r="G480" i="17" a="1"/>
  <c r="H480" i="17" s="1"/>
  <c r="C480" i="18" s="1"/>
  <c r="G481" i="17" a="1"/>
  <c r="G481" i="17" s="1"/>
  <c r="B481" i="18" s="1"/>
  <c r="H481" i="17"/>
  <c r="C481" i="18" s="1"/>
  <c r="G482" i="17" a="1"/>
  <c r="G483" i="17" a="1"/>
  <c r="G483" i="17" s="1"/>
  <c r="B483" i="18" s="1"/>
  <c r="G484" i="17" a="1"/>
  <c r="H484" i="17" s="1"/>
  <c r="C484" i="18" s="1"/>
  <c r="G485" i="17" a="1"/>
  <c r="H485" i="17" s="1"/>
  <c r="C485" i="18" s="1"/>
  <c r="G485" i="17"/>
  <c r="B485" i="18" s="1"/>
  <c r="G486" i="17" a="1"/>
  <c r="G486" i="17" s="1"/>
  <c r="B486" i="18" s="1"/>
  <c r="G487" i="17" a="1"/>
  <c r="H487" i="17" s="1"/>
  <c r="C487" i="18" s="1"/>
  <c r="G488" i="17" a="1"/>
  <c r="H488" i="17" s="1"/>
  <c r="C488" i="18" s="1"/>
  <c r="G489" i="17" a="1"/>
  <c r="G489" i="17" s="1"/>
  <c r="B489" i="18" s="1"/>
  <c r="G490" i="17" a="1"/>
  <c r="G491" i="17" a="1"/>
  <c r="G491" i="17" s="1"/>
  <c r="B491" i="18" s="1"/>
  <c r="G492" i="17" a="1"/>
  <c r="G492" i="17" s="1"/>
  <c r="B492" i="18" s="1"/>
  <c r="G493" i="17" a="1"/>
  <c r="G493" i="17" s="1"/>
  <c r="B493" i="18" s="1"/>
  <c r="G494" i="17" a="1"/>
  <c r="G494" i="17" s="1"/>
  <c r="B494" i="18" s="1"/>
  <c r="G495" i="17" a="1"/>
  <c r="H495" i="17" s="1"/>
  <c r="C495" i="18" s="1"/>
  <c r="G496" i="17" a="1"/>
  <c r="H496" i="17" s="1"/>
  <c r="C496" i="18" s="1"/>
  <c r="G497" i="17" a="1"/>
  <c r="G497" i="17" s="1"/>
  <c r="B497" i="18" s="1"/>
  <c r="G498" i="17" a="1"/>
  <c r="G499" i="17" a="1"/>
  <c r="G499" i="17" s="1"/>
  <c r="B499" i="18" s="1"/>
  <c r="G500" i="17" a="1"/>
  <c r="G500" i="17" s="1"/>
  <c r="B500" i="18" s="1"/>
  <c r="G501" i="17" a="1"/>
  <c r="H501" i="17" s="1"/>
  <c r="C501" i="18" s="1"/>
  <c r="G501" i="17"/>
  <c r="B501" i="18" s="1"/>
  <c r="G502" i="17" a="1"/>
  <c r="G502" i="17" s="1"/>
  <c r="B502" i="18" s="1"/>
  <c r="G503" i="17" a="1"/>
  <c r="G504" i="17" a="1"/>
  <c r="H504" i="17" s="1"/>
  <c r="C504" i="18" s="1"/>
  <c r="G505" i="17" a="1"/>
  <c r="G505" i="17" s="1"/>
  <c r="B505" i="18" s="1"/>
  <c r="G506" i="17" a="1"/>
  <c r="G507" i="17" a="1"/>
  <c r="G507" i="17" s="1"/>
  <c r="B507" i="18" s="1"/>
  <c r="G508" i="17" a="1"/>
  <c r="G508" i="17" s="1"/>
  <c r="B508" i="18" s="1"/>
  <c r="H508" i="17"/>
  <c r="C508" i="18" s="1"/>
  <c r="G509" i="17" a="1"/>
  <c r="G509" i="17" s="1"/>
  <c r="B509" i="18" s="1"/>
  <c r="G510" i="17" a="1"/>
  <c r="G510" i="17" s="1"/>
  <c r="B510" i="18" s="1"/>
  <c r="G511" i="17" a="1"/>
  <c r="H511" i="17" s="1"/>
  <c r="C511" i="18" s="1"/>
  <c r="G512" i="17" a="1"/>
  <c r="H512" i="17" s="1"/>
  <c r="C512" i="18" s="1"/>
  <c r="G513" i="17" a="1"/>
  <c r="G513" i="17" s="1"/>
  <c r="B513" i="18" s="1"/>
  <c r="G514" i="17" a="1"/>
  <c r="G515" i="17" a="1"/>
  <c r="G515" i="17" s="1"/>
  <c r="B515" i="18" s="1"/>
  <c r="G516" i="17" a="1"/>
  <c r="G516" i="17" s="1"/>
  <c r="B516" i="18" s="1"/>
  <c r="H516" i="17"/>
  <c r="C516" i="18" s="1"/>
  <c r="G517" i="17" a="1"/>
  <c r="G517" i="17" s="1"/>
  <c r="B517" i="18" s="1"/>
  <c r="G518" i="17" a="1"/>
  <c r="G518" i="17" s="1"/>
  <c r="B518" i="18" s="1"/>
  <c r="G519" i="17" a="1"/>
  <c r="H519" i="17" s="1"/>
  <c r="C519" i="18" s="1"/>
  <c r="G520" i="17" a="1"/>
  <c r="H520" i="17" s="1"/>
  <c r="C520" i="18" s="1"/>
  <c r="G520" i="17"/>
  <c r="B520" i="18" s="1"/>
  <c r="G521" i="17" a="1"/>
  <c r="G521" i="17" s="1"/>
  <c r="B521" i="18" s="1"/>
  <c r="G522" i="17" a="1"/>
  <c r="G523" i="17" a="1"/>
  <c r="G523" i="17" s="1"/>
  <c r="B523" i="18" s="1"/>
  <c r="G524" i="17" a="1"/>
  <c r="H524" i="17" s="1"/>
  <c r="C524" i="18" s="1"/>
  <c r="G525" i="17" a="1"/>
  <c r="G525" i="17" s="1"/>
  <c r="B525" i="18" s="1"/>
  <c r="G526" i="17" a="1"/>
  <c r="G526" i="17" s="1"/>
  <c r="B526" i="18" s="1"/>
  <c r="G527" i="17" a="1"/>
  <c r="H527" i="17" s="1"/>
  <c r="C527" i="18" s="1"/>
  <c r="G528" i="17" a="1"/>
  <c r="H528" i="17" s="1"/>
  <c r="C528" i="18" s="1"/>
  <c r="G529" i="17" a="1"/>
  <c r="G529" i="17" s="1"/>
  <c r="B529" i="18" s="1"/>
  <c r="G530" i="17" a="1"/>
  <c r="G531" i="17" a="1"/>
  <c r="G531" i="17" s="1"/>
  <c r="B531" i="18" s="1"/>
  <c r="G532" i="17" a="1"/>
  <c r="H532" i="17" s="1"/>
  <c r="C532" i="18" s="1"/>
  <c r="G533" i="17" a="1"/>
  <c r="G533" i="17" s="1"/>
  <c r="B533" i="18" s="1"/>
  <c r="H533" i="17"/>
  <c r="C533" i="18" s="1"/>
  <c r="G534" i="17" a="1"/>
  <c r="G534" i="17" s="1"/>
  <c r="B534" i="18" s="1"/>
  <c r="G535" i="17" a="1"/>
  <c r="H535" i="17" s="1"/>
  <c r="C535" i="18" s="1"/>
  <c r="G536" i="17" a="1"/>
  <c r="H536" i="17" s="1"/>
  <c r="C536" i="18" s="1"/>
  <c r="G537" i="17" a="1"/>
  <c r="G537" i="17" s="1"/>
  <c r="B537" i="18" s="1"/>
  <c r="H537" i="17"/>
  <c r="C537" i="18" s="1"/>
  <c r="G538" i="17" a="1"/>
  <c r="G539" i="17" a="1"/>
  <c r="G539" i="17" s="1"/>
  <c r="B539" i="18" s="1"/>
  <c r="G540" i="17" a="1"/>
  <c r="G540" i="17" s="1"/>
  <c r="B540" i="18" s="1"/>
  <c r="G541" i="17" a="1"/>
  <c r="H541" i="17" s="1"/>
  <c r="C541" i="18" s="1"/>
  <c r="G542" i="17" a="1"/>
  <c r="G542" i="17" s="1"/>
  <c r="B542" i="18" s="1"/>
  <c r="G543" i="17" a="1"/>
  <c r="H543" i="17" s="1"/>
  <c r="C543" i="18" s="1"/>
  <c r="G544" i="17" a="1"/>
  <c r="H544" i="17" s="1"/>
  <c r="C544" i="18" s="1"/>
  <c r="G545" i="17" a="1"/>
  <c r="G545" i="17" s="1"/>
  <c r="B545" i="18" s="1"/>
  <c r="G546" i="17" a="1"/>
  <c r="G547" i="17" a="1"/>
  <c r="G547" i="17" s="1"/>
  <c r="B547" i="18" s="1"/>
  <c r="G548" i="17" a="1"/>
  <c r="H548" i="17" s="1"/>
  <c r="C548" i="18" s="1"/>
  <c r="G549" i="17" a="1"/>
  <c r="H549" i="17" s="1"/>
  <c r="C549" i="18" s="1"/>
  <c r="G550" i="17" a="1"/>
  <c r="G550" i="17" s="1"/>
  <c r="B550" i="18" s="1"/>
  <c r="G551" i="17" a="1"/>
  <c r="H551" i="17" s="1"/>
  <c r="C551" i="18" s="1"/>
  <c r="G551" i="17"/>
  <c r="B551" i="18" s="1"/>
  <c r="G552" i="17" a="1"/>
  <c r="H552" i="17" s="1"/>
  <c r="C552" i="18" s="1"/>
  <c r="G553" i="17" a="1"/>
  <c r="G553" i="17" s="1"/>
  <c r="B553" i="18" s="1"/>
  <c r="G554" i="17" a="1"/>
  <c r="G555" i="17" a="1"/>
  <c r="G555" i="17" s="1"/>
  <c r="B555" i="18" s="1"/>
  <c r="G556" i="17" a="1"/>
  <c r="G556" i="17"/>
  <c r="B556" i="18" s="1"/>
  <c r="H556" i="17"/>
  <c r="C556" i="18" s="1"/>
  <c r="G557" i="17" a="1"/>
  <c r="H557" i="17" s="1"/>
  <c r="C557" i="18" s="1"/>
  <c r="G558" i="17" a="1"/>
  <c r="G558" i="17" s="1"/>
  <c r="B558" i="18" s="1"/>
  <c r="G559" i="17" a="1"/>
  <c r="H559" i="17" s="1"/>
  <c r="C559" i="18" s="1"/>
  <c r="G560" i="17" a="1"/>
  <c r="H560" i="17" s="1"/>
  <c r="C560" i="18" s="1"/>
  <c r="G561" i="17" a="1"/>
  <c r="G561" i="17" s="1"/>
  <c r="B561" i="18" s="1"/>
  <c r="G562" i="17" a="1"/>
  <c r="G563" i="17" a="1"/>
  <c r="G563" i="17" s="1"/>
  <c r="B563" i="18" s="1"/>
  <c r="G564" i="17" a="1"/>
  <c r="G564" i="17" s="1"/>
  <c r="B564" i="18" s="1"/>
  <c r="H564" i="17"/>
  <c r="C564" i="18" s="1"/>
  <c r="G565" i="17" a="1"/>
  <c r="G565" i="17" s="1"/>
  <c r="B565" i="18" s="1"/>
  <c r="G566" i="17" a="1"/>
  <c r="G566" i="17" s="1"/>
  <c r="B566" i="18" s="1"/>
  <c r="G567" i="17" a="1"/>
  <c r="G568" i="17" a="1"/>
  <c r="H568" i="17" s="1"/>
  <c r="C568" i="18" s="1"/>
  <c r="G569" i="17" a="1"/>
  <c r="G569" i="17" s="1"/>
  <c r="B569" i="18" s="1"/>
  <c r="G570" i="17" a="1"/>
  <c r="G571" i="17" a="1"/>
  <c r="G571" i="17" s="1"/>
  <c r="B571" i="18" s="1"/>
  <c r="G572" i="17" a="1"/>
  <c r="H572" i="17" s="1"/>
  <c r="C572" i="18" s="1"/>
  <c r="G573" i="17" a="1"/>
  <c r="H573" i="17" s="1"/>
  <c r="C573" i="18" s="1"/>
  <c r="G573" i="17"/>
  <c r="B573" i="18" s="1"/>
  <c r="G574" i="17" a="1"/>
  <c r="G574" i="17" s="1"/>
  <c r="B574" i="18" s="1"/>
  <c r="G575" i="17" a="1"/>
  <c r="H575" i="17" s="1"/>
  <c r="C575" i="18" s="1"/>
  <c r="G576" i="17" a="1"/>
  <c r="H576" i="17" s="1"/>
  <c r="C576" i="18" s="1"/>
  <c r="G577" i="17" a="1"/>
  <c r="G577" i="17" s="1"/>
  <c r="B577" i="18" s="1"/>
  <c r="H577" i="17"/>
  <c r="C577" i="18" s="1"/>
  <c r="G578" i="17" a="1"/>
  <c r="G579" i="17" a="1"/>
  <c r="G579" i="17" s="1"/>
  <c r="B579" i="18" s="1"/>
  <c r="G580" i="17" a="1"/>
  <c r="H580" i="17" s="1"/>
  <c r="C580" i="18" s="1"/>
  <c r="G581" i="17" a="1"/>
  <c r="G581" i="17" s="1"/>
  <c r="B581" i="18" s="1"/>
  <c r="G582" i="17" a="1"/>
  <c r="G582" i="17" s="1"/>
  <c r="B582" i="18" s="1"/>
  <c r="G583" i="17" a="1"/>
  <c r="H583" i="17" s="1"/>
  <c r="C583" i="18" s="1"/>
  <c r="G584" i="17" a="1"/>
  <c r="H584" i="17" s="1"/>
  <c r="C584" i="18" s="1"/>
  <c r="G584" i="17"/>
  <c r="B584" i="18" s="1"/>
  <c r="G585" i="17" a="1"/>
  <c r="G585" i="17" s="1"/>
  <c r="B585" i="18" s="1"/>
  <c r="G586" i="17" a="1"/>
  <c r="G587" i="17" a="1"/>
  <c r="G587" i="17" s="1"/>
  <c r="B587" i="18" s="1"/>
  <c r="G588" i="17" a="1"/>
  <c r="G588" i="17" s="1"/>
  <c r="B588" i="18" s="1"/>
  <c r="G589" i="17" a="1"/>
  <c r="H589" i="17" s="1"/>
  <c r="C589" i="18" s="1"/>
  <c r="G590" i="17" a="1"/>
  <c r="G590" i="17" s="1"/>
  <c r="B590" i="18" s="1"/>
  <c r="G591" i="17" a="1"/>
  <c r="H591" i="17" s="1"/>
  <c r="C591" i="18" s="1"/>
  <c r="G592" i="17" a="1"/>
  <c r="H592" i="17" s="1"/>
  <c r="C592" i="18" s="1"/>
  <c r="G593" i="17" a="1"/>
  <c r="G593" i="17" s="1"/>
  <c r="B593" i="18" s="1"/>
  <c r="G594" i="17" a="1"/>
  <c r="G595" i="17" a="1"/>
  <c r="G595" i="17" s="1"/>
  <c r="B595" i="18" s="1"/>
  <c r="G596" i="17" a="1"/>
  <c r="G596" i="17" s="1"/>
  <c r="B596" i="18" s="1"/>
  <c r="G597" i="17" a="1"/>
  <c r="H597" i="17" s="1"/>
  <c r="C597" i="18" s="1"/>
  <c r="G598" i="17" a="1"/>
  <c r="G598" i="17" s="1"/>
  <c r="B598" i="18" s="1"/>
  <c r="G599" i="17" a="1"/>
  <c r="H599" i="17" s="1"/>
  <c r="C599" i="18" s="1"/>
  <c r="G600" i="17" a="1"/>
  <c r="H600" i="17" s="1"/>
  <c r="C600" i="18" s="1"/>
  <c r="G601" i="17" a="1"/>
  <c r="G601" i="17" s="1"/>
  <c r="B601" i="18" s="1"/>
  <c r="G602" i="17" a="1"/>
  <c r="G603" i="17" a="1"/>
  <c r="G603" i="17" s="1"/>
  <c r="B603" i="18" s="1"/>
  <c r="G604" i="17" a="1"/>
  <c r="G604" i="17" s="1"/>
  <c r="B604" i="18" s="1"/>
  <c r="G605" i="17" a="1"/>
  <c r="G605" i="17" s="1"/>
  <c r="B605" i="18" s="1"/>
  <c r="G606" i="17" a="1"/>
  <c r="G606" i="17" s="1"/>
  <c r="B606" i="18" s="1"/>
  <c r="G607" i="17" a="1"/>
  <c r="H607" i="17" s="1"/>
  <c r="C607" i="18" s="1"/>
  <c r="G608" i="17" a="1"/>
  <c r="H608" i="17" s="1"/>
  <c r="C608" i="18" s="1"/>
  <c r="G608" i="17"/>
  <c r="B608" i="18" s="1"/>
  <c r="G609" i="17" a="1"/>
  <c r="G609" i="17" s="1"/>
  <c r="B609" i="18" s="1"/>
  <c r="G610" i="17" a="1"/>
  <c r="G611" i="17" a="1"/>
  <c r="G611" i="17" s="1"/>
  <c r="B611" i="18" s="1"/>
  <c r="G612" i="17" a="1"/>
  <c r="H612" i="17" s="1"/>
  <c r="C612" i="18" s="1"/>
  <c r="G613" i="17" a="1"/>
  <c r="H613" i="17" s="1"/>
  <c r="C613" i="18" s="1"/>
  <c r="G614" i="17" a="1"/>
  <c r="G614" i="17" s="1"/>
  <c r="B614" i="18" s="1"/>
  <c r="G615" i="17" a="1"/>
  <c r="H615" i="17" s="1"/>
  <c r="C615" i="18" s="1"/>
  <c r="G615" i="17"/>
  <c r="B615" i="18" s="1"/>
  <c r="G616" i="17" a="1"/>
  <c r="G616" i="17" s="1"/>
  <c r="B616" i="18" s="1"/>
  <c r="G617" i="17" a="1"/>
  <c r="G617" i="17" s="1"/>
  <c r="B617" i="18" s="1"/>
  <c r="H617" i="17"/>
  <c r="C617" i="18" s="1"/>
  <c r="G618" i="17" a="1"/>
  <c r="G619" i="17" a="1"/>
  <c r="G619" i="17" s="1"/>
  <c r="B619" i="18" s="1"/>
  <c r="G620" i="17" a="1"/>
  <c r="H620" i="17" s="1"/>
  <c r="C620" i="18" s="1"/>
  <c r="G621" i="17" a="1"/>
  <c r="G621" i="17" s="1"/>
  <c r="B621" i="18" s="1"/>
  <c r="G622" i="17" a="1"/>
  <c r="G622" i="17" s="1"/>
  <c r="B622" i="18" s="1"/>
  <c r="G623" i="17" a="1"/>
  <c r="G624" i="17" a="1"/>
  <c r="G624" i="17" s="1"/>
  <c r="B624" i="18" s="1"/>
  <c r="G625" i="17" a="1"/>
  <c r="G625" i="17" s="1"/>
  <c r="B625" i="18" s="1"/>
  <c r="G626" i="17" a="1"/>
  <c r="G626" i="17" s="1"/>
  <c r="B626" i="18" s="1"/>
  <c r="G627" i="17" a="1"/>
  <c r="G627" i="17" s="1"/>
  <c r="B627" i="18" s="1"/>
  <c r="G628" i="17" a="1"/>
  <c r="H628" i="17" s="1"/>
  <c r="C628" i="18" s="1"/>
  <c r="G629" i="17" a="1"/>
  <c r="H629" i="17" s="1"/>
  <c r="C629" i="18" s="1"/>
  <c r="G630" i="17" a="1"/>
  <c r="G630" i="17" s="1"/>
  <c r="B630" i="18" s="1"/>
  <c r="G631" i="17" a="1"/>
  <c r="H631" i="17" s="1"/>
  <c r="C631" i="18" s="1"/>
  <c r="G632" i="17" a="1"/>
  <c r="G632" i="17" s="1"/>
  <c r="B632" i="18" s="1"/>
  <c r="G633" i="17" a="1"/>
  <c r="G633" i="17" s="1"/>
  <c r="B633" i="18" s="1"/>
  <c r="H633" i="17"/>
  <c r="C633" i="18" s="1"/>
  <c r="G634" i="17" a="1"/>
  <c r="G634" i="17" s="1"/>
  <c r="B634" i="18" s="1"/>
  <c r="H634" i="17"/>
  <c r="C634" i="18" s="1"/>
  <c r="G635" i="17" a="1"/>
  <c r="G636" i="17" a="1"/>
  <c r="G636" i="17" s="1"/>
  <c r="B636" i="18" s="1"/>
  <c r="G637" i="17" a="1"/>
  <c r="H637" i="17" s="1"/>
  <c r="C637" i="18" s="1"/>
  <c r="G638" i="17" a="1"/>
  <c r="G639" i="17" a="1"/>
  <c r="H639" i="17" s="1"/>
  <c r="C639" i="18" s="1"/>
  <c r="G640" i="17" a="1"/>
  <c r="G640" i="17" s="1"/>
  <c r="B640" i="18" s="1"/>
  <c r="G641" i="17" a="1"/>
  <c r="G641" i="17" s="1"/>
  <c r="B641" i="18" s="1"/>
  <c r="G642" i="17" a="1"/>
  <c r="G643" i="17" a="1"/>
  <c r="H643" i="17" s="1"/>
  <c r="G644" i="17" a="1"/>
  <c r="G644" i="17" s="1"/>
  <c r="B644" i="18" s="1"/>
  <c r="G645" i="17" a="1"/>
  <c r="H645" i="17" s="1"/>
  <c r="C645" i="18" s="1"/>
  <c r="G645" i="17"/>
  <c r="G646" i="17" a="1"/>
  <c r="G647" i="17" a="1"/>
  <c r="G647" i="17" s="1"/>
  <c r="B647" i="18" s="1"/>
  <c r="G648" i="17" a="1"/>
  <c r="H648" i="17" s="1"/>
  <c r="C648" i="18" s="1"/>
  <c r="G649" i="17" a="1"/>
  <c r="G649" i="17" s="1"/>
  <c r="B649" i="18" s="1"/>
  <c r="G650" i="17" a="1"/>
  <c r="G650" i="17" s="1"/>
  <c r="B650" i="18" s="1"/>
  <c r="G651" i="17" a="1"/>
  <c r="H651" i="17" s="1"/>
  <c r="C651" i="18" s="1"/>
  <c r="G651" i="17"/>
  <c r="B651" i="18" s="1"/>
  <c r="G652" i="17" a="1"/>
  <c r="H652" i="17" s="1"/>
  <c r="C652" i="18" s="1"/>
  <c r="G653" i="17" a="1"/>
  <c r="G653" i="17" s="1"/>
  <c r="B653" i="18" s="1"/>
  <c r="G654" i="17" a="1"/>
  <c r="G655" i="17" a="1"/>
  <c r="H655" i="17" s="1"/>
  <c r="C655" i="18" s="1"/>
  <c r="G655" i="17"/>
  <c r="B655" i="18" s="1"/>
  <c r="G656" i="17" a="1"/>
  <c r="H656" i="17" s="1"/>
  <c r="C656" i="18" s="1"/>
  <c r="G657" i="17" a="1"/>
  <c r="G657" i="17" s="1"/>
  <c r="B657" i="18" s="1"/>
  <c r="G658" i="17" a="1"/>
  <c r="H658" i="17" s="1"/>
  <c r="C658" i="18" s="1"/>
  <c r="G659" i="17" a="1"/>
  <c r="H659" i="17" s="1"/>
  <c r="C659" i="18" s="1"/>
  <c r="G660" i="17" a="1"/>
  <c r="G660" i="17" s="1"/>
  <c r="B660" i="18" s="1"/>
  <c r="G661" i="17" a="1"/>
  <c r="H661" i="17" s="1"/>
  <c r="C661" i="18" s="1"/>
  <c r="G662" i="17" a="1"/>
  <c r="H662" i="17" s="1"/>
  <c r="C662" i="18" s="1"/>
  <c r="G663" i="17" a="1"/>
  <c r="G663" i="17" s="1"/>
  <c r="B663" i="18" s="1"/>
  <c r="G664" i="17" a="1"/>
  <c r="H664" i="17" s="1"/>
  <c r="C664" i="18" s="1"/>
  <c r="G665" i="17" a="1"/>
  <c r="G665" i="17" s="1"/>
  <c r="B665" i="18" s="1"/>
  <c r="G666" i="17" a="1"/>
  <c r="H666" i="17" s="1"/>
  <c r="C666" i="18" s="1"/>
  <c r="G667" i="17" a="1"/>
  <c r="G668" i="17" a="1"/>
  <c r="G668" i="17" s="1"/>
  <c r="B668" i="18" s="1"/>
  <c r="G669" i="17" a="1"/>
  <c r="G669" i="17" s="1"/>
  <c r="B669" i="18" s="1"/>
  <c r="G670" i="17" a="1"/>
  <c r="H670" i="17" s="1"/>
  <c r="C670" i="18" s="1"/>
  <c r="G671" i="17" a="1"/>
  <c r="G671" i="17" s="1"/>
  <c r="B671" i="18" s="1"/>
  <c r="G672" i="17" a="1"/>
  <c r="H672" i="17" s="1"/>
  <c r="C672" i="18" s="1"/>
  <c r="G673" i="17" a="1"/>
  <c r="G673" i="17" s="1"/>
  <c r="B673" i="18" s="1"/>
  <c r="G674" i="17" a="1"/>
  <c r="H674" i="17" s="1"/>
  <c r="C674" i="18" s="1"/>
  <c r="G675" i="17" a="1"/>
  <c r="G676" i="17" a="1"/>
  <c r="G676" i="17" s="1"/>
  <c r="B676" i="18" s="1"/>
  <c r="G677" i="17" a="1"/>
  <c r="H677" i="17" s="1"/>
  <c r="C677" i="18" s="1"/>
  <c r="G678" i="17" a="1"/>
  <c r="H678" i="17" s="1"/>
  <c r="C678" i="18" s="1"/>
  <c r="G679" i="17" a="1"/>
  <c r="G679" i="17" s="1"/>
  <c r="B679" i="18" s="1"/>
  <c r="G680" i="17" a="1"/>
  <c r="H680" i="17" s="1"/>
  <c r="C680" i="18" s="1"/>
  <c r="G681" i="17" a="1"/>
  <c r="G681" i="17" s="1"/>
  <c r="B681" i="18" s="1"/>
  <c r="G682" i="17" a="1"/>
  <c r="H682" i="17" s="1"/>
  <c r="C682" i="18" s="1"/>
  <c r="G683" i="17" a="1"/>
  <c r="G684" i="17" a="1"/>
  <c r="G684" i="17" s="1"/>
  <c r="B684" i="18" s="1"/>
  <c r="G685" i="17" a="1"/>
  <c r="H685" i="17" s="1"/>
  <c r="C685" i="18" s="1"/>
  <c r="G686" i="17" a="1"/>
  <c r="H686" i="17" s="1"/>
  <c r="C686" i="18" s="1"/>
  <c r="G687" i="17" a="1"/>
  <c r="G687" i="17" s="1"/>
  <c r="B687" i="18" s="1"/>
  <c r="G688" i="17" a="1"/>
  <c r="H688" i="17" s="1"/>
  <c r="C688" i="18" s="1"/>
  <c r="G689" i="17" a="1"/>
  <c r="G689" i="17" s="1"/>
  <c r="B689" i="18" s="1"/>
  <c r="G690" i="17" a="1"/>
  <c r="H690" i="17" s="1"/>
  <c r="C690" i="18" s="1"/>
  <c r="G691" i="17" a="1"/>
  <c r="G692" i="17" a="1"/>
  <c r="G692" i="17" s="1"/>
  <c r="B692" i="18" s="1"/>
  <c r="G693" i="17" a="1"/>
  <c r="H693" i="17" s="1"/>
  <c r="C693" i="18" s="1"/>
  <c r="G694" i="17" a="1"/>
  <c r="H694" i="17" s="1"/>
  <c r="C694" i="18" s="1"/>
  <c r="G695" i="17" a="1"/>
  <c r="G695" i="17" s="1"/>
  <c r="B695" i="18" s="1"/>
  <c r="G696" i="17" a="1"/>
  <c r="H696" i="17" s="1"/>
  <c r="C696" i="18" s="1"/>
  <c r="G697" i="17" a="1"/>
  <c r="G697" i="17" s="1"/>
  <c r="B697" i="18" s="1"/>
  <c r="G698" i="17" a="1"/>
  <c r="H698" i="17" s="1"/>
  <c r="C698" i="18" s="1"/>
  <c r="G699" i="17" a="1"/>
  <c r="G700" i="17" a="1"/>
  <c r="G700" i="17" s="1"/>
  <c r="B700" i="18" s="1"/>
  <c r="G701" i="17" a="1"/>
  <c r="H701" i="17" s="1"/>
  <c r="C701" i="18" s="1"/>
  <c r="G702" i="17" a="1"/>
  <c r="H702" i="17" s="1"/>
  <c r="C702" i="18" s="1"/>
  <c r="G703" i="17" a="1"/>
  <c r="G703" i="17" s="1"/>
  <c r="B703" i="18" s="1"/>
  <c r="G704" i="17" a="1"/>
  <c r="H704" i="17" s="1"/>
  <c r="C704" i="18" s="1"/>
  <c r="G705" i="17" a="1"/>
  <c r="G705" i="17" s="1"/>
  <c r="B705" i="18" s="1"/>
  <c r="G706" i="17" a="1"/>
  <c r="H706" i="17" s="1"/>
  <c r="C706" i="18" s="1"/>
  <c r="G707" i="17" a="1"/>
  <c r="G708" i="17" a="1"/>
  <c r="G708" i="17" s="1"/>
  <c r="B708" i="18" s="1"/>
  <c r="G709" i="17" a="1"/>
  <c r="H709" i="17" s="1"/>
  <c r="C709" i="18" s="1"/>
  <c r="G710" i="17" a="1"/>
  <c r="H710" i="17" s="1"/>
  <c r="C710" i="18" s="1"/>
  <c r="G711" i="17" a="1"/>
  <c r="G711" i="17" s="1"/>
  <c r="B711" i="18" s="1"/>
  <c r="G712" i="17" a="1"/>
  <c r="H712" i="17" s="1"/>
  <c r="C712" i="18" s="1"/>
  <c r="G713" i="17" a="1"/>
  <c r="G713" i="17" s="1"/>
  <c r="B713" i="18" s="1"/>
  <c r="G714" i="17" a="1"/>
  <c r="H714" i="17" s="1"/>
  <c r="C714" i="18" s="1"/>
  <c r="G715" i="17" a="1"/>
  <c r="G716" i="17" a="1"/>
  <c r="G716" i="17" s="1"/>
  <c r="B716" i="18" s="1"/>
  <c r="G717" i="17" a="1"/>
  <c r="G717" i="17" s="1"/>
  <c r="B717" i="18" s="1"/>
  <c r="G718" i="17" a="1"/>
  <c r="H718" i="17" s="1"/>
  <c r="C718" i="18" s="1"/>
  <c r="G719" i="17" a="1"/>
  <c r="G719" i="17" s="1"/>
  <c r="B719" i="18" s="1"/>
  <c r="G720" i="17" a="1"/>
  <c r="H720" i="17" s="1"/>
  <c r="C720" i="18" s="1"/>
  <c r="G721" i="17" a="1"/>
  <c r="G721" i="17" s="1"/>
  <c r="B721" i="18" s="1"/>
  <c r="G722" i="17" a="1"/>
  <c r="G722" i="17" s="1"/>
  <c r="B722" i="18" s="1"/>
  <c r="G723" i="17" a="1"/>
  <c r="G724" i="17" a="1"/>
  <c r="G724" i="17" s="1"/>
  <c r="B724" i="18" s="1"/>
  <c r="G725" i="17" a="1"/>
  <c r="G725" i="17"/>
  <c r="B725" i="18" s="1"/>
  <c r="H725" i="17"/>
  <c r="C725" i="18" s="1"/>
  <c r="G726" i="17" a="1"/>
  <c r="H726" i="17" s="1"/>
  <c r="C726" i="18" s="1"/>
  <c r="G727" i="17" a="1"/>
  <c r="G727" i="17" s="1"/>
  <c r="B727" i="18" s="1"/>
  <c r="G728" i="17" a="1"/>
  <c r="H728" i="17" s="1"/>
  <c r="C728" i="18" s="1"/>
  <c r="G729" i="17" a="1"/>
  <c r="G729" i="17" s="1"/>
  <c r="B729" i="18" s="1"/>
  <c r="G730" i="17" a="1"/>
  <c r="G730" i="17" s="1"/>
  <c r="B730" i="18" s="1"/>
  <c r="G731" i="17" a="1"/>
  <c r="G732" i="17" a="1"/>
  <c r="G732" i="17" s="1"/>
  <c r="B732" i="18" s="1"/>
  <c r="G733" i="17" a="1"/>
  <c r="G733" i="17" s="1"/>
  <c r="B733" i="18" s="1"/>
  <c r="H733" i="17"/>
  <c r="C733" i="18" s="1"/>
  <c r="G734" i="17" a="1"/>
  <c r="G734" i="17" s="1"/>
  <c r="B734" i="18" s="1"/>
  <c r="G735" i="17" a="1"/>
  <c r="G735" i="17" s="1"/>
  <c r="B735" i="18" s="1"/>
  <c r="H735" i="17"/>
  <c r="C735" i="18" s="1"/>
  <c r="G736" i="17" a="1"/>
  <c r="H736" i="17" s="1"/>
  <c r="C736" i="18" s="1"/>
  <c r="G737" i="17" a="1"/>
  <c r="G737" i="17" s="1"/>
  <c r="B737" i="18" s="1"/>
  <c r="G738" i="17" a="1"/>
  <c r="H738" i="17" s="1"/>
  <c r="C738" i="18" s="1"/>
  <c r="G739" i="17" a="1"/>
  <c r="G740" i="17" a="1"/>
  <c r="G740" i="17" s="1"/>
  <c r="B740" i="18" s="1"/>
  <c r="G741" i="17" a="1"/>
  <c r="G741" i="17" s="1"/>
  <c r="B741" i="18" s="1"/>
  <c r="H741" i="17"/>
  <c r="C741" i="18" s="1"/>
  <c r="G742" i="17" a="1"/>
  <c r="G742" i="17" s="1"/>
  <c r="B742" i="18" s="1"/>
  <c r="G743" i="17" a="1"/>
  <c r="G743" i="17" s="1"/>
  <c r="B743" i="18" s="1"/>
  <c r="G744" i="17" a="1"/>
  <c r="H744" i="17" s="1"/>
  <c r="C744" i="18" s="1"/>
  <c r="G745" i="17" a="1"/>
  <c r="G745" i="17" s="1"/>
  <c r="B745" i="18" s="1"/>
  <c r="G746" i="17" a="1"/>
  <c r="G746" i="17" s="1"/>
  <c r="B746" i="18" s="1"/>
  <c r="G747" i="17" a="1"/>
  <c r="G748" i="17" a="1"/>
  <c r="G748" i="17" s="1"/>
  <c r="B748" i="18" s="1"/>
  <c r="G749" i="17" a="1"/>
  <c r="G749" i="17" s="1"/>
  <c r="B749" i="18" s="1"/>
  <c r="G750" i="17" a="1"/>
  <c r="G750" i="17" s="1"/>
  <c r="B750" i="18" s="1"/>
  <c r="G751" i="17" a="1"/>
  <c r="G751" i="17" s="1"/>
  <c r="B751" i="18" s="1"/>
  <c r="G752" i="17" a="1"/>
  <c r="H752" i="17" s="1"/>
  <c r="C752" i="18" s="1"/>
  <c r="G752" i="17"/>
  <c r="B752" i="18" s="1"/>
  <c r="G753" i="17" a="1"/>
  <c r="G753" i="17" s="1"/>
  <c r="B753" i="18" s="1"/>
  <c r="G754" i="17" a="1"/>
  <c r="G754" i="17" s="1"/>
  <c r="B754" i="18" s="1"/>
  <c r="G755" i="17" a="1"/>
  <c r="G756" i="17" a="1"/>
  <c r="G756" i="17" s="1"/>
  <c r="B756" i="18" s="1"/>
  <c r="G757" i="17" a="1"/>
  <c r="G757" i="17" s="1"/>
  <c r="B757" i="18" s="1"/>
  <c r="H757" i="17"/>
  <c r="C757" i="18" s="1"/>
  <c r="G758" i="17" a="1"/>
  <c r="G758" i="17" s="1"/>
  <c r="B758" i="18" s="1"/>
  <c r="G759" i="17" a="1"/>
  <c r="G759" i="17" s="1"/>
  <c r="B759" i="18" s="1"/>
  <c r="G760" i="17" a="1"/>
  <c r="H760" i="17" s="1"/>
  <c r="C760" i="18" s="1"/>
  <c r="G761" i="17" a="1"/>
  <c r="G761" i="17" s="1"/>
  <c r="B761" i="18" s="1"/>
  <c r="G762" i="17" a="1"/>
  <c r="G762" i="17" s="1"/>
  <c r="B762" i="18" s="1"/>
  <c r="H762" i="17"/>
  <c r="C762" i="18" s="1"/>
  <c r="G763" i="17" a="1"/>
  <c r="G764" i="17" a="1"/>
  <c r="G764" i="17" s="1"/>
  <c r="B764" i="18" s="1"/>
  <c r="G765" i="17" a="1"/>
  <c r="G765" i="17" s="1"/>
  <c r="B765" i="18" s="1"/>
  <c r="G766" i="17" a="1"/>
  <c r="G766" i="17" s="1"/>
  <c r="B766" i="18" s="1"/>
  <c r="G767" i="17" a="1"/>
  <c r="G767" i="17" s="1"/>
  <c r="B767" i="18" s="1"/>
  <c r="G768" i="17" a="1"/>
  <c r="H768" i="17" s="1"/>
  <c r="C768" i="18" s="1"/>
  <c r="G769" i="17" a="1"/>
  <c r="G769" i="17" s="1"/>
  <c r="B769" i="18" s="1"/>
  <c r="G770" i="17" a="1"/>
  <c r="G770" i="17" s="1"/>
  <c r="B770" i="18" s="1"/>
  <c r="H770" i="17"/>
  <c r="C770" i="18" s="1"/>
  <c r="G771" i="17" a="1"/>
  <c r="G772" i="17" a="1"/>
  <c r="G772" i="17" s="1"/>
  <c r="B772" i="18" s="1"/>
  <c r="G773" i="17" a="1"/>
  <c r="H773" i="17" s="1"/>
  <c r="C773" i="18" s="1"/>
  <c r="G774" i="17" a="1"/>
  <c r="G774" i="17" s="1"/>
  <c r="B774" i="18" s="1"/>
  <c r="H774" i="17"/>
  <c r="C774" i="18" s="1"/>
  <c r="G775" i="17" a="1"/>
  <c r="G775" i="17" s="1"/>
  <c r="B775" i="18" s="1"/>
  <c r="G776" i="17" a="1"/>
  <c r="H776" i="17" s="1"/>
  <c r="C776" i="18" s="1"/>
  <c r="G777" i="17" a="1"/>
  <c r="G777" i="17" s="1"/>
  <c r="B777" i="18" s="1"/>
  <c r="G778" i="17" a="1"/>
  <c r="G778" i="17"/>
  <c r="B778" i="18" s="1"/>
  <c r="H778" i="17"/>
  <c r="C778" i="18" s="1"/>
  <c r="G779" i="17" a="1"/>
  <c r="G780" i="17" a="1"/>
  <c r="G780" i="17" s="1"/>
  <c r="B780" i="18" s="1"/>
  <c r="G781" i="17" a="1"/>
  <c r="G781" i="17" s="1"/>
  <c r="B781" i="18" s="1"/>
  <c r="G782" i="17" a="1"/>
  <c r="G782" i="17" s="1"/>
  <c r="B782" i="18" s="1"/>
  <c r="H782" i="17"/>
  <c r="C782" i="18" s="1"/>
  <c r="G783" i="17" a="1"/>
  <c r="G783" i="17" s="1"/>
  <c r="B783" i="18" s="1"/>
  <c r="G784" i="17" a="1"/>
  <c r="H784" i="17" s="1"/>
  <c r="C784" i="18" s="1"/>
  <c r="G785" i="17" a="1"/>
  <c r="G785" i="17" s="1"/>
  <c r="B785" i="18" s="1"/>
  <c r="G786" i="17" a="1"/>
  <c r="H786" i="17" s="1"/>
  <c r="C786" i="18" s="1"/>
  <c r="G786" i="17"/>
  <c r="B786" i="18" s="1"/>
  <c r="G787" i="17" a="1"/>
  <c r="G788" i="17" a="1"/>
  <c r="G788" i="17" s="1"/>
  <c r="B788" i="18" s="1"/>
  <c r="G789" i="17" a="1"/>
  <c r="H789" i="17" s="1"/>
  <c r="C789" i="18" s="1"/>
  <c r="G790" i="17" a="1"/>
  <c r="G790" i="17" s="1"/>
  <c r="B790" i="18" s="1"/>
  <c r="G791" i="17" a="1"/>
  <c r="G791" i="17" s="1"/>
  <c r="B791" i="18" s="1"/>
  <c r="G792" i="17" a="1"/>
  <c r="H792" i="17" s="1"/>
  <c r="C792" i="18" s="1"/>
  <c r="G793" i="17" a="1"/>
  <c r="G793" i="17" s="1"/>
  <c r="B793" i="18" s="1"/>
  <c r="G794" i="17" a="1"/>
  <c r="H794" i="17" s="1"/>
  <c r="C794" i="18" s="1"/>
  <c r="G795" i="17" a="1"/>
  <c r="G796" i="17" a="1"/>
  <c r="G796" i="17" s="1"/>
  <c r="B796" i="18" s="1"/>
  <c r="G797" i="17" a="1"/>
  <c r="G797" i="17" s="1"/>
  <c r="B797" i="18" s="1"/>
  <c r="G798" i="17" a="1"/>
  <c r="H798" i="17" s="1"/>
  <c r="C798" i="18" s="1"/>
  <c r="G799" i="17" a="1"/>
  <c r="G799" i="17" s="1"/>
  <c r="B799" i="18" s="1"/>
  <c r="G800" i="17" a="1"/>
  <c r="H800" i="17" s="1"/>
  <c r="C800" i="18" s="1"/>
  <c r="G801" i="17" a="1"/>
  <c r="G801" i="17" s="1"/>
  <c r="B801" i="18" s="1"/>
  <c r="G802" i="17" a="1"/>
  <c r="G802" i="17" s="1"/>
  <c r="B802" i="18" s="1"/>
  <c r="G803" i="17" a="1"/>
  <c r="G804" i="17" a="1"/>
  <c r="G804" i="17" s="1"/>
  <c r="B804" i="18" s="1"/>
  <c r="G805" i="17" a="1"/>
  <c r="G805" i="17" s="1"/>
  <c r="B805" i="18" s="1"/>
  <c r="G806" i="17" a="1"/>
  <c r="G806" i="17" s="1"/>
  <c r="B806" i="18" s="1"/>
  <c r="G807" i="17" a="1"/>
  <c r="G807" i="17" s="1"/>
  <c r="B807" i="18" s="1"/>
  <c r="G808" i="17" a="1"/>
  <c r="H808" i="17" s="1"/>
  <c r="C808" i="18" s="1"/>
  <c r="G809" i="17" a="1"/>
  <c r="G809" i="17" s="1"/>
  <c r="B809" i="18" s="1"/>
  <c r="G810" i="17" a="1"/>
  <c r="H810" i="17" s="1"/>
  <c r="C810" i="18" s="1"/>
  <c r="G811" i="17" a="1"/>
  <c r="G812" i="17" a="1"/>
  <c r="G812" i="17" s="1"/>
  <c r="B812" i="18" s="1"/>
  <c r="G813" i="17" a="1"/>
  <c r="G813" i="17" s="1"/>
  <c r="B813" i="18" s="1"/>
  <c r="H813" i="17"/>
  <c r="C813" i="18" s="1"/>
  <c r="G814" i="17" a="1"/>
  <c r="H814" i="17" s="1"/>
  <c r="C814" i="18" s="1"/>
  <c r="G815" i="17" a="1"/>
  <c r="G815" i="17" s="1"/>
  <c r="B815" i="18" s="1"/>
  <c r="G816" i="17" a="1"/>
  <c r="H816" i="17" s="1"/>
  <c r="C816" i="18" s="1"/>
  <c r="G817" i="17" a="1"/>
  <c r="G817" i="17" s="1"/>
  <c r="B817" i="18" s="1"/>
  <c r="G818" i="17" a="1"/>
  <c r="G818" i="17" s="1"/>
  <c r="B818" i="18" s="1"/>
  <c r="G819" i="17" a="1"/>
  <c r="G820" i="17" a="1"/>
  <c r="G820" i="17" s="1"/>
  <c r="B820" i="18" s="1"/>
  <c r="G821" i="17" a="1"/>
  <c r="G821" i="17"/>
  <c r="B821" i="18" s="1"/>
  <c r="H821" i="17"/>
  <c r="C821" i="18" s="1"/>
  <c r="G822" i="17" a="1"/>
  <c r="G822" i="17" s="1"/>
  <c r="B822" i="18" s="1"/>
  <c r="G823" i="17" a="1"/>
  <c r="G823" i="17" s="1"/>
  <c r="B823" i="18" s="1"/>
  <c r="G824" i="17" a="1"/>
  <c r="H824" i="17" s="1"/>
  <c r="C824" i="18" s="1"/>
  <c r="G825" i="17" a="1"/>
  <c r="G825" i="17" s="1"/>
  <c r="B825" i="18" s="1"/>
  <c r="G826" i="17" a="1"/>
  <c r="G826" i="17"/>
  <c r="B826" i="18" s="1"/>
  <c r="H826" i="17"/>
  <c r="C826" i="18" s="1"/>
  <c r="G827" i="17" a="1"/>
  <c r="G828" i="17" a="1"/>
  <c r="G828" i="17" s="1"/>
  <c r="B828" i="18" s="1"/>
  <c r="G829" i="17" a="1"/>
  <c r="G829" i="17" s="1"/>
  <c r="B829" i="18" s="1"/>
  <c r="H829" i="17"/>
  <c r="C829" i="18" s="1"/>
  <c r="G830" i="17" a="1"/>
  <c r="G830" i="17"/>
  <c r="B830" i="18" s="1"/>
  <c r="H830" i="17"/>
  <c r="C830" i="18" s="1"/>
  <c r="G831" i="17" a="1"/>
  <c r="G831" i="17" s="1"/>
  <c r="B831" i="18" s="1"/>
  <c r="G832" i="17" a="1"/>
  <c r="H832" i="17" s="1"/>
  <c r="C832" i="18" s="1"/>
  <c r="G833" i="17" a="1"/>
  <c r="G833" i="17" s="1"/>
  <c r="B833" i="18" s="1"/>
  <c r="G834" i="17" a="1"/>
  <c r="G834" i="17" s="1"/>
  <c r="B834" i="18" s="1"/>
  <c r="H834" i="17"/>
  <c r="C834" i="18" s="1"/>
  <c r="G835" i="17" a="1"/>
  <c r="G836" i="17" a="1"/>
  <c r="G836" i="17" s="1"/>
  <c r="B836" i="18" s="1"/>
  <c r="G837" i="17" a="1"/>
  <c r="H837" i="17" s="1"/>
  <c r="C837" i="18" s="1"/>
  <c r="G838" i="17" a="1"/>
  <c r="G838" i="17" s="1"/>
  <c r="B838" i="18" s="1"/>
  <c r="G839" i="17" a="1"/>
  <c r="G839" i="17" s="1"/>
  <c r="B839" i="18" s="1"/>
  <c r="G840" i="17" a="1"/>
  <c r="H840" i="17" s="1"/>
  <c r="C840" i="18" s="1"/>
  <c r="G841" i="17" a="1"/>
  <c r="G841" i="17" s="1"/>
  <c r="B841" i="18" s="1"/>
  <c r="G842" i="17" a="1"/>
  <c r="H842" i="17" s="1"/>
  <c r="C842" i="18" s="1"/>
  <c r="G843" i="17" a="1"/>
  <c r="G844" i="17" a="1"/>
  <c r="G844" i="17" s="1"/>
  <c r="B844" i="18" s="1"/>
  <c r="G845" i="17" a="1"/>
  <c r="H845" i="17" s="1"/>
  <c r="C845" i="18" s="1"/>
  <c r="G846" i="17" a="1"/>
  <c r="H846" i="17" s="1"/>
  <c r="C846" i="18" s="1"/>
  <c r="G847" i="17" a="1"/>
  <c r="G847" i="17" s="1"/>
  <c r="B847" i="18" s="1"/>
  <c r="G848" i="17" a="1"/>
  <c r="H848" i="17" s="1"/>
  <c r="C848" i="18" s="1"/>
  <c r="G849" i="17" a="1"/>
  <c r="G849" i="17" s="1"/>
  <c r="G850" i="17" a="1"/>
  <c r="G850" i="17" s="1"/>
  <c r="B850" i="18" s="1"/>
  <c r="G851" i="17" a="1"/>
  <c r="G852" i="17" a="1"/>
  <c r="G852" i="17" s="1"/>
  <c r="B852" i="18" s="1"/>
  <c r="G853" i="17" a="1"/>
  <c r="H853" i="17" s="1"/>
  <c r="C853" i="18" s="1"/>
  <c r="G854" i="17" a="1"/>
  <c r="G854" i="17" s="1"/>
  <c r="B854" i="18" s="1"/>
  <c r="G855" i="17" a="1"/>
  <c r="G855" i="17" s="1"/>
  <c r="G856" i="17" a="1"/>
  <c r="H856" i="17" s="1"/>
  <c r="C856" i="18" s="1"/>
  <c r="G857" i="17" a="1"/>
  <c r="G857" i="17" s="1"/>
  <c r="B857" i="18" s="1"/>
  <c r="G858" i="17" a="1"/>
  <c r="G858" i="17" s="1"/>
  <c r="B858" i="18" s="1"/>
  <c r="H858" i="17"/>
  <c r="C858" i="18" s="1"/>
  <c r="G859" i="17" a="1"/>
  <c r="G860" i="17" a="1"/>
  <c r="G860" i="17" s="1"/>
  <c r="B860" i="18" s="1"/>
  <c r="G861" i="17" a="1"/>
  <c r="H861" i="17" s="1"/>
  <c r="C861" i="18" s="1"/>
  <c r="G862" i="17" a="1"/>
  <c r="G862" i="17" s="1"/>
  <c r="B862" i="18" s="1"/>
  <c r="H862" i="17"/>
  <c r="C862" i="18" s="1"/>
  <c r="G863" i="17" a="1"/>
  <c r="G863" i="17" s="1"/>
  <c r="B863" i="18" s="1"/>
  <c r="G864" i="17" a="1"/>
  <c r="H864" i="17" s="1"/>
  <c r="C864" i="18" s="1"/>
  <c r="G865" i="17" a="1"/>
  <c r="G865" i="17" s="1"/>
  <c r="B865" i="18" s="1"/>
  <c r="G866" i="17" a="1"/>
  <c r="H866" i="17" s="1"/>
  <c r="C866" i="18" s="1"/>
  <c r="G867" i="17" a="1"/>
  <c r="G868" i="17" a="1"/>
  <c r="G868" i="17" s="1"/>
  <c r="B868" i="18" s="1"/>
  <c r="G869" i="17" a="1"/>
  <c r="G869" i="17" s="1"/>
  <c r="B869" i="18" s="1"/>
  <c r="G870" i="17" a="1"/>
  <c r="H870" i="17" s="1"/>
  <c r="C870" i="18" s="1"/>
  <c r="G871" i="17" a="1"/>
  <c r="G871" i="17" s="1"/>
  <c r="B871" i="18" s="1"/>
  <c r="G872" i="17" a="1"/>
  <c r="H872" i="17" s="1"/>
  <c r="C872" i="18" s="1"/>
  <c r="G873" i="17" a="1"/>
  <c r="G873" i="17" s="1"/>
  <c r="B873" i="18" s="1"/>
  <c r="G874" i="17" a="1"/>
  <c r="H874" i="17" s="1"/>
  <c r="C874" i="18" s="1"/>
  <c r="G875" i="17" a="1"/>
  <c r="G876" i="17" a="1"/>
  <c r="G876" i="17" s="1"/>
  <c r="B876" i="18" s="1"/>
  <c r="G877" i="17" a="1"/>
  <c r="G877" i="17" s="1"/>
  <c r="B877" i="18" s="1"/>
  <c r="G878" i="17" a="1"/>
  <c r="H878" i="17" s="1"/>
  <c r="C878" i="18" s="1"/>
  <c r="G879" i="17" a="1"/>
  <c r="G879" i="17" s="1"/>
  <c r="B879" i="18" s="1"/>
  <c r="G880" i="17" a="1"/>
  <c r="H880" i="17" s="1"/>
  <c r="C880" i="18" s="1"/>
  <c r="G880" i="17"/>
  <c r="B880" i="18" s="1"/>
  <c r="G881" i="17" a="1"/>
  <c r="G881" i="17" s="1"/>
  <c r="B881" i="18" s="1"/>
  <c r="G882" i="17" a="1"/>
  <c r="H882" i="17" s="1"/>
  <c r="C882" i="18" s="1"/>
  <c r="G883" i="17" a="1"/>
  <c r="G884" i="17" a="1"/>
  <c r="G884" i="17" s="1"/>
  <c r="B884" i="18" s="1"/>
  <c r="G885" i="17" a="1"/>
  <c r="G885" i="17" s="1"/>
  <c r="B885" i="18" s="1"/>
  <c r="H885" i="17"/>
  <c r="C885" i="18" s="1"/>
  <c r="G886" i="17" a="1"/>
  <c r="H886" i="17" s="1"/>
  <c r="C886" i="18" s="1"/>
  <c r="G887" i="17" a="1"/>
  <c r="G887" i="17" s="1"/>
  <c r="B887" i="18" s="1"/>
  <c r="G888" i="17" a="1"/>
  <c r="H888" i="17" s="1"/>
  <c r="C888" i="18" s="1"/>
  <c r="G889" i="17" a="1"/>
  <c r="G889" i="17" s="1"/>
  <c r="B889" i="18" s="1"/>
  <c r="G890" i="17" a="1"/>
  <c r="G890" i="17" s="1"/>
  <c r="B890" i="18" s="1"/>
  <c r="G891" i="17" a="1"/>
  <c r="G891" i="17" s="1"/>
  <c r="B891" i="18" s="1"/>
  <c r="G892" i="17" a="1"/>
  <c r="G892" i="17" s="1"/>
  <c r="B892" i="18" s="1"/>
  <c r="G893" i="17" a="1"/>
  <c r="H893" i="17" s="1"/>
  <c r="C893" i="18" s="1"/>
  <c r="G894" i="17" a="1"/>
  <c r="G894" i="17" s="1"/>
  <c r="B894" i="18" s="1"/>
  <c r="G895" i="17" a="1"/>
  <c r="G895" i="17" s="1"/>
  <c r="B895" i="18" s="1"/>
  <c r="G896" i="17" a="1"/>
  <c r="H896" i="17" s="1"/>
  <c r="C896" i="18" s="1"/>
  <c r="G897" i="17" a="1"/>
  <c r="H897" i="17" s="1"/>
  <c r="C897" i="18" s="1"/>
  <c r="G898" i="17" a="1"/>
  <c r="G898" i="17" s="1"/>
  <c r="B898" i="18" s="1"/>
  <c r="G899" i="17" a="1"/>
  <c r="G899" i="17" s="1"/>
  <c r="B899" i="18" s="1"/>
  <c r="G900" i="17" a="1"/>
  <c r="G901" i="17" a="1"/>
  <c r="H901" i="17" s="1"/>
  <c r="C901" i="18" s="1"/>
  <c r="G902" i="17" a="1"/>
  <c r="H902" i="17" s="1"/>
  <c r="C902" i="18" s="1"/>
  <c r="G903" i="17" a="1"/>
  <c r="G903" i="17" s="1"/>
  <c r="B903" i="18" s="1"/>
  <c r="G904" i="17" a="1"/>
  <c r="H904" i="17" s="1"/>
  <c r="C904" i="18" s="1"/>
  <c r="G905" i="17" a="1"/>
  <c r="H905" i="17" s="1"/>
  <c r="C905" i="18" s="1"/>
  <c r="G906" i="17" a="1"/>
  <c r="H906" i="17" s="1"/>
  <c r="C906" i="18" s="1"/>
  <c r="G907" i="17" a="1"/>
  <c r="G907" i="17" s="1"/>
  <c r="B907" i="18" s="1"/>
  <c r="G908" i="17" a="1"/>
  <c r="G909" i="17" a="1"/>
  <c r="H909" i="17" s="1"/>
  <c r="C909" i="18" s="1"/>
  <c r="G910" i="17" a="1"/>
  <c r="H910" i="17" s="1"/>
  <c r="C910" i="18" s="1"/>
  <c r="G911" i="17" a="1"/>
  <c r="G911" i="17" s="1"/>
  <c r="B911" i="18" s="1"/>
  <c r="G912" i="17" a="1"/>
  <c r="H912" i="17" s="1"/>
  <c r="C912" i="18" s="1"/>
  <c r="G913" i="17" a="1"/>
  <c r="H913" i="17" s="1"/>
  <c r="C913" i="18" s="1"/>
  <c r="G914" i="17" a="1"/>
  <c r="H914" i="17" s="1"/>
  <c r="C914" i="18" s="1"/>
  <c r="G915" i="17" a="1"/>
  <c r="G915" i="17" s="1"/>
  <c r="B915" i="18" s="1"/>
  <c r="G916" i="17" a="1"/>
  <c r="G917" i="17" a="1"/>
  <c r="G917" i="17" s="1"/>
  <c r="B917" i="18" s="1"/>
  <c r="G918" i="17" a="1"/>
  <c r="H918" i="17" s="1"/>
  <c r="C918" i="18" s="1"/>
  <c r="G919" i="17" a="1"/>
  <c r="G919" i="17" s="1"/>
  <c r="B919" i="18" s="1"/>
  <c r="G920" i="17" a="1"/>
  <c r="H920" i="17" s="1"/>
  <c r="G921" i="17" a="1"/>
  <c r="H921" i="17" s="1"/>
  <c r="C921" i="18" s="1"/>
  <c r="G922" i="17" a="1"/>
  <c r="G922" i="17" s="1"/>
  <c r="B922" i="18" s="1"/>
  <c r="G923" i="17" a="1"/>
  <c r="G923" i="17" s="1"/>
  <c r="B923" i="18" s="1"/>
  <c r="G924" i="17" a="1"/>
  <c r="G925" i="17" a="1"/>
  <c r="H925" i="17" s="1"/>
  <c r="C925" i="18" s="1"/>
  <c r="G926" i="17" a="1"/>
  <c r="H926" i="17" s="1"/>
  <c r="C926" i="18" s="1"/>
  <c r="G927" i="17" a="1"/>
  <c r="G927" i="17" s="1"/>
  <c r="G928" i="17" a="1"/>
  <c r="H928" i="17" s="1"/>
  <c r="C928" i="18" s="1"/>
  <c r="G929" i="17" a="1"/>
  <c r="H929" i="17" s="1"/>
  <c r="C929" i="18" s="1"/>
  <c r="G930" i="17" a="1"/>
  <c r="H930" i="17" s="1"/>
  <c r="C930" i="18" s="1"/>
  <c r="G931" i="17" a="1"/>
  <c r="G931" i="17" s="1"/>
  <c r="B931" i="18" s="1"/>
  <c r="G932" i="17" a="1"/>
  <c r="G933" i="17" a="1"/>
  <c r="G933" i="17" s="1"/>
  <c r="B933" i="18" s="1"/>
  <c r="H933" i="17"/>
  <c r="C933" i="18" s="1"/>
  <c r="G934" i="17" a="1"/>
  <c r="G934" i="17" s="1"/>
  <c r="B934" i="18" s="1"/>
  <c r="G935" i="17" a="1"/>
  <c r="G935" i="17" s="1"/>
  <c r="B935" i="18" s="1"/>
  <c r="G936" i="17" a="1"/>
  <c r="H936" i="17" s="1"/>
  <c r="C936" i="18" s="1"/>
  <c r="G937" i="17" a="1"/>
  <c r="H937" i="17" s="1"/>
  <c r="C937" i="18" s="1"/>
  <c r="G938" i="17" a="1"/>
  <c r="H938" i="17" s="1"/>
  <c r="C938" i="18" s="1"/>
  <c r="G939" i="17" a="1"/>
  <c r="G939" i="17" s="1"/>
  <c r="B939" i="18" s="1"/>
  <c r="G940" i="17" a="1"/>
  <c r="G941" i="17" a="1"/>
  <c r="G941" i="17"/>
  <c r="B941" i="18" s="1"/>
  <c r="H941" i="17"/>
  <c r="C941" i="18" s="1"/>
  <c r="G942" i="17" a="1"/>
  <c r="H942" i="17" s="1"/>
  <c r="C942" i="18" s="1"/>
  <c r="G943" i="17" a="1"/>
  <c r="G943" i="17" s="1"/>
  <c r="B943" i="18" s="1"/>
  <c r="G944" i="17" a="1"/>
  <c r="H944" i="17" s="1"/>
  <c r="C944" i="18" s="1"/>
  <c r="G945" i="17" a="1"/>
  <c r="H945" i="17" s="1"/>
  <c r="C945" i="18" s="1"/>
  <c r="G946" i="17" a="1"/>
  <c r="G946" i="17" s="1"/>
  <c r="B946" i="18" s="1"/>
  <c r="G947" i="17" a="1"/>
  <c r="G947" i="17" s="1"/>
  <c r="B947" i="18" s="1"/>
  <c r="G948" i="17" a="1"/>
  <c r="G949" i="17" a="1"/>
  <c r="H949" i="17" s="1"/>
  <c r="C949" i="18" s="1"/>
  <c r="G950" i="17" a="1"/>
  <c r="H950" i="17" s="1"/>
  <c r="C950" i="18" s="1"/>
  <c r="G951" i="17" a="1"/>
  <c r="G951" i="17" s="1"/>
  <c r="B951" i="18" s="1"/>
  <c r="G952" i="17" a="1"/>
  <c r="H952" i="17" s="1"/>
  <c r="C952" i="18" s="1"/>
  <c r="G953" i="17" a="1"/>
  <c r="H953" i="17" s="1"/>
  <c r="C953" i="18" s="1"/>
  <c r="G954" i="17" a="1"/>
  <c r="H954" i="17" s="1"/>
  <c r="C954" i="18" s="1"/>
  <c r="G955" i="17" a="1"/>
  <c r="G955" i="17" s="1"/>
  <c r="B955" i="18" s="1"/>
  <c r="G956" i="17" a="1"/>
  <c r="G957" i="17" a="1"/>
  <c r="H957" i="17" s="1"/>
  <c r="C957" i="18" s="1"/>
  <c r="G958" i="17" a="1"/>
  <c r="H958" i="17" s="1"/>
  <c r="C958" i="18" s="1"/>
  <c r="G959" i="17" a="1"/>
  <c r="G959" i="17" s="1"/>
  <c r="B959" i="18" s="1"/>
  <c r="G960" i="17" a="1"/>
  <c r="H960" i="17" s="1"/>
  <c r="C960" i="18" s="1"/>
  <c r="G961" i="17" a="1"/>
  <c r="G961" i="17" s="1"/>
  <c r="B961" i="18" s="1"/>
  <c r="G962" i="17" a="1"/>
  <c r="H962" i="17" s="1"/>
  <c r="C962" i="18" s="1"/>
  <c r="G963" i="17" a="1"/>
  <c r="G963" i="17" s="1"/>
  <c r="B963" i="18" s="1"/>
  <c r="G964" i="17" a="1"/>
  <c r="H964" i="17" s="1"/>
  <c r="C964" i="18" s="1"/>
  <c r="G965" i="17" a="1"/>
  <c r="G965" i="17" s="1"/>
  <c r="B965" i="18" s="1"/>
  <c r="H965" i="17"/>
  <c r="C965" i="18" s="1"/>
  <c r="G966" i="17" a="1"/>
  <c r="G966" i="17" s="1"/>
  <c r="B966" i="18" s="1"/>
  <c r="G967" i="17" a="1"/>
  <c r="G967" i="17" s="1"/>
  <c r="B967" i="18" s="1"/>
  <c r="G968" i="17" a="1"/>
  <c r="H968" i="17" s="1"/>
  <c r="C968" i="18" s="1"/>
  <c r="G969" i="17" a="1"/>
  <c r="H969" i="17" s="1"/>
  <c r="C969" i="18" s="1"/>
  <c r="G969" i="17"/>
  <c r="B969" i="18" s="1"/>
  <c r="G970" i="17" a="1"/>
  <c r="G970" i="17" s="1"/>
  <c r="B970" i="18" s="1"/>
  <c r="G971" i="17" a="1"/>
  <c r="G971" i="17" s="1"/>
  <c r="B971" i="18" s="1"/>
  <c r="G972" i="17" a="1"/>
  <c r="H972" i="17" s="1"/>
  <c r="G973" i="17" a="1"/>
  <c r="H973" i="17" s="1"/>
  <c r="C973" i="18" s="1"/>
  <c r="G974" i="17" a="1"/>
  <c r="H974" i="17" s="1"/>
  <c r="C974" i="18" s="1"/>
  <c r="G975" i="17" a="1"/>
  <c r="G975" i="17" s="1"/>
  <c r="B975" i="18" s="1"/>
  <c r="G976" i="17" a="1"/>
  <c r="H976" i="17" s="1"/>
  <c r="C976" i="18" s="1"/>
  <c r="G977" i="17" a="1"/>
  <c r="G977" i="17" s="1"/>
  <c r="G978" i="17" a="1"/>
  <c r="H978" i="17" s="1"/>
  <c r="C978" i="18" s="1"/>
  <c r="G979" i="17" a="1"/>
  <c r="G979" i="17" s="1"/>
  <c r="B979" i="18" s="1"/>
  <c r="G980" i="17" a="1"/>
  <c r="G980" i="17" s="1"/>
  <c r="B980" i="18" s="1"/>
  <c r="G981" i="17" a="1"/>
  <c r="G981" i="17" s="1"/>
  <c r="B981" i="18" s="1"/>
  <c r="G982" i="17" a="1"/>
  <c r="H982" i="17" s="1"/>
  <c r="C982" i="18" s="1"/>
  <c r="G983" i="17" a="1"/>
  <c r="G983" i="17" s="1"/>
  <c r="B983" i="18" s="1"/>
  <c r="G984" i="17" a="1"/>
  <c r="H984" i="17" s="1"/>
  <c r="C984" i="18" s="1"/>
  <c r="G985" i="17" a="1"/>
  <c r="H985" i="17" s="1"/>
  <c r="C985" i="18" s="1"/>
  <c r="G986" i="17" a="1"/>
  <c r="H986" i="17" s="1"/>
  <c r="C986" i="18" s="1"/>
  <c r="G986" i="17"/>
  <c r="B986" i="18" s="1"/>
  <c r="G987" i="17" a="1"/>
  <c r="G987" i="17" s="1"/>
  <c r="B987" i="18" s="1"/>
  <c r="G988" i="17" a="1"/>
  <c r="G988" i="17" s="1"/>
  <c r="B988" i="18" s="1"/>
  <c r="G989" i="17" a="1"/>
  <c r="G989" i="17" s="1"/>
  <c r="B989" i="18" s="1"/>
  <c r="G990" i="17" a="1"/>
  <c r="H990" i="17" s="1"/>
  <c r="C990" i="18" s="1"/>
  <c r="G991" i="17" a="1"/>
  <c r="G991" i="17"/>
  <c r="B991" i="18" s="1"/>
  <c r="H991" i="17"/>
  <c r="C991" i="18" s="1"/>
  <c r="G992" i="17" a="1"/>
  <c r="H992" i="17" s="1"/>
  <c r="C992" i="18" s="1"/>
  <c r="G993" i="17" a="1"/>
  <c r="H993" i="17" s="1"/>
  <c r="C993" i="18" s="1"/>
  <c r="G994" i="17" a="1"/>
  <c r="G994" i="17" s="1"/>
  <c r="B994" i="18" s="1"/>
  <c r="H994" i="17"/>
  <c r="C994" i="18" s="1"/>
  <c r="G995" i="17" a="1"/>
  <c r="G995" i="17" s="1"/>
  <c r="B995" i="18" s="1"/>
  <c r="G996" i="17" a="1"/>
  <c r="G996" i="17" s="1"/>
  <c r="B996" i="18" s="1"/>
  <c r="G997" i="17" a="1"/>
  <c r="H997" i="17" s="1"/>
  <c r="C997" i="18" s="1"/>
  <c r="G998" i="17" a="1"/>
  <c r="G998" i="17" s="1"/>
  <c r="B998" i="18" s="1"/>
  <c r="H998" i="17"/>
  <c r="C998" i="18" s="1"/>
  <c r="G999" i="17" a="1"/>
  <c r="H999" i="17" s="1"/>
  <c r="C999" i="18" s="1"/>
  <c r="G1000" i="17" a="1"/>
  <c r="H1000" i="17" s="1"/>
  <c r="C1000" i="18" s="1"/>
  <c r="G1001" i="17" a="1"/>
  <c r="H1001" i="17" s="1"/>
  <c r="C1001" i="18" s="1"/>
  <c r="G1002" i="17" a="1"/>
  <c r="H1002" i="17" s="1"/>
  <c r="C1002" i="18" s="1"/>
  <c r="G3" i="17" a="1"/>
  <c r="H3" i="17" s="1"/>
  <c r="C3" i="18" s="1"/>
  <c r="H854" i="17" l="1"/>
  <c r="C854" i="18" s="1"/>
  <c r="G629" i="17"/>
  <c r="B629" i="18" s="1"/>
  <c r="G572" i="17"/>
  <c r="B572" i="18" s="1"/>
  <c r="G423" i="17"/>
  <c r="B423" i="18" s="1"/>
  <c r="H393" i="17"/>
  <c r="C393" i="18" s="1"/>
  <c r="H338" i="17"/>
  <c r="C338" i="18" s="1"/>
  <c r="H207" i="17"/>
  <c r="C207" i="18" s="1"/>
  <c r="H8" i="17"/>
  <c r="C8" i="18" s="1"/>
  <c r="H899" i="17"/>
  <c r="C899" i="18" s="1"/>
  <c r="H890" i="17"/>
  <c r="C890" i="18" s="1"/>
  <c r="G842" i="17"/>
  <c r="B842" i="18" s="1"/>
  <c r="G816" i="17"/>
  <c r="B816" i="18" s="1"/>
  <c r="H743" i="17"/>
  <c r="C743" i="18" s="1"/>
  <c r="H43" i="17"/>
  <c r="C43" i="18" s="1"/>
  <c r="G14" i="17"/>
  <c r="B14" i="18" s="1"/>
  <c r="H805" i="17"/>
  <c r="C805" i="18" s="1"/>
  <c r="G597" i="17"/>
  <c r="B597" i="18" s="1"/>
  <c r="H428" i="17"/>
  <c r="C428" i="18" s="1"/>
  <c r="H420" i="17"/>
  <c r="C420" i="18" s="1"/>
  <c r="H204" i="17"/>
  <c r="C204" i="18" s="1"/>
  <c r="H195" i="17"/>
  <c r="C195" i="18" s="1"/>
  <c r="H148" i="17"/>
  <c r="C148" i="18" s="1"/>
  <c r="H91" i="17"/>
  <c r="C91" i="18" s="1"/>
  <c r="H83" i="17"/>
  <c r="C83" i="18" s="1"/>
  <c r="H75" i="17"/>
  <c r="C75" i="18" s="1"/>
  <c r="H67" i="17"/>
  <c r="C67" i="18" s="1"/>
  <c r="H59" i="17"/>
  <c r="C59" i="18" s="1"/>
  <c r="H51" i="17"/>
  <c r="C51" i="18" s="1"/>
  <c r="H32" i="17"/>
  <c r="C32" i="18" s="1"/>
  <c r="G22" i="17"/>
  <c r="B22" i="18" s="1"/>
  <c r="G1001" i="17"/>
  <c r="B1001" i="18" s="1"/>
  <c r="H983" i="17"/>
  <c r="C983" i="18" s="1"/>
  <c r="G972" i="17"/>
  <c r="B972" i="18" s="1"/>
  <c r="H898" i="17"/>
  <c r="C898" i="18" s="1"/>
  <c r="H850" i="17"/>
  <c r="C850" i="18" s="1"/>
  <c r="G643" i="17"/>
  <c r="B643" i="18" s="1"/>
  <c r="H625" i="17"/>
  <c r="C625" i="18" s="1"/>
  <c r="G527" i="17"/>
  <c r="B527" i="18" s="1"/>
  <c r="H304" i="17"/>
  <c r="C304" i="18" s="1"/>
  <c r="H271" i="17"/>
  <c r="C271" i="18" s="1"/>
  <c r="H128" i="17"/>
  <c r="C128" i="18" s="1"/>
  <c r="H766" i="17"/>
  <c r="C766" i="18" s="1"/>
  <c r="H604" i="17"/>
  <c r="C604" i="18" s="1"/>
  <c r="H468" i="17"/>
  <c r="C468" i="18" s="1"/>
  <c r="H380" i="17"/>
  <c r="C380" i="18" s="1"/>
  <c r="H259" i="17"/>
  <c r="C259" i="18" s="1"/>
  <c r="H877" i="17"/>
  <c r="C877" i="18" s="1"/>
  <c r="H838" i="17"/>
  <c r="C838" i="18" s="1"/>
  <c r="H749" i="17"/>
  <c r="C749" i="18" s="1"/>
  <c r="G720" i="17"/>
  <c r="B720" i="18" s="1"/>
  <c r="H641" i="17"/>
  <c r="C641" i="18" s="1"/>
  <c r="G126" i="17"/>
  <c r="B126" i="18" s="1"/>
  <c r="H116" i="17"/>
  <c r="C116" i="18" s="1"/>
  <c r="H19" i="17"/>
  <c r="C19" i="18" s="1"/>
  <c r="H10" i="17"/>
  <c r="C10" i="18" s="1"/>
  <c r="H946" i="17"/>
  <c r="C946" i="18" s="1"/>
  <c r="H894" i="17"/>
  <c r="C894" i="18" s="1"/>
  <c r="H855" i="17"/>
  <c r="C855" i="18" s="1"/>
  <c r="G846" i="17"/>
  <c r="B846" i="18" s="1"/>
  <c r="H790" i="17"/>
  <c r="C790" i="18" s="1"/>
  <c r="H765" i="17"/>
  <c r="C765" i="18" s="1"/>
  <c r="H621" i="17"/>
  <c r="C621" i="18" s="1"/>
  <c r="H581" i="17"/>
  <c r="C581" i="18" s="1"/>
  <c r="H493" i="17"/>
  <c r="C493" i="18" s="1"/>
  <c r="H163" i="17"/>
  <c r="C163" i="18" s="1"/>
  <c r="H79" i="17"/>
  <c r="C79" i="18" s="1"/>
  <c r="H71" i="17"/>
  <c r="C71" i="18" s="1"/>
  <c r="H47" i="17"/>
  <c r="C47" i="18" s="1"/>
  <c r="G27" i="17"/>
  <c r="B27" i="18" s="1"/>
  <c r="G937" i="17"/>
  <c r="B937" i="18" s="1"/>
  <c r="H863" i="17"/>
  <c r="C863" i="18" s="1"/>
  <c r="G800" i="17"/>
  <c r="B800" i="18" s="1"/>
  <c r="H308" i="17"/>
  <c r="C308" i="18" s="1"/>
  <c r="H228" i="17"/>
  <c r="C228" i="18" s="1"/>
  <c r="H180" i="17"/>
  <c r="C180" i="18" s="1"/>
  <c r="H124" i="17"/>
  <c r="C124" i="18" s="1"/>
  <c r="H95" i="17"/>
  <c r="C95" i="18" s="1"/>
  <c r="H87" i="17"/>
  <c r="C87" i="18" s="1"/>
  <c r="G973" i="17"/>
  <c r="B973" i="18" s="1"/>
  <c r="G958" i="17"/>
  <c r="B958" i="18" s="1"/>
  <c r="G886" i="17"/>
  <c r="B886" i="18" s="1"/>
  <c r="G709" i="17"/>
  <c r="B709" i="18" s="1"/>
  <c r="G704" i="17"/>
  <c r="B704" i="18" s="1"/>
  <c r="G701" i="17"/>
  <c r="B701" i="18" s="1"/>
  <c r="G693" i="17"/>
  <c r="B693" i="18" s="1"/>
  <c r="G680" i="17"/>
  <c r="B680" i="18" s="1"/>
  <c r="G672" i="17"/>
  <c r="B672" i="18" s="1"/>
  <c r="G664" i="17"/>
  <c r="B664" i="18" s="1"/>
  <c r="G656" i="17"/>
  <c r="B656" i="18" s="1"/>
  <c r="G631" i="17"/>
  <c r="B631" i="18" s="1"/>
  <c r="G512" i="17"/>
  <c r="B512" i="18" s="1"/>
  <c r="G477" i="17"/>
  <c r="B477" i="18" s="1"/>
  <c r="H385" i="17"/>
  <c r="C385" i="18" s="1"/>
  <c r="G364" i="17"/>
  <c r="B364" i="18" s="1"/>
  <c r="G356" i="17"/>
  <c r="B356" i="18" s="1"/>
  <c r="G348" i="17"/>
  <c r="B348" i="18" s="1"/>
  <c r="G334" i="17"/>
  <c r="B334" i="18" s="1"/>
  <c r="G318" i="17"/>
  <c r="B318" i="18" s="1"/>
  <c r="H264" i="17"/>
  <c r="C264" i="18" s="1"/>
  <c r="G219" i="17"/>
  <c r="B219" i="18" s="1"/>
  <c r="H159" i="17"/>
  <c r="C159" i="18" s="1"/>
  <c r="G135" i="17"/>
  <c r="B135" i="18" s="1"/>
  <c r="H24" i="17"/>
  <c r="C24" i="18" s="1"/>
  <c r="H981" i="17"/>
  <c r="C981" i="18" s="1"/>
  <c r="G942" i="17"/>
  <c r="B942" i="18" s="1"/>
  <c r="G938" i="17"/>
  <c r="B938" i="18" s="1"/>
  <c r="G930" i="17"/>
  <c r="B930" i="18" s="1"/>
  <c r="H917" i="17"/>
  <c r="C917" i="18" s="1"/>
  <c r="G878" i="17"/>
  <c r="B878" i="18" s="1"/>
  <c r="G861" i="17"/>
  <c r="B861" i="18" s="1"/>
  <c r="G814" i="17"/>
  <c r="B814" i="18" s="1"/>
  <c r="G784" i="17"/>
  <c r="B784" i="18" s="1"/>
  <c r="G738" i="17"/>
  <c r="B738" i="18" s="1"/>
  <c r="H717" i="17"/>
  <c r="C717" i="18" s="1"/>
  <c r="G652" i="17"/>
  <c r="B652" i="18" s="1"/>
  <c r="G648" i="17"/>
  <c r="B648" i="18" s="1"/>
  <c r="G639" i="17"/>
  <c r="B639" i="18" s="1"/>
  <c r="G628" i="17"/>
  <c r="B628" i="18" s="1"/>
  <c r="G447" i="17"/>
  <c r="B447" i="18" s="1"/>
  <c r="H377" i="17"/>
  <c r="C377" i="18" s="1"/>
  <c r="G307" i="17"/>
  <c r="B307" i="18" s="1"/>
  <c r="H283" i="17"/>
  <c r="C283" i="18" s="1"/>
  <c r="H279" i="17"/>
  <c r="C279" i="18" s="1"/>
  <c r="G243" i="17"/>
  <c r="B243" i="18" s="1"/>
  <c r="G235" i="17"/>
  <c r="B235" i="18" s="1"/>
  <c r="H168" i="17"/>
  <c r="C168" i="18" s="1"/>
  <c r="H164" i="17"/>
  <c r="C164" i="18" s="1"/>
  <c r="G155" i="17"/>
  <c r="B155" i="18" s="1"/>
  <c r="H140" i="17"/>
  <c r="C140" i="18" s="1"/>
  <c r="H131" i="17"/>
  <c r="C131" i="18" s="1"/>
  <c r="G992" i="17"/>
  <c r="B992" i="18" s="1"/>
  <c r="H989" i="17"/>
  <c r="C989" i="18" s="1"/>
  <c r="H970" i="17"/>
  <c r="C970" i="18" s="1"/>
  <c r="H966" i="17"/>
  <c r="C966" i="18" s="1"/>
  <c r="G914" i="17"/>
  <c r="B914" i="18" s="1"/>
  <c r="G901" i="17"/>
  <c r="B901" i="18" s="1"/>
  <c r="G845" i="17"/>
  <c r="B845" i="18" s="1"/>
  <c r="G776" i="17"/>
  <c r="B776" i="18" s="1"/>
  <c r="H750" i="17"/>
  <c r="C750" i="18" s="1"/>
  <c r="H742" i="17"/>
  <c r="C742" i="18" s="1"/>
  <c r="H734" i="17"/>
  <c r="C734" i="18" s="1"/>
  <c r="G726" i="17"/>
  <c r="B726" i="18" s="1"/>
  <c r="H565" i="17"/>
  <c r="C565" i="18" s="1"/>
  <c r="G557" i="17"/>
  <c r="B557" i="18" s="1"/>
  <c r="G544" i="17"/>
  <c r="B544" i="18" s="1"/>
  <c r="H513" i="17"/>
  <c r="C513" i="18" s="1"/>
  <c r="H500" i="17"/>
  <c r="C500" i="18" s="1"/>
  <c r="H421" i="17"/>
  <c r="C421" i="18" s="1"/>
  <c r="G408" i="17"/>
  <c r="B408" i="18" s="1"/>
  <c r="G345" i="17"/>
  <c r="B345" i="18" s="1"/>
  <c r="H323" i="17"/>
  <c r="C323" i="18" s="1"/>
  <c r="H319" i="17"/>
  <c r="C319" i="18" s="1"/>
  <c r="H311" i="17"/>
  <c r="C311" i="18" s="1"/>
  <c r="H303" i="17"/>
  <c r="C303" i="18" s="1"/>
  <c r="H260" i="17"/>
  <c r="C260" i="18" s="1"/>
  <c r="G119" i="17"/>
  <c r="B119" i="18" s="1"/>
  <c r="G72" i="17"/>
  <c r="B72" i="18" s="1"/>
  <c r="H52" i="17"/>
  <c r="C52" i="18" s="1"/>
  <c r="H40" i="17"/>
  <c r="C40" i="18" s="1"/>
  <c r="G35" i="17"/>
  <c r="B35" i="18" s="1"/>
  <c r="G985" i="17"/>
  <c r="B985" i="18" s="1"/>
  <c r="G982" i="17"/>
  <c r="B982" i="18" s="1"/>
  <c r="G978" i="17"/>
  <c r="B978" i="18" s="1"/>
  <c r="G974" i="17"/>
  <c r="B974" i="18" s="1"/>
  <c r="H963" i="17"/>
  <c r="C963" i="18" s="1"/>
  <c r="H959" i="17"/>
  <c r="C959" i="18" s="1"/>
  <c r="G926" i="17"/>
  <c r="B926" i="18" s="1"/>
  <c r="H922" i="17"/>
  <c r="C922" i="18" s="1"/>
  <c r="G918" i="17"/>
  <c r="B918" i="18" s="1"/>
  <c r="G893" i="17"/>
  <c r="B893" i="18" s="1"/>
  <c r="G870" i="17"/>
  <c r="B870" i="18" s="1"/>
  <c r="G866" i="17"/>
  <c r="B866" i="18" s="1"/>
  <c r="G837" i="17"/>
  <c r="B837" i="18" s="1"/>
  <c r="G832" i="17"/>
  <c r="B832" i="18" s="1"/>
  <c r="H806" i="17"/>
  <c r="C806" i="18" s="1"/>
  <c r="H802" i="17"/>
  <c r="C802" i="18" s="1"/>
  <c r="G798" i="17"/>
  <c r="B798" i="18" s="1"/>
  <c r="G794" i="17"/>
  <c r="B794" i="18" s="1"/>
  <c r="H781" i="17"/>
  <c r="C781" i="18" s="1"/>
  <c r="G773" i="17"/>
  <c r="B773" i="18" s="1"/>
  <c r="G768" i="17"/>
  <c r="B768" i="18" s="1"/>
  <c r="H722" i="17"/>
  <c r="C722" i="18" s="1"/>
  <c r="G718" i="17"/>
  <c r="B718" i="18" s="1"/>
  <c r="G714" i="17"/>
  <c r="B714" i="18" s="1"/>
  <c r="G710" i="17"/>
  <c r="B710" i="18" s="1"/>
  <c r="G706" i="17"/>
  <c r="B706" i="18" s="1"/>
  <c r="G702" i="17"/>
  <c r="B702" i="18" s="1"/>
  <c r="G698" i="17"/>
  <c r="B698" i="18" s="1"/>
  <c r="G694" i="17"/>
  <c r="B694" i="18" s="1"/>
  <c r="G690" i="17"/>
  <c r="B690" i="18" s="1"/>
  <c r="G686" i="17"/>
  <c r="B686" i="18" s="1"/>
  <c r="G682" i="17"/>
  <c r="B682" i="18" s="1"/>
  <c r="G678" i="17"/>
  <c r="B678" i="18" s="1"/>
  <c r="G674" i="17"/>
  <c r="B674" i="18" s="1"/>
  <c r="G670" i="17"/>
  <c r="B670" i="18" s="1"/>
  <c r="G666" i="17"/>
  <c r="B666" i="18" s="1"/>
  <c r="G661" i="17"/>
  <c r="B661" i="18" s="1"/>
  <c r="H636" i="17"/>
  <c r="C636" i="18" s="1"/>
  <c r="H632" i="17"/>
  <c r="C632" i="18" s="1"/>
  <c r="G620" i="17"/>
  <c r="B620" i="18" s="1"/>
  <c r="H605" i="17"/>
  <c r="C605" i="18" s="1"/>
  <c r="H601" i="17"/>
  <c r="C601" i="18" s="1"/>
  <c r="G592" i="17"/>
  <c r="B592" i="18" s="1"/>
  <c r="H588" i="17"/>
  <c r="C588" i="18" s="1"/>
  <c r="G580" i="17"/>
  <c r="B580" i="18" s="1"/>
  <c r="G575" i="17"/>
  <c r="B575" i="18" s="1"/>
  <c r="H553" i="17"/>
  <c r="C553" i="18" s="1"/>
  <c r="G549" i="17"/>
  <c r="B549" i="18" s="1"/>
  <c r="H540" i="17"/>
  <c r="C540" i="18" s="1"/>
  <c r="H509" i="17"/>
  <c r="C509" i="18" s="1"/>
  <c r="H505" i="17"/>
  <c r="C505" i="18" s="1"/>
  <c r="G496" i="17"/>
  <c r="B496" i="18" s="1"/>
  <c r="H492" i="17"/>
  <c r="C492" i="18" s="1"/>
  <c r="G484" i="17"/>
  <c r="B484" i="18" s="1"/>
  <c r="H469" i="17"/>
  <c r="C469" i="18" s="1"/>
  <c r="H465" i="17"/>
  <c r="C465" i="18" s="1"/>
  <c r="G461" i="17"/>
  <c r="B461" i="18" s="1"/>
  <c r="G448" i="17"/>
  <c r="B448" i="18" s="1"/>
  <c r="H444" i="17"/>
  <c r="C444" i="18" s="1"/>
  <c r="G413" i="17"/>
  <c r="B413" i="18" s="1"/>
  <c r="H404" i="17"/>
  <c r="C404" i="18" s="1"/>
  <c r="G396" i="17"/>
  <c r="B396" i="18" s="1"/>
  <c r="G391" i="17"/>
  <c r="B391" i="18" s="1"/>
  <c r="H373" i="17"/>
  <c r="C373" i="18" s="1"/>
  <c r="H369" i="17"/>
  <c r="C369" i="18" s="1"/>
  <c r="G365" i="17"/>
  <c r="B365" i="18" s="1"/>
  <c r="G361" i="17"/>
  <c r="B361" i="18" s="1"/>
  <c r="G357" i="17"/>
  <c r="B357" i="18" s="1"/>
  <c r="G353" i="17"/>
  <c r="B353" i="18" s="1"/>
  <c r="G349" i="17"/>
  <c r="B349" i="18" s="1"/>
  <c r="G341" i="17"/>
  <c r="B341" i="18" s="1"/>
  <c r="H332" i="17"/>
  <c r="C332" i="18" s="1"/>
  <c r="H328" i="17"/>
  <c r="C328" i="18" s="1"/>
  <c r="H299" i="17"/>
  <c r="C299" i="18" s="1"/>
  <c r="G290" i="17"/>
  <c r="B290" i="18" s="1"/>
  <c r="H280" i="17"/>
  <c r="C280" i="18" s="1"/>
  <c r="H275" i="17"/>
  <c r="C275" i="18" s="1"/>
  <c r="G266" i="17"/>
  <c r="B266" i="18" s="1"/>
  <c r="H252" i="17"/>
  <c r="C252" i="18" s="1"/>
  <c r="H231" i="17"/>
  <c r="C231" i="18" s="1"/>
  <c r="H220" i="17"/>
  <c r="C220" i="18" s="1"/>
  <c r="H211" i="17"/>
  <c r="C211" i="18" s="1"/>
  <c r="H192" i="17"/>
  <c r="C192" i="18" s="1"/>
  <c r="G187" i="17"/>
  <c r="B187" i="18" s="1"/>
  <c r="G182" i="17"/>
  <c r="B182" i="18" s="1"/>
  <c r="H151" i="17"/>
  <c r="C151" i="18" s="1"/>
  <c r="G147" i="17"/>
  <c r="B147" i="18" s="1"/>
  <c r="H132" i="17"/>
  <c r="C132" i="18" s="1"/>
  <c r="G115" i="17"/>
  <c r="B115" i="18" s="1"/>
  <c r="H104" i="17"/>
  <c r="C104" i="18" s="1"/>
  <c r="G99" i="17"/>
  <c r="B99" i="18" s="1"/>
  <c r="H31" i="17"/>
  <c r="C31" i="18" s="1"/>
  <c r="G26" i="17"/>
  <c r="B26" i="18" s="1"/>
  <c r="H16" i="17"/>
  <c r="C16" i="18" s="1"/>
  <c r="H11" i="17"/>
  <c r="C11" i="18" s="1"/>
  <c r="G954" i="17"/>
  <c r="B954" i="18" s="1"/>
  <c r="G925" i="17"/>
  <c r="B925" i="18" s="1"/>
  <c r="G882" i="17"/>
  <c r="B882" i="18" s="1"/>
  <c r="G712" i="17"/>
  <c r="B712" i="18" s="1"/>
  <c r="G685" i="17"/>
  <c r="B685" i="18" s="1"/>
  <c r="G613" i="17"/>
  <c r="B613" i="18" s="1"/>
  <c r="G326" i="17"/>
  <c r="B326" i="18" s="1"/>
  <c r="H172" i="17"/>
  <c r="C172" i="18" s="1"/>
  <c r="G102" i="17"/>
  <c r="B102" i="18" s="1"/>
  <c r="G1002" i="17"/>
  <c r="B1002" i="18" s="1"/>
  <c r="G999" i="17"/>
  <c r="B999" i="18" s="1"/>
  <c r="G984" i="17"/>
  <c r="B984" i="18" s="1"/>
  <c r="H869" i="17"/>
  <c r="C869" i="18" s="1"/>
  <c r="G848" i="17"/>
  <c r="B848" i="18" s="1"/>
  <c r="H818" i="17"/>
  <c r="C818" i="18" s="1"/>
  <c r="G810" i="17"/>
  <c r="B810" i="18" s="1"/>
  <c r="H660" i="17"/>
  <c r="C660" i="18" s="1"/>
  <c r="H609" i="17"/>
  <c r="C609" i="18" s="1"/>
  <c r="G600" i="17"/>
  <c r="B600" i="18" s="1"/>
  <c r="G591" i="17"/>
  <c r="B591" i="18" s="1"/>
  <c r="G552" i="17"/>
  <c r="B552" i="18" s="1"/>
  <c r="H525" i="17"/>
  <c r="C525" i="18" s="1"/>
  <c r="G495" i="17"/>
  <c r="B495" i="18" s="1"/>
  <c r="G368" i="17"/>
  <c r="B368" i="18" s="1"/>
  <c r="G360" i="17"/>
  <c r="B360" i="18" s="1"/>
  <c r="G352" i="17"/>
  <c r="B352" i="18" s="1"/>
  <c r="G315" i="17"/>
  <c r="B315" i="18" s="1"/>
  <c r="H88" i="17"/>
  <c r="C88" i="18" s="1"/>
  <c r="G48" i="17"/>
  <c r="B48" i="18" s="1"/>
  <c r="H947" i="17"/>
  <c r="C947" i="18" s="1"/>
  <c r="H934" i="17"/>
  <c r="C934" i="18" s="1"/>
  <c r="H730" i="17"/>
  <c r="C730" i="18" s="1"/>
  <c r="H657" i="17"/>
  <c r="C657" i="18" s="1"/>
  <c r="H644" i="17"/>
  <c r="C644" i="18" s="1"/>
  <c r="H596" i="17"/>
  <c r="C596" i="18" s="1"/>
  <c r="G583" i="17"/>
  <c r="B583" i="18" s="1"/>
  <c r="G456" i="17"/>
  <c r="B456" i="18" s="1"/>
  <c r="H239" i="17"/>
  <c r="C239" i="18" s="1"/>
  <c r="H215" i="17"/>
  <c r="C215" i="18" s="1"/>
  <c r="H196" i="17"/>
  <c r="C196" i="18" s="1"/>
  <c r="H173" i="17"/>
  <c r="C173" i="18" s="1"/>
  <c r="H108" i="17"/>
  <c r="C108" i="18" s="1"/>
  <c r="H80" i="17"/>
  <c r="C80" i="18" s="1"/>
  <c r="H68" i="17"/>
  <c r="C68" i="18" s="1"/>
  <c r="H60" i="17"/>
  <c r="C60" i="18" s="1"/>
  <c r="H56" i="17"/>
  <c r="C56" i="18" s="1"/>
  <c r="H44" i="17"/>
  <c r="C44" i="18" s="1"/>
  <c r="G997" i="17"/>
  <c r="B997" i="18" s="1"/>
  <c r="G1000" i="17"/>
  <c r="B1000" i="18" s="1"/>
  <c r="G993" i="17"/>
  <c r="B993" i="18" s="1"/>
  <c r="G990" i="17"/>
  <c r="B990" i="18" s="1"/>
  <c r="H971" i="17"/>
  <c r="C971" i="18" s="1"/>
  <c r="G952" i="17"/>
  <c r="B952" i="18" s="1"/>
  <c r="G910" i="17"/>
  <c r="B910" i="18" s="1"/>
  <c r="G906" i="17"/>
  <c r="B906" i="18" s="1"/>
  <c r="G824" i="17"/>
  <c r="B824" i="18" s="1"/>
  <c r="G760" i="17"/>
  <c r="B760" i="18" s="1"/>
  <c r="G658" i="17"/>
  <c r="B658" i="18" s="1"/>
  <c r="H649" i="17"/>
  <c r="C649" i="18" s="1"/>
  <c r="H545" i="17"/>
  <c r="C545" i="18" s="1"/>
  <c r="G536" i="17"/>
  <c r="B536" i="18" s="1"/>
  <c r="G532" i="17"/>
  <c r="B532" i="18" s="1"/>
  <c r="G488" i="17"/>
  <c r="B488" i="18" s="1"/>
  <c r="H457" i="17"/>
  <c r="C457" i="18" s="1"/>
  <c r="G453" i="17"/>
  <c r="B453" i="18" s="1"/>
  <c r="G440" i="17"/>
  <c r="B440" i="18" s="1"/>
  <c r="G436" i="17"/>
  <c r="B436" i="18" s="1"/>
  <c r="G431" i="17"/>
  <c r="B431" i="18" s="1"/>
  <c r="H409" i="17"/>
  <c r="C409" i="18" s="1"/>
  <c r="G400" i="17"/>
  <c r="B400" i="18" s="1"/>
  <c r="H324" i="17"/>
  <c r="C324" i="18" s="1"/>
  <c r="H320" i="17"/>
  <c r="C320" i="18" s="1"/>
  <c r="H316" i="17"/>
  <c r="C316" i="18" s="1"/>
  <c r="G950" i="17"/>
  <c r="B950" i="18" s="1"/>
  <c r="G792" i="17"/>
  <c r="B792" i="18" s="1"/>
  <c r="G696" i="17"/>
  <c r="B696" i="18" s="1"/>
  <c r="G677" i="17"/>
  <c r="B677" i="18" s="1"/>
  <c r="H569" i="17"/>
  <c r="C569" i="18" s="1"/>
  <c r="G460" i="17"/>
  <c r="B460" i="18" s="1"/>
  <c r="G455" i="17"/>
  <c r="B455" i="18" s="1"/>
  <c r="G429" i="17"/>
  <c r="B429" i="18" s="1"/>
  <c r="H288" i="17"/>
  <c r="C288" i="18" s="1"/>
  <c r="H224" i="17"/>
  <c r="C224" i="18" s="1"/>
  <c r="H200" i="17"/>
  <c r="C200" i="18" s="1"/>
  <c r="H176" i="17"/>
  <c r="C176" i="18" s="1"/>
  <c r="H39" i="17"/>
  <c r="C39" i="18" s="1"/>
  <c r="G34" i="17"/>
  <c r="B34" i="18" s="1"/>
  <c r="G909" i="17"/>
  <c r="B909" i="18" s="1"/>
  <c r="G874" i="17"/>
  <c r="B874" i="18" s="1"/>
  <c r="G856" i="17"/>
  <c r="B856" i="18" s="1"/>
  <c r="H822" i="17"/>
  <c r="C822" i="18" s="1"/>
  <c r="H797" i="17"/>
  <c r="C797" i="18" s="1"/>
  <c r="G789" i="17"/>
  <c r="B789" i="18" s="1"/>
  <c r="H758" i="17"/>
  <c r="C758" i="18" s="1"/>
  <c r="H754" i="17"/>
  <c r="C754" i="18" s="1"/>
  <c r="H669" i="17"/>
  <c r="C669" i="18" s="1"/>
  <c r="H521" i="17"/>
  <c r="C521" i="18" s="1"/>
  <c r="G504" i="17"/>
  <c r="B504" i="18" s="1"/>
  <c r="G464" i="17"/>
  <c r="B464" i="18" s="1"/>
  <c r="H181" i="17"/>
  <c r="C181" i="18" s="1"/>
  <c r="G127" i="17"/>
  <c r="B127" i="18" s="1"/>
  <c r="H15" i="17"/>
  <c r="C15" i="18" s="1"/>
  <c r="G840" i="17"/>
  <c r="B840" i="18" s="1"/>
  <c r="H746" i="17"/>
  <c r="C746" i="18" s="1"/>
  <c r="H517" i="17"/>
  <c r="C517" i="18" s="1"/>
  <c r="H452" i="17"/>
  <c r="C452" i="18" s="1"/>
  <c r="H417" i="17"/>
  <c r="C417" i="18" s="1"/>
  <c r="G270" i="17"/>
  <c r="B270" i="18" s="1"/>
  <c r="H256" i="17"/>
  <c r="C256" i="18" s="1"/>
  <c r="H248" i="17"/>
  <c r="C248" i="18" s="1"/>
  <c r="H160" i="17"/>
  <c r="C160" i="18" s="1"/>
  <c r="H136" i="17"/>
  <c r="C136" i="18" s="1"/>
  <c r="H123" i="17"/>
  <c r="C123" i="18" s="1"/>
  <c r="H84" i="17"/>
  <c r="C84" i="18" s="1"/>
  <c r="H64" i="17"/>
  <c r="C64" i="18" s="1"/>
  <c r="H7" i="17"/>
  <c r="C7" i="18" s="1"/>
  <c r="G968" i="17"/>
  <c r="B968" i="18" s="1"/>
  <c r="G960" i="17"/>
  <c r="B960" i="18" s="1"/>
  <c r="G957" i="17"/>
  <c r="B957" i="18" s="1"/>
  <c r="G949" i="17"/>
  <c r="B949" i="18" s="1"/>
  <c r="G936" i="17"/>
  <c r="B936" i="18" s="1"/>
  <c r="H923" i="17"/>
  <c r="C923" i="18" s="1"/>
  <c r="H915" i="17"/>
  <c r="C915" i="18" s="1"/>
  <c r="G902" i="17"/>
  <c r="B902" i="18" s="1"/>
  <c r="G637" i="17"/>
  <c r="B637" i="18" s="1"/>
  <c r="G612" i="17"/>
  <c r="B612" i="18" s="1"/>
  <c r="H593" i="17"/>
  <c r="C593" i="18" s="1"/>
  <c r="G589" i="17"/>
  <c r="B589" i="18" s="1"/>
  <c r="G576" i="17"/>
  <c r="B576" i="18" s="1"/>
  <c r="G541" i="17"/>
  <c r="B541" i="18" s="1"/>
  <c r="G524" i="17"/>
  <c r="B524" i="18" s="1"/>
  <c r="G519" i="17"/>
  <c r="B519" i="18" s="1"/>
  <c r="H497" i="17"/>
  <c r="C497" i="18" s="1"/>
  <c r="G480" i="17"/>
  <c r="B480" i="18" s="1"/>
  <c r="H449" i="17"/>
  <c r="C449" i="18" s="1"/>
  <c r="G445" i="17"/>
  <c r="B445" i="18" s="1"/>
  <c r="H300" i="17"/>
  <c r="C300" i="18" s="1"/>
  <c r="G291" i="17"/>
  <c r="B291" i="18" s="1"/>
  <c r="G267" i="17"/>
  <c r="B267" i="18" s="1"/>
  <c r="G258" i="17"/>
  <c r="B258" i="18" s="1"/>
  <c r="G250" i="17"/>
  <c r="B250" i="18" s="1"/>
  <c r="H232" i="17"/>
  <c r="C232" i="18" s="1"/>
  <c r="H212" i="17"/>
  <c r="C212" i="18" s="1"/>
  <c r="G183" i="17"/>
  <c r="B183" i="18" s="1"/>
  <c r="G171" i="17"/>
  <c r="B171" i="18" s="1"/>
  <c r="H152" i="17"/>
  <c r="C152" i="18" s="1"/>
  <c r="G143" i="17"/>
  <c r="B143" i="18" s="1"/>
  <c r="H120" i="17"/>
  <c r="C120" i="18" s="1"/>
  <c r="G86" i="17"/>
  <c r="B86" i="18" s="1"/>
  <c r="G82" i="17"/>
  <c r="B82" i="18" s="1"/>
  <c r="G78" i="17"/>
  <c r="B78" i="18" s="1"/>
  <c r="G70" i="17"/>
  <c r="B70" i="18" s="1"/>
  <c r="G66" i="17"/>
  <c r="B66" i="18" s="1"/>
  <c r="G62" i="17"/>
  <c r="B62" i="18" s="1"/>
  <c r="G58" i="17"/>
  <c r="B58" i="18" s="1"/>
  <c r="G54" i="17"/>
  <c r="B54" i="18" s="1"/>
  <c r="G50" i="17"/>
  <c r="B50" i="18" s="1"/>
  <c r="G46" i="17"/>
  <c r="B46" i="18" s="1"/>
  <c r="G42" i="17"/>
  <c r="B42" i="18" s="1"/>
  <c r="G976" i="17"/>
  <c r="B976" i="18" s="1"/>
  <c r="G962" i="17"/>
  <c r="B962" i="18" s="1"/>
  <c r="G921" i="17"/>
  <c r="B921" i="18" s="1"/>
  <c r="G688" i="17"/>
  <c r="B688" i="18" s="1"/>
  <c r="G560" i="17"/>
  <c r="B560" i="18" s="1"/>
  <c r="G548" i="17"/>
  <c r="B548" i="18" s="1"/>
  <c r="H529" i="17"/>
  <c r="C529" i="18" s="1"/>
  <c r="H433" i="17"/>
  <c r="C433" i="18" s="1"/>
  <c r="G416" i="17"/>
  <c r="B416" i="18" s="1"/>
  <c r="G412" i="17"/>
  <c r="B412" i="18" s="1"/>
  <c r="G381" i="17"/>
  <c r="B381" i="18" s="1"/>
  <c r="G331" i="17"/>
  <c r="B331" i="18" s="1"/>
  <c r="G310" i="17"/>
  <c r="B310" i="18" s="1"/>
  <c r="G302" i="17"/>
  <c r="B302" i="18" s="1"/>
  <c r="H292" i="17"/>
  <c r="C292" i="18" s="1"/>
  <c r="H255" i="17"/>
  <c r="C255" i="18" s="1"/>
  <c r="H247" i="17"/>
  <c r="C247" i="18" s="1"/>
  <c r="G238" i="17"/>
  <c r="B238" i="18" s="1"/>
  <c r="G904" i="17"/>
  <c r="B904" i="18" s="1"/>
  <c r="G853" i="17"/>
  <c r="B853" i="18" s="1"/>
  <c r="H473" i="17"/>
  <c r="C473" i="18" s="1"/>
  <c r="H425" i="17"/>
  <c r="C425" i="18" s="1"/>
  <c r="G150" i="17"/>
  <c r="B150" i="18" s="1"/>
  <c r="H561" i="17"/>
  <c r="C561" i="18" s="1"/>
  <c r="G487" i="17"/>
  <c r="B487" i="18" s="1"/>
  <c r="G399" i="17"/>
  <c r="B399" i="18" s="1"/>
  <c r="G206" i="17"/>
  <c r="B206" i="18" s="1"/>
  <c r="H76" i="17"/>
  <c r="C76" i="18" s="1"/>
  <c r="H979" i="17"/>
  <c r="C979" i="18" s="1"/>
  <c r="H975" i="17"/>
  <c r="C975" i="18" s="1"/>
  <c r="G953" i="17"/>
  <c r="B953" i="18" s="1"/>
  <c r="G808" i="17"/>
  <c r="B808" i="18" s="1"/>
  <c r="G744" i="17"/>
  <c r="B744" i="18" s="1"/>
  <c r="G736" i="17"/>
  <c r="B736" i="18" s="1"/>
  <c r="G728" i="17"/>
  <c r="B728" i="18" s="1"/>
  <c r="H711" i="17"/>
  <c r="C711" i="18" s="1"/>
  <c r="H703" i="17"/>
  <c r="C703" i="18" s="1"/>
  <c r="H695" i="17"/>
  <c r="C695" i="18" s="1"/>
  <c r="H687" i="17"/>
  <c r="C687" i="18" s="1"/>
  <c r="H679" i="17"/>
  <c r="C679" i="18" s="1"/>
  <c r="H671" i="17"/>
  <c r="C671" i="18" s="1"/>
  <c r="H663" i="17"/>
  <c r="C663" i="18" s="1"/>
  <c r="G659" i="17"/>
  <c r="B659" i="18" s="1"/>
  <c r="H626" i="17"/>
  <c r="C626" i="18" s="1"/>
  <c r="H585" i="17"/>
  <c r="C585" i="18" s="1"/>
  <c r="G568" i="17"/>
  <c r="B568" i="18" s="1"/>
  <c r="G559" i="17"/>
  <c r="B559" i="18" s="1"/>
  <c r="G528" i="17"/>
  <c r="B528" i="18" s="1"/>
  <c r="G511" i="17"/>
  <c r="B511" i="18" s="1"/>
  <c r="H489" i="17"/>
  <c r="C489" i="18" s="1"/>
  <c r="H441" i="17"/>
  <c r="C441" i="18" s="1"/>
  <c r="G432" i="17"/>
  <c r="B432" i="18" s="1"/>
  <c r="H401" i="17"/>
  <c r="C401" i="18" s="1"/>
  <c r="G384" i="17"/>
  <c r="B384" i="18" s="1"/>
  <c r="G342" i="17"/>
  <c r="B342" i="18" s="1"/>
  <c r="H330" i="17"/>
  <c r="C330" i="18" s="1"/>
  <c r="G325" i="17"/>
  <c r="B325" i="18" s="1"/>
  <c r="G317" i="17"/>
  <c r="B317" i="18" s="1"/>
  <c r="G309" i="17"/>
  <c r="B309" i="18" s="1"/>
  <c r="H296" i="17"/>
  <c r="C296" i="18" s="1"/>
  <c r="H287" i="17"/>
  <c r="C287" i="18" s="1"/>
  <c r="G282" i="17"/>
  <c r="B282" i="18" s="1"/>
  <c r="H272" i="17"/>
  <c r="C272" i="18" s="1"/>
  <c r="H208" i="17"/>
  <c r="C208" i="18" s="1"/>
  <c r="H199" i="17"/>
  <c r="C199" i="18" s="1"/>
  <c r="G175" i="17"/>
  <c r="B175" i="18" s="1"/>
  <c r="H23" i="17"/>
  <c r="C23" i="18" s="1"/>
  <c r="G875" i="17"/>
  <c r="B875" i="18" s="1"/>
  <c r="H875" i="17"/>
  <c r="C875" i="18" s="1"/>
  <c r="G795" i="17"/>
  <c r="B795" i="18" s="1"/>
  <c r="H795" i="17"/>
  <c r="C795" i="18" s="1"/>
  <c r="G699" i="17"/>
  <c r="B699" i="18" s="1"/>
  <c r="H699" i="17"/>
  <c r="C699" i="18" s="1"/>
  <c r="G675" i="17"/>
  <c r="B675" i="18" s="1"/>
  <c r="H675" i="17"/>
  <c r="C675" i="18" s="1"/>
  <c r="G642" i="17"/>
  <c r="B642" i="18" s="1"/>
  <c r="H642" i="17"/>
  <c r="C642" i="18" s="1"/>
  <c r="G305" i="17"/>
  <c r="B305" i="18" s="1"/>
  <c r="H305" i="17"/>
  <c r="C305" i="18" s="1"/>
  <c r="H955" i="17"/>
  <c r="C955" i="18" s="1"/>
  <c r="G948" i="17"/>
  <c r="B948" i="18" s="1"/>
  <c r="H948" i="17"/>
  <c r="C948" i="18" s="1"/>
  <c r="G944" i="17"/>
  <c r="B944" i="18" s="1"/>
  <c r="G929" i="17"/>
  <c r="B929" i="18" s="1"/>
  <c r="H891" i="17"/>
  <c r="C891" i="18" s="1"/>
  <c r="G883" i="17"/>
  <c r="B883" i="18" s="1"/>
  <c r="H883" i="17"/>
  <c r="C883" i="18" s="1"/>
  <c r="G803" i="17"/>
  <c r="B803" i="18" s="1"/>
  <c r="H803" i="17"/>
  <c r="C803" i="18" s="1"/>
  <c r="G723" i="17"/>
  <c r="B723" i="18" s="1"/>
  <c r="H723" i="17"/>
  <c r="C723" i="18" s="1"/>
  <c r="H567" i="17"/>
  <c r="C567" i="18" s="1"/>
  <c r="G567" i="17"/>
  <c r="B567" i="18" s="1"/>
  <c r="G554" i="17"/>
  <c r="B554" i="18" s="1"/>
  <c r="H554" i="17"/>
  <c r="C554" i="18" s="1"/>
  <c r="G691" i="17"/>
  <c r="B691" i="18" s="1"/>
  <c r="H691" i="17"/>
  <c r="C691" i="18" s="1"/>
  <c r="G354" i="17"/>
  <c r="B354" i="18" s="1"/>
  <c r="H354" i="17"/>
  <c r="C354" i="18" s="1"/>
  <c r="G940" i="17"/>
  <c r="B940" i="18" s="1"/>
  <c r="H940" i="17"/>
  <c r="C940" i="18" s="1"/>
  <c r="G811" i="17"/>
  <c r="B811" i="18" s="1"/>
  <c r="H811" i="17"/>
  <c r="C811" i="18" s="1"/>
  <c r="G747" i="17"/>
  <c r="B747" i="18" s="1"/>
  <c r="H747" i="17"/>
  <c r="C747" i="18" s="1"/>
  <c r="G739" i="17"/>
  <c r="B739" i="18" s="1"/>
  <c r="H739" i="17"/>
  <c r="C739" i="18" s="1"/>
  <c r="G731" i="17"/>
  <c r="B731" i="18" s="1"/>
  <c r="H731" i="17"/>
  <c r="C731" i="18" s="1"/>
  <c r="G707" i="17"/>
  <c r="B707" i="18" s="1"/>
  <c r="H707" i="17"/>
  <c r="C707" i="18" s="1"/>
  <c r="H375" i="17"/>
  <c r="C375" i="18" s="1"/>
  <c r="G375" i="17"/>
  <c r="B375" i="18" s="1"/>
  <c r="G313" i="17"/>
  <c r="B313" i="18" s="1"/>
  <c r="H313" i="17"/>
  <c r="C313" i="18" s="1"/>
  <c r="H996" i="17"/>
  <c r="C996" i="18" s="1"/>
  <c r="H988" i="17"/>
  <c r="C988" i="18" s="1"/>
  <c r="H980" i="17"/>
  <c r="C980" i="18" s="1"/>
  <c r="H977" i="17"/>
  <c r="C977" i="18" s="1"/>
  <c r="H961" i="17"/>
  <c r="C961" i="18" s="1"/>
  <c r="H939" i="17"/>
  <c r="C939" i="18" s="1"/>
  <c r="G932" i="17"/>
  <c r="B932" i="18" s="1"/>
  <c r="H932" i="17"/>
  <c r="C932" i="18" s="1"/>
  <c r="G928" i="17"/>
  <c r="B928" i="18" s="1"/>
  <c r="G913" i="17"/>
  <c r="B913" i="18" s="1"/>
  <c r="G819" i="17"/>
  <c r="B819" i="18" s="1"/>
  <c r="H819" i="17"/>
  <c r="C819" i="18" s="1"/>
  <c r="G755" i="17"/>
  <c r="B755" i="18" s="1"/>
  <c r="H755" i="17"/>
  <c r="C755" i="18" s="1"/>
  <c r="H439" i="17"/>
  <c r="C439" i="18" s="1"/>
  <c r="G439" i="17"/>
  <c r="B439" i="18" s="1"/>
  <c r="G426" i="17"/>
  <c r="B426" i="18" s="1"/>
  <c r="H426" i="17"/>
  <c r="C426" i="18" s="1"/>
  <c r="G715" i="17"/>
  <c r="B715" i="18" s="1"/>
  <c r="H715" i="17"/>
  <c r="C715" i="18" s="1"/>
  <c r="G683" i="17"/>
  <c r="B683" i="18" s="1"/>
  <c r="H683" i="17"/>
  <c r="C683" i="18" s="1"/>
  <c r="G667" i="17"/>
  <c r="B667" i="18" s="1"/>
  <c r="H667" i="17"/>
  <c r="C667" i="18" s="1"/>
  <c r="G362" i="17"/>
  <c r="B362" i="18" s="1"/>
  <c r="H362" i="17"/>
  <c r="C362" i="18" s="1"/>
  <c r="G321" i="17"/>
  <c r="B321" i="18" s="1"/>
  <c r="H321" i="17"/>
  <c r="C321" i="18" s="1"/>
  <c r="H967" i="17"/>
  <c r="C967" i="18" s="1"/>
  <c r="G964" i="17"/>
  <c r="B964" i="18" s="1"/>
  <c r="H931" i="17"/>
  <c r="C931" i="18" s="1"/>
  <c r="G924" i="17"/>
  <c r="B924" i="18" s="1"/>
  <c r="H924" i="17"/>
  <c r="C924" i="18" s="1"/>
  <c r="G920" i="17"/>
  <c r="B920" i="18" s="1"/>
  <c r="G905" i="17"/>
  <c r="B905" i="18" s="1"/>
  <c r="G864" i="17"/>
  <c r="B864" i="18" s="1"/>
  <c r="G827" i="17"/>
  <c r="B827" i="18" s="1"/>
  <c r="H827" i="17"/>
  <c r="C827" i="18" s="1"/>
  <c r="G763" i="17"/>
  <c r="B763" i="18" s="1"/>
  <c r="H763" i="17"/>
  <c r="C763" i="18" s="1"/>
  <c r="H623" i="17"/>
  <c r="C623" i="18" s="1"/>
  <c r="G623" i="17"/>
  <c r="B623" i="18" s="1"/>
  <c r="G916" i="17"/>
  <c r="B916" i="18" s="1"/>
  <c r="H916" i="17"/>
  <c r="C916" i="18" s="1"/>
  <c r="G912" i="17"/>
  <c r="B912" i="18" s="1"/>
  <c r="G897" i="17"/>
  <c r="B897" i="18" s="1"/>
  <c r="G872" i="17"/>
  <c r="B872" i="18" s="1"/>
  <c r="G835" i="17"/>
  <c r="B835" i="18" s="1"/>
  <c r="H835" i="17"/>
  <c r="C835" i="18" s="1"/>
  <c r="G771" i="17"/>
  <c r="B771" i="18" s="1"/>
  <c r="H771" i="17"/>
  <c r="C771" i="18" s="1"/>
  <c r="H635" i="17"/>
  <c r="C635" i="18" s="1"/>
  <c r="G635" i="17"/>
  <c r="B635" i="18" s="1"/>
  <c r="H995" i="17"/>
  <c r="C995" i="18" s="1"/>
  <c r="G843" i="17"/>
  <c r="B843" i="18" s="1"/>
  <c r="H843" i="17"/>
  <c r="C843" i="18" s="1"/>
  <c r="G638" i="17"/>
  <c r="B638" i="18" s="1"/>
  <c r="H638" i="17"/>
  <c r="C638" i="18" s="1"/>
  <c r="H503" i="17"/>
  <c r="C503" i="18" s="1"/>
  <c r="G503" i="17"/>
  <c r="B503" i="18" s="1"/>
  <c r="G490" i="17"/>
  <c r="B490" i="18" s="1"/>
  <c r="H490" i="17"/>
  <c r="C490" i="18" s="1"/>
  <c r="G956" i="17"/>
  <c r="B956" i="18" s="1"/>
  <c r="H956" i="17"/>
  <c r="C956" i="18" s="1"/>
  <c r="H987" i="17"/>
  <c r="C987" i="18" s="1"/>
  <c r="G908" i="17"/>
  <c r="B908" i="18" s="1"/>
  <c r="H908" i="17"/>
  <c r="C908" i="18" s="1"/>
  <c r="G779" i="17"/>
  <c r="B779" i="18" s="1"/>
  <c r="H779" i="17"/>
  <c r="C779" i="18" s="1"/>
  <c r="G945" i="17"/>
  <c r="B945" i="18" s="1"/>
  <c r="H907" i="17"/>
  <c r="C907" i="18" s="1"/>
  <c r="G900" i="17"/>
  <c r="B900" i="18" s="1"/>
  <c r="H900" i="17"/>
  <c r="C900" i="18" s="1"/>
  <c r="G896" i="17"/>
  <c r="B896" i="18" s="1"/>
  <c r="G888" i="17"/>
  <c r="B888" i="18" s="1"/>
  <c r="G867" i="17"/>
  <c r="B867" i="18" s="1"/>
  <c r="H867" i="17"/>
  <c r="C867" i="18" s="1"/>
  <c r="G859" i="17"/>
  <c r="B859" i="18" s="1"/>
  <c r="H859" i="17"/>
  <c r="C859" i="18" s="1"/>
  <c r="G851" i="17"/>
  <c r="B851" i="18" s="1"/>
  <c r="H851" i="17"/>
  <c r="C851" i="18" s="1"/>
  <c r="G787" i="17"/>
  <c r="B787" i="18" s="1"/>
  <c r="H787" i="17"/>
  <c r="C787" i="18" s="1"/>
  <c r="G618" i="17"/>
  <c r="B618" i="18" s="1"/>
  <c r="H618" i="17"/>
  <c r="C618" i="18" s="1"/>
  <c r="G562" i="17"/>
  <c r="B562" i="18" s="1"/>
  <c r="H562" i="17"/>
  <c r="C562" i="18" s="1"/>
  <c r="G498" i="17"/>
  <c r="B498" i="18" s="1"/>
  <c r="H498" i="17"/>
  <c r="C498" i="18" s="1"/>
  <c r="G434" i="17"/>
  <c r="B434" i="18" s="1"/>
  <c r="H434" i="17"/>
  <c r="C434" i="18" s="1"/>
  <c r="G370" i="17"/>
  <c r="B370" i="18" s="1"/>
  <c r="H370" i="17"/>
  <c r="C370" i="18" s="1"/>
  <c r="G329" i="17"/>
  <c r="B329" i="18" s="1"/>
  <c r="H329" i="17"/>
  <c r="C329" i="18" s="1"/>
  <c r="H198" i="17"/>
  <c r="C198" i="18" s="1"/>
  <c r="G198" i="17"/>
  <c r="B198" i="18" s="1"/>
  <c r="G193" i="17"/>
  <c r="B193" i="18" s="1"/>
  <c r="H193" i="17"/>
  <c r="C193" i="18" s="1"/>
  <c r="G17" i="17"/>
  <c r="B17" i="18" s="1"/>
  <c r="H17" i="17"/>
  <c r="C17" i="18" s="1"/>
  <c r="H951" i="17"/>
  <c r="C951" i="18" s="1"/>
  <c r="H943" i="17"/>
  <c r="C943" i="18" s="1"/>
  <c r="H935" i="17"/>
  <c r="C935" i="18" s="1"/>
  <c r="H927" i="17"/>
  <c r="C927" i="18" s="1"/>
  <c r="H919" i="17"/>
  <c r="C919" i="18" s="1"/>
  <c r="H911" i="17"/>
  <c r="C911" i="18" s="1"/>
  <c r="H903" i="17"/>
  <c r="C903" i="18" s="1"/>
  <c r="H895" i="17"/>
  <c r="C895" i="18" s="1"/>
  <c r="H887" i="17"/>
  <c r="C887" i="18" s="1"/>
  <c r="H879" i="17"/>
  <c r="C879" i="18" s="1"/>
  <c r="H871" i="17"/>
  <c r="C871" i="18" s="1"/>
  <c r="H847" i="17"/>
  <c r="C847" i="18" s="1"/>
  <c r="H839" i="17"/>
  <c r="C839" i="18" s="1"/>
  <c r="H831" i="17"/>
  <c r="C831" i="18" s="1"/>
  <c r="H823" i="17"/>
  <c r="C823" i="18" s="1"/>
  <c r="H815" i="17"/>
  <c r="C815" i="18" s="1"/>
  <c r="H807" i="17"/>
  <c r="C807" i="18" s="1"/>
  <c r="H799" i="17"/>
  <c r="C799" i="18" s="1"/>
  <c r="H791" i="17"/>
  <c r="C791" i="18" s="1"/>
  <c r="H783" i="17"/>
  <c r="C783" i="18" s="1"/>
  <c r="H775" i="17"/>
  <c r="C775" i="18" s="1"/>
  <c r="H767" i="17"/>
  <c r="C767" i="18" s="1"/>
  <c r="H759" i="17"/>
  <c r="C759" i="18" s="1"/>
  <c r="H751" i="17"/>
  <c r="C751" i="18" s="1"/>
  <c r="H727" i="17"/>
  <c r="C727" i="18" s="1"/>
  <c r="H719" i="17"/>
  <c r="C719" i="18" s="1"/>
  <c r="G654" i="17"/>
  <c r="B654" i="18" s="1"/>
  <c r="H654" i="17"/>
  <c r="C654" i="18" s="1"/>
  <c r="G570" i="17"/>
  <c r="B570" i="18" s="1"/>
  <c r="H570" i="17"/>
  <c r="C570" i="18" s="1"/>
  <c r="G506" i="17"/>
  <c r="B506" i="18" s="1"/>
  <c r="H506" i="17"/>
  <c r="C506" i="18" s="1"/>
  <c r="G442" i="17"/>
  <c r="B442" i="18" s="1"/>
  <c r="H442" i="17"/>
  <c r="C442" i="18" s="1"/>
  <c r="G378" i="17"/>
  <c r="B378" i="18" s="1"/>
  <c r="H378" i="17"/>
  <c r="C378" i="18" s="1"/>
  <c r="G337" i="17"/>
  <c r="B337" i="18" s="1"/>
  <c r="H337" i="17"/>
  <c r="C337" i="18" s="1"/>
  <c r="H892" i="17"/>
  <c r="C892" i="18" s="1"/>
  <c r="H884" i="17"/>
  <c r="C884" i="18" s="1"/>
  <c r="H876" i="17"/>
  <c r="C876" i="18" s="1"/>
  <c r="H868" i="17"/>
  <c r="C868" i="18" s="1"/>
  <c r="H860" i="17"/>
  <c r="C860" i="18" s="1"/>
  <c r="H852" i="17"/>
  <c r="C852" i="18" s="1"/>
  <c r="H844" i="17"/>
  <c r="C844" i="18" s="1"/>
  <c r="H836" i="17"/>
  <c r="C836" i="18" s="1"/>
  <c r="H828" i="17"/>
  <c r="C828" i="18" s="1"/>
  <c r="H820" i="17"/>
  <c r="C820" i="18" s="1"/>
  <c r="H812" i="17"/>
  <c r="C812" i="18" s="1"/>
  <c r="H804" i="17"/>
  <c r="C804" i="18" s="1"/>
  <c r="H796" i="17"/>
  <c r="C796" i="18" s="1"/>
  <c r="H788" i="17"/>
  <c r="C788" i="18" s="1"/>
  <c r="H780" i="17"/>
  <c r="C780" i="18" s="1"/>
  <c r="H772" i="17"/>
  <c r="C772" i="18" s="1"/>
  <c r="H764" i="17"/>
  <c r="C764" i="18" s="1"/>
  <c r="H756" i="17"/>
  <c r="C756" i="18" s="1"/>
  <c r="H748" i="17"/>
  <c r="C748" i="18" s="1"/>
  <c r="H740" i="17"/>
  <c r="C740" i="18" s="1"/>
  <c r="H732" i="17"/>
  <c r="C732" i="18" s="1"/>
  <c r="H724" i="17"/>
  <c r="C724" i="18" s="1"/>
  <c r="H716" i="17"/>
  <c r="C716" i="18" s="1"/>
  <c r="H708" i="17"/>
  <c r="C708" i="18" s="1"/>
  <c r="H700" i="17"/>
  <c r="C700" i="18" s="1"/>
  <c r="H692" i="17"/>
  <c r="C692" i="18" s="1"/>
  <c r="H684" i="17"/>
  <c r="C684" i="18" s="1"/>
  <c r="H676" i="17"/>
  <c r="C676" i="18" s="1"/>
  <c r="H668" i="17"/>
  <c r="C668" i="18" s="1"/>
  <c r="H653" i="17"/>
  <c r="C653" i="18" s="1"/>
  <c r="H650" i="17"/>
  <c r="C650" i="18" s="1"/>
  <c r="H647" i="17"/>
  <c r="C647" i="18" s="1"/>
  <c r="H640" i="17"/>
  <c r="C640" i="18" s="1"/>
  <c r="G599" i="17"/>
  <c r="B599" i="18" s="1"/>
  <c r="G578" i="17"/>
  <c r="B578" i="18" s="1"/>
  <c r="H578" i="17"/>
  <c r="C578" i="18" s="1"/>
  <c r="G535" i="17"/>
  <c r="B535" i="18" s="1"/>
  <c r="G514" i="17"/>
  <c r="B514" i="18" s="1"/>
  <c r="H514" i="17"/>
  <c r="C514" i="18" s="1"/>
  <c r="G471" i="17"/>
  <c r="B471" i="18" s="1"/>
  <c r="G450" i="17"/>
  <c r="B450" i="18" s="1"/>
  <c r="H450" i="17"/>
  <c r="C450" i="18" s="1"/>
  <c r="G407" i="17"/>
  <c r="B407" i="18" s="1"/>
  <c r="G386" i="17"/>
  <c r="B386" i="18" s="1"/>
  <c r="H386" i="17"/>
  <c r="C386" i="18" s="1"/>
  <c r="H94" i="17"/>
  <c r="C94" i="18" s="1"/>
  <c r="G94" i="17"/>
  <c r="B94" i="18" s="1"/>
  <c r="G89" i="17"/>
  <c r="B89" i="18" s="1"/>
  <c r="H89" i="17"/>
  <c r="C89" i="18" s="1"/>
  <c r="H889" i="17"/>
  <c r="C889" i="18" s="1"/>
  <c r="H881" i="17"/>
  <c r="C881" i="18" s="1"/>
  <c r="H873" i="17"/>
  <c r="C873" i="18" s="1"/>
  <c r="H865" i="17"/>
  <c r="C865" i="18" s="1"/>
  <c r="H857" i="17"/>
  <c r="C857" i="18" s="1"/>
  <c r="H849" i="17"/>
  <c r="C849" i="18" s="1"/>
  <c r="H841" i="17"/>
  <c r="C841" i="18" s="1"/>
  <c r="H833" i="17"/>
  <c r="C833" i="18" s="1"/>
  <c r="H825" i="17"/>
  <c r="C825" i="18" s="1"/>
  <c r="H817" i="17"/>
  <c r="C817" i="18" s="1"/>
  <c r="H809" i="17"/>
  <c r="C809" i="18" s="1"/>
  <c r="H801" i="17"/>
  <c r="C801" i="18" s="1"/>
  <c r="H793" i="17"/>
  <c r="C793" i="18" s="1"/>
  <c r="H785" i="17"/>
  <c r="C785" i="18" s="1"/>
  <c r="H777" i="17"/>
  <c r="C777" i="18" s="1"/>
  <c r="H769" i="17"/>
  <c r="C769" i="18" s="1"/>
  <c r="H761" i="17"/>
  <c r="C761" i="18" s="1"/>
  <c r="H753" i="17"/>
  <c r="C753" i="18" s="1"/>
  <c r="H745" i="17"/>
  <c r="C745" i="18" s="1"/>
  <c r="H737" i="17"/>
  <c r="C737" i="18" s="1"/>
  <c r="H729" i="17"/>
  <c r="C729" i="18" s="1"/>
  <c r="H721" i="17"/>
  <c r="C721" i="18" s="1"/>
  <c r="H713" i="17"/>
  <c r="C713" i="18" s="1"/>
  <c r="H705" i="17"/>
  <c r="C705" i="18" s="1"/>
  <c r="H697" i="17"/>
  <c r="C697" i="18" s="1"/>
  <c r="H689" i="17"/>
  <c r="C689" i="18" s="1"/>
  <c r="H681" i="17"/>
  <c r="C681" i="18" s="1"/>
  <c r="H673" i="17"/>
  <c r="C673" i="18" s="1"/>
  <c r="H665" i="17"/>
  <c r="C665" i="18" s="1"/>
  <c r="G607" i="17"/>
  <c r="B607" i="18" s="1"/>
  <c r="G586" i="17"/>
  <c r="B586" i="18" s="1"/>
  <c r="H586" i="17"/>
  <c r="C586" i="18" s="1"/>
  <c r="G543" i="17"/>
  <c r="B543" i="18" s="1"/>
  <c r="G522" i="17"/>
  <c r="B522" i="18" s="1"/>
  <c r="H522" i="17"/>
  <c r="C522" i="18" s="1"/>
  <c r="G479" i="17"/>
  <c r="B479" i="18" s="1"/>
  <c r="G458" i="17"/>
  <c r="B458" i="18" s="1"/>
  <c r="H458" i="17"/>
  <c r="C458" i="18" s="1"/>
  <c r="G415" i="17"/>
  <c r="B415" i="18" s="1"/>
  <c r="G394" i="17"/>
  <c r="B394" i="18" s="1"/>
  <c r="H394" i="17"/>
  <c r="C394" i="18" s="1"/>
  <c r="H230" i="17"/>
  <c r="C230" i="18" s="1"/>
  <c r="G230" i="17"/>
  <c r="B230" i="18" s="1"/>
  <c r="G225" i="17"/>
  <c r="B225" i="18" s="1"/>
  <c r="H225" i="17"/>
  <c r="C225" i="18" s="1"/>
  <c r="G662" i="17"/>
  <c r="B662" i="18" s="1"/>
  <c r="G594" i="17"/>
  <c r="B594" i="18" s="1"/>
  <c r="H594" i="17"/>
  <c r="C594" i="18" s="1"/>
  <c r="G530" i="17"/>
  <c r="B530" i="18" s="1"/>
  <c r="H530" i="17"/>
  <c r="C530" i="18" s="1"/>
  <c r="G466" i="17"/>
  <c r="B466" i="18" s="1"/>
  <c r="H466" i="17"/>
  <c r="C466" i="18" s="1"/>
  <c r="G402" i="17"/>
  <c r="B402" i="18" s="1"/>
  <c r="H402" i="17"/>
  <c r="C402" i="18" s="1"/>
  <c r="H118" i="17"/>
  <c r="C118" i="18" s="1"/>
  <c r="G118" i="17"/>
  <c r="B118" i="18" s="1"/>
  <c r="G113" i="17"/>
  <c r="B113" i="18" s="1"/>
  <c r="H113" i="17"/>
  <c r="C113" i="18" s="1"/>
  <c r="G97" i="17"/>
  <c r="B97" i="18" s="1"/>
  <c r="H97" i="17"/>
  <c r="C97" i="18" s="1"/>
  <c r="G646" i="17"/>
  <c r="B646" i="18" s="1"/>
  <c r="H646" i="17"/>
  <c r="C646" i="18" s="1"/>
  <c r="G602" i="17"/>
  <c r="B602" i="18" s="1"/>
  <c r="H602" i="17"/>
  <c r="C602" i="18" s="1"/>
  <c r="G538" i="17"/>
  <c r="B538" i="18" s="1"/>
  <c r="H538" i="17"/>
  <c r="C538" i="18" s="1"/>
  <c r="G474" i="17"/>
  <c r="B474" i="18" s="1"/>
  <c r="H474" i="17"/>
  <c r="C474" i="18" s="1"/>
  <c r="G410" i="17"/>
  <c r="B410" i="18" s="1"/>
  <c r="H410" i="17"/>
  <c r="C410" i="18" s="1"/>
  <c r="G273" i="17"/>
  <c r="B273" i="18" s="1"/>
  <c r="H273" i="17"/>
  <c r="C273" i="18" s="1"/>
  <c r="G610" i="17"/>
  <c r="B610" i="18" s="1"/>
  <c r="H610" i="17"/>
  <c r="C610" i="18" s="1"/>
  <c r="G546" i="17"/>
  <c r="B546" i="18" s="1"/>
  <c r="H546" i="17"/>
  <c r="C546" i="18" s="1"/>
  <c r="G482" i="17"/>
  <c r="B482" i="18" s="1"/>
  <c r="H482" i="17"/>
  <c r="C482" i="18" s="1"/>
  <c r="G418" i="17"/>
  <c r="B418" i="18" s="1"/>
  <c r="H418" i="17"/>
  <c r="C418" i="18" s="1"/>
  <c r="H158" i="17"/>
  <c r="C158" i="18" s="1"/>
  <c r="G158" i="17"/>
  <c r="B158" i="18" s="1"/>
  <c r="G153" i="17"/>
  <c r="B153" i="18" s="1"/>
  <c r="H153" i="17"/>
  <c r="C153" i="18" s="1"/>
  <c r="G121" i="17"/>
  <c r="B121" i="18" s="1"/>
  <c r="H121" i="17"/>
  <c r="C121" i="18" s="1"/>
  <c r="H630" i="17"/>
  <c r="C630" i="18" s="1"/>
  <c r="H622" i="17"/>
  <c r="C622" i="18" s="1"/>
  <c r="H614" i="17"/>
  <c r="C614" i="18" s="1"/>
  <c r="H606" i="17"/>
  <c r="C606" i="18" s="1"/>
  <c r="H598" i="17"/>
  <c r="C598" i="18" s="1"/>
  <c r="H590" i="17"/>
  <c r="C590" i="18" s="1"/>
  <c r="H582" i="17"/>
  <c r="C582" i="18" s="1"/>
  <c r="H574" i="17"/>
  <c r="C574" i="18" s="1"/>
  <c r="H566" i="17"/>
  <c r="C566" i="18" s="1"/>
  <c r="H558" i="17"/>
  <c r="C558" i="18" s="1"/>
  <c r="H550" i="17"/>
  <c r="C550" i="18" s="1"/>
  <c r="H542" i="17"/>
  <c r="C542" i="18" s="1"/>
  <c r="H534" i="17"/>
  <c r="C534" i="18" s="1"/>
  <c r="H526" i="17"/>
  <c r="C526" i="18" s="1"/>
  <c r="H518" i="17"/>
  <c r="C518" i="18" s="1"/>
  <c r="H510" i="17"/>
  <c r="C510" i="18" s="1"/>
  <c r="H502" i="17"/>
  <c r="C502" i="18" s="1"/>
  <c r="H494" i="17"/>
  <c r="C494" i="18" s="1"/>
  <c r="H486" i="17"/>
  <c r="C486" i="18" s="1"/>
  <c r="H478" i="17"/>
  <c r="C478" i="18" s="1"/>
  <c r="H470" i="17"/>
  <c r="C470" i="18" s="1"/>
  <c r="H462" i="17"/>
  <c r="C462" i="18" s="1"/>
  <c r="H454" i="17"/>
  <c r="C454" i="18" s="1"/>
  <c r="H446" i="17"/>
  <c r="C446" i="18" s="1"/>
  <c r="H438" i="17"/>
  <c r="C438" i="18" s="1"/>
  <c r="H430" i="17"/>
  <c r="C430" i="18" s="1"/>
  <c r="H422" i="17"/>
  <c r="C422" i="18" s="1"/>
  <c r="H414" i="17"/>
  <c r="C414" i="18" s="1"/>
  <c r="H406" i="17"/>
  <c r="C406" i="18" s="1"/>
  <c r="H398" i="17"/>
  <c r="C398" i="18" s="1"/>
  <c r="H390" i="17"/>
  <c r="C390" i="18" s="1"/>
  <c r="H382" i="17"/>
  <c r="C382" i="18" s="1"/>
  <c r="H374" i="17"/>
  <c r="C374" i="18" s="1"/>
  <c r="H366" i="17"/>
  <c r="C366" i="18" s="1"/>
  <c r="H358" i="17"/>
  <c r="C358" i="18" s="1"/>
  <c r="H350" i="17"/>
  <c r="C350" i="18" s="1"/>
  <c r="H336" i="17"/>
  <c r="C336" i="18" s="1"/>
  <c r="G286" i="17"/>
  <c r="B286" i="18" s="1"/>
  <c r="G233" i="17"/>
  <c r="B233" i="18" s="1"/>
  <c r="H233" i="17"/>
  <c r="C233" i="18" s="1"/>
  <c r="G201" i="17"/>
  <c r="B201" i="18" s="1"/>
  <c r="H201" i="17"/>
  <c r="C201" i="18" s="1"/>
  <c r="G161" i="17"/>
  <c r="B161" i="18" s="1"/>
  <c r="H161" i="17"/>
  <c r="C161" i="18" s="1"/>
  <c r="G129" i="17"/>
  <c r="B129" i="18" s="1"/>
  <c r="H129" i="17"/>
  <c r="C129" i="18" s="1"/>
  <c r="G30" i="17"/>
  <c r="B30" i="18" s="1"/>
  <c r="H627" i="17"/>
  <c r="C627" i="18" s="1"/>
  <c r="H619" i="17"/>
  <c r="C619" i="18" s="1"/>
  <c r="H611" i="17"/>
  <c r="C611" i="18" s="1"/>
  <c r="H603" i="17"/>
  <c r="C603" i="18" s="1"/>
  <c r="H595" i="17"/>
  <c r="C595" i="18" s="1"/>
  <c r="H587" i="17"/>
  <c r="C587" i="18" s="1"/>
  <c r="H579" i="17"/>
  <c r="C579" i="18" s="1"/>
  <c r="H571" i="17"/>
  <c r="C571" i="18" s="1"/>
  <c r="H563" i="17"/>
  <c r="C563" i="18" s="1"/>
  <c r="H555" i="17"/>
  <c r="C555" i="18" s="1"/>
  <c r="H547" i="17"/>
  <c r="C547" i="18" s="1"/>
  <c r="H539" i="17"/>
  <c r="C539" i="18" s="1"/>
  <c r="H531" i="17"/>
  <c r="C531" i="18" s="1"/>
  <c r="H523" i="17"/>
  <c r="C523" i="18" s="1"/>
  <c r="H515" i="17"/>
  <c r="C515" i="18" s="1"/>
  <c r="H507" i="17"/>
  <c r="C507" i="18" s="1"/>
  <c r="H499" i="17"/>
  <c r="C499" i="18" s="1"/>
  <c r="H491" i="17"/>
  <c r="C491" i="18" s="1"/>
  <c r="H483" i="17"/>
  <c r="C483" i="18" s="1"/>
  <c r="H475" i="17"/>
  <c r="C475" i="18" s="1"/>
  <c r="H467" i="17"/>
  <c r="C467" i="18" s="1"/>
  <c r="H459" i="17"/>
  <c r="C459" i="18" s="1"/>
  <c r="H451" i="17"/>
  <c r="C451" i="18" s="1"/>
  <c r="H443" i="17"/>
  <c r="C443" i="18" s="1"/>
  <c r="H435" i="17"/>
  <c r="C435" i="18" s="1"/>
  <c r="H427" i="17"/>
  <c r="C427" i="18" s="1"/>
  <c r="H419" i="17"/>
  <c r="C419" i="18" s="1"/>
  <c r="H411" i="17"/>
  <c r="C411" i="18" s="1"/>
  <c r="H403" i="17"/>
  <c r="C403" i="18" s="1"/>
  <c r="H395" i="17"/>
  <c r="C395" i="18" s="1"/>
  <c r="H387" i="17"/>
  <c r="C387" i="18" s="1"/>
  <c r="H379" i="17"/>
  <c r="C379" i="18" s="1"/>
  <c r="H371" i="17"/>
  <c r="C371" i="18" s="1"/>
  <c r="H363" i="17"/>
  <c r="C363" i="18" s="1"/>
  <c r="H355" i="17"/>
  <c r="C355" i="18" s="1"/>
  <c r="H347" i="17"/>
  <c r="C347" i="18" s="1"/>
  <c r="H344" i="17"/>
  <c r="C344" i="18" s="1"/>
  <c r="G294" i="17"/>
  <c r="B294" i="18" s="1"/>
  <c r="G281" i="17"/>
  <c r="B281" i="18" s="1"/>
  <c r="H281" i="17"/>
  <c r="C281" i="18" s="1"/>
  <c r="G262" i="17"/>
  <c r="B262" i="18" s="1"/>
  <c r="G241" i="17"/>
  <c r="B241" i="18" s="1"/>
  <c r="H241" i="17"/>
  <c r="C241" i="18" s="1"/>
  <c r="G214" i="17"/>
  <c r="B214" i="18" s="1"/>
  <c r="G169" i="17"/>
  <c r="B169" i="18" s="1"/>
  <c r="H169" i="17"/>
  <c r="C169" i="18" s="1"/>
  <c r="G142" i="17"/>
  <c r="B142" i="18" s="1"/>
  <c r="G25" i="17"/>
  <c r="B25" i="18" s="1"/>
  <c r="H25" i="17"/>
  <c r="C25" i="18" s="1"/>
  <c r="H624" i="17"/>
  <c r="C624" i="18" s="1"/>
  <c r="H616" i="17"/>
  <c r="C616" i="18" s="1"/>
  <c r="G222" i="17"/>
  <c r="B222" i="18" s="1"/>
  <c r="G209" i="17"/>
  <c r="B209" i="18" s="1"/>
  <c r="H209" i="17"/>
  <c r="C209" i="18" s="1"/>
  <c r="G190" i="17"/>
  <c r="B190" i="18" s="1"/>
  <c r="G177" i="17"/>
  <c r="B177" i="18" s="1"/>
  <c r="H177" i="17"/>
  <c r="C177" i="18" s="1"/>
  <c r="G137" i="17"/>
  <c r="B137" i="18" s="1"/>
  <c r="H137" i="17"/>
  <c r="C137" i="18" s="1"/>
  <c r="G110" i="17"/>
  <c r="B110" i="18" s="1"/>
  <c r="G38" i="17"/>
  <c r="B38" i="18" s="1"/>
  <c r="G6" i="17"/>
  <c r="B6" i="18" s="1"/>
  <c r="G289" i="17"/>
  <c r="B289" i="18" s="1"/>
  <c r="H289" i="17"/>
  <c r="C289" i="18" s="1"/>
  <c r="G257" i="17"/>
  <c r="B257" i="18" s="1"/>
  <c r="H257" i="17"/>
  <c r="C257" i="18" s="1"/>
  <c r="G249" i="17"/>
  <c r="B249" i="18" s="1"/>
  <c r="H249" i="17"/>
  <c r="C249" i="18" s="1"/>
  <c r="G217" i="17"/>
  <c r="B217" i="18" s="1"/>
  <c r="H217" i="17"/>
  <c r="C217" i="18" s="1"/>
  <c r="G185" i="17"/>
  <c r="B185" i="18" s="1"/>
  <c r="H185" i="17"/>
  <c r="C185" i="18" s="1"/>
  <c r="G105" i="17"/>
  <c r="B105" i="18" s="1"/>
  <c r="H105" i="17"/>
  <c r="C105" i="18" s="1"/>
  <c r="G33" i="17"/>
  <c r="B33" i="18" s="1"/>
  <c r="H33" i="17"/>
  <c r="C33" i="18" s="1"/>
  <c r="G297" i="17"/>
  <c r="B297" i="18" s="1"/>
  <c r="H297" i="17"/>
  <c r="C297" i="18" s="1"/>
  <c r="G265" i="17"/>
  <c r="B265" i="18" s="1"/>
  <c r="H265" i="17"/>
  <c r="C265" i="18" s="1"/>
  <c r="G145" i="17"/>
  <c r="B145" i="18" s="1"/>
  <c r="H145" i="17"/>
  <c r="C145" i="18" s="1"/>
  <c r="G73" i="17"/>
  <c r="B73" i="18" s="1"/>
  <c r="H73" i="17"/>
  <c r="C73" i="18" s="1"/>
  <c r="G81" i="17"/>
  <c r="B81" i="18" s="1"/>
  <c r="H81" i="17"/>
  <c r="C81" i="18" s="1"/>
  <c r="G65" i="17"/>
  <c r="B65" i="18" s="1"/>
  <c r="H65" i="17"/>
  <c r="C65" i="18" s="1"/>
  <c r="G57" i="17"/>
  <c r="B57" i="18" s="1"/>
  <c r="H57" i="17"/>
  <c r="C57" i="18" s="1"/>
  <c r="G49" i="17"/>
  <c r="B49" i="18" s="1"/>
  <c r="H49" i="17"/>
  <c r="C49" i="18" s="1"/>
  <c r="G41" i="17"/>
  <c r="B41" i="18" s="1"/>
  <c r="H41" i="17"/>
  <c r="C41" i="18" s="1"/>
  <c r="G9" i="17"/>
  <c r="B9" i="18" s="1"/>
  <c r="H9" i="17"/>
  <c r="C9" i="18" s="1"/>
  <c r="H301" i="17"/>
  <c r="C301" i="18" s="1"/>
  <c r="H293" i="17"/>
  <c r="C293" i="18" s="1"/>
  <c r="H285" i="17"/>
  <c r="C285" i="18" s="1"/>
  <c r="H277" i="17"/>
  <c r="C277" i="18" s="1"/>
  <c r="H269" i="17"/>
  <c r="C269" i="18" s="1"/>
  <c r="H261" i="17"/>
  <c r="C261" i="18" s="1"/>
  <c r="H253" i="17"/>
  <c r="C253" i="18" s="1"/>
  <c r="H245" i="17"/>
  <c r="C245" i="18" s="1"/>
  <c r="H237" i="17"/>
  <c r="C237" i="18" s="1"/>
  <c r="H229" i="17"/>
  <c r="C229" i="18" s="1"/>
  <c r="H221" i="17"/>
  <c r="C221" i="18" s="1"/>
  <c r="H213" i="17"/>
  <c r="C213" i="18" s="1"/>
  <c r="H205" i="17"/>
  <c r="C205" i="18" s="1"/>
  <c r="H197" i="17"/>
  <c r="C197" i="18" s="1"/>
  <c r="H189" i="17"/>
  <c r="C189" i="18" s="1"/>
  <c r="H165" i="17"/>
  <c r="C165" i="18" s="1"/>
  <c r="H157" i="17"/>
  <c r="C157" i="18" s="1"/>
  <c r="H149" i="17"/>
  <c r="C149" i="18" s="1"/>
  <c r="H141" i="17"/>
  <c r="C141" i="18" s="1"/>
  <c r="H133" i="17"/>
  <c r="C133" i="18" s="1"/>
  <c r="H125" i="17"/>
  <c r="C125" i="18" s="1"/>
  <c r="H117" i="17"/>
  <c r="C117" i="18" s="1"/>
  <c r="H109" i="17"/>
  <c r="C109" i="18" s="1"/>
  <c r="H101" i="17"/>
  <c r="C101" i="18" s="1"/>
  <c r="H93" i="17"/>
  <c r="C93" i="18" s="1"/>
  <c r="H85" i="17"/>
  <c r="C85" i="18" s="1"/>
  <c r="H77" i="17"/>
  <c r="C77" i="18" s="1"/>
  <c r="H69" i="17"/>
  <c r="C69" i="18" s="1"/>
  <c r="H61" i="17"/>
  <c r="C61" i="18" s="1"/>
  <c r="H53" i="17"/>
  <c r="C53" i="18" s="1"/>
  <c r="H45" i="17"/>
  <c r="C45" i="18" s="1"/>
  <c r="H37" i="17"/>
  <c r="C37" i="18" s="1"/>
  <c r="H29" i="17"/>
  <c r="C29" i="18" s="1"/>
  <c r="H21" i="17"/>
  <c r="C21" i="18" s="1"/>
  <c r="H13" i="17"/>
  <c r="C13" i="18" s="1"/>
  <c r="H5" i="17"/>
  <c r="C5" i="18" s="1"/>
  <c r="H298" i="17"/>
  <c r="C298" i="18" s="1"/>
  <c r="H274" i="17"/>
  <c r="C274" i="18" s="1"/>
  <c r="H234" i="17"/>
  <c r="C234" i="18" s="1"/>
  <c r="H226" i="17"/>
  <c r="C226" i="18" s="1"/>
  <c r="H218" i="17"/>
  <c r="C218" i="18" s="1"/>
  <c r="H210" i="17"/>
  <c r="C210" i="18" s="1"/>
  <c r="H202" i="17"/>
  <c r="C202" i="18" s="1"/>
  <c r="H194" i="17"/>
  <c r="C194" i="18" s="1"/>
  <c r="H186" i="17"/>
  <c r="C186" i="18" s="1"/>
  <c r="H178" i="17"/>
  <c r="C178" i="18" s="1"/>
  <c r="H170" i="17"/>
  <c r="C170" i="18" s="1"/>
  <c r="H162" i="17"/>
  <c r="C162" i="18" s="1"/>
  <c r="H154" i="17"/>
  <c r="C154" i="18" s="1"/>
  <c r="H146" i="17"/>
  <c r="C146" i="18" s="1"/>
  <c r="H138" i="17"/>
  <c r="C138" i="18" s="1"/>
  <c r="H130" i="17"/>
  <c r="C130" i="18" s="1"/>
  <c r="H122" i="17"/>
  <c r="C122" i="18" s="1"/>
  <c r="H114" i="17"/>
  <c r="C114" i="18" s="1"/>
  <c r="H106" i="17"/>
  <c r="C106" i="18" s="1"/>
  <c r="H98" i="17"/>
  <c r="C98" i="18" s="1"/>
  <c r="H74" i="17"/>
  <c r="C74" i="18" s="1"/>
  <c r="H18" i="17"/>
  <c r="C18" i="18" s="1"/>
  <c r="H343" i="17"/>
  <c r="C343" i="18" s="1"/>
  <c r="H335" i="17"/>
  <c r="C335" i="18" s="1"/>
  <c r="H327" i="17"/>
  <c r="C327" i="18" s="1"/>
  <c r="H223" i="17"/>
  <c r="C223" i="18" s="1"/>
  <c r="H191" i="17"/>
  <c r="C191" i="18" s="1"/>
  <c r="H111" i="17"/>
  <c r="C111" i="18" s="1"/>
  <c r="H103" i="17"/>
  <c r="C103" i="18" s="1"/>
  <c r="H340" i="17"/>
  <c r="C340" i="18" s="1"/>
  <c r="H284" i="17"/>
  <c r="C284" i="18" s="1"/>
  <c r="H276" i="17"/>
  <c r="C276" i="18" s="1"/>
  <c r="H268" i="17"/>
  <c r="C268" i="18" s="1"/>
  <c r="H244" i="17"/>
  <c r="C244" i="18" s="1"/>
  <c r="H100" i="17"/>
  <c r="C100" i="18" s="1"/>
  <c r="H92" i="17"/>
  <c r="C92" i="18" s="1"/>
  <c r="H36" i="17"/>
  <c r="C36" i="18" s="1"/>
  <c r="H28" i="17"/>
  <c r="C28" i="18" s="1"/>
  <c r="H20" i="17"/>
  <c r="C20" i="18" s="1"/>
  <c r="H12" i="17"/>
  <c r="C12" i="18" s="1"/>
  <c r="H4" i="17"/>
  <c r="C4" i="18" s="1"/>
  <c r="G3" i="17"/>
  <c r="B3" i="18" s="1"/>
  <c r="F4" i="4"/>
  <c r="G4" i="4"/>
  <c r="F5" i="4"/>
  <c r="G5" i="4"/>
  <c r="F6" i="4"/>
  <c r="G6" i="4"/>
  <c r="F7" i="4"/>
  <c r="G7" i="4"/>
  <c r="F8" i="4"/>
  <c r="G8" i="4"/>
  <c r="F9" i="4"/>
  <c r="G9" i="4"/>
  <c r="F10" i="4"/>
  <c r="G10" i="4"/>
  <c r="F11" i="4"/>
  <c r="G11" i="4"/>
  <c r="F12" i="4"/>
  <c r="G12" i="4"/>
  <c r="F13" i="4"/>
  <c r="G13" i="4"/>
  <c r="F14" i="4"/>
  <c r="G14" i="4"/>
  <c r="F15" i="4"/>
  <c r="G15" i="4"/>
  <c r="F16" i="4"/>
  <c r="G16" i="4"/>
  <c r="F17" i="4"/>
  <c r="G17" i="4"/>
  <c r="F18" i="4"/>
  <c r="G18" i="4"/>
  <c r="F19" i="4"/>
  <c r="G19" i="4"/>
  <c r="F20" i="4"/>
  <c r="G20" i="4"/>
  <c r="F21" i="4"/>
  <c r="G21" i="4"/>
  <c r="F22" i="4"/>
  <c r="G22" i="4"/>
  <c r="F23" i="4"/>
  <c r="G23" i="4"/>
  <c r="F24" i="4"/>
  <c r="G24" i="4"/>
  <c r="F25" i="4"/>
  <c r="G25" i="4"/>
  <c r="F26" i="4"/>
  <c r="G26" i="4"/>
  <c r="F27" i="4"/>
  <c r="G27" i="4"/>
  <c r="F28" i="4"/>
  <c r="G28" i="4"/>
  <c r="F29" i="4"/>
  <c r="G29" i="4"/>
  <c r="F30" i="4"/>
  <c r="G30" i="4"/>
  <c r="F31" i="4"/>
  <c r="G31" i="4"/>
  <c r="F32" i="4"/>
  <c r="G32" i="4"/>
  <c r="F33" i="4"/>
  <c r="G33" i="4"/>
  <c r="F34" i="4"/>
  <c r="G34" i="4"/>
  <c r="F35" i="4"/>
  <c r="G35" i="4"/>
  <c r="F36" i="4"/>
  <c r="G36" i="4"/>
  <c r="F37" i="4"/>
  <c r="G37" i="4"/>
  <c r="F38" i="4"/>
  <c r="G38" i="4"/>
  <c r="F39" i="4"/>
  <c r="G39" i="4"/>
  <c r="F40" i="4"/>
  <c r="G40" i="4"/>
  <c r="F41" i="4"/>
  <c r="G41" i="4"/>
  <c r="F42" i="4"/>
  <c r="G42" i="4"/>
  <c r="F43" i="4"/>
  <c r="G43" i="4"/>
  <c r="F44" i="4"/>
  <c r="G44" i="4"/>
  <c r="F45" i="4"/>
  <c r="G45" i="4"/>
  <c r="F46" i="4"/>
  <c r="G46" i="4"/>
  <c r="F47" i="4"/>
  <c r="G47" i="4"/>
  <c r="F48" i="4"/>
  <c r="G48" i="4"/>
  <c r="F49" i="4"/>
  <c r="G49" i="4"/>
  <c r="F50" i="4"/>
  <c r="G50" i="4"/>
  <c r="F51" i="4"/>
  <c r="G51" i="4"/>
  <c r="F52" i="4"/>
  <c r="G52" i="4"/>
  <c r="F53" i="4"/>
  <c r="G53" i="4"/>
  <c r="F54" i="4"/>
  <c r="G54" i="4"/>
  <c r="F55" i="4"/>
  <c r="G55" i="4"/>
  <c r="F56" i="4"/>
  <c r="G56" i="4"/>
  <c r="F57" i="4"/>
  <c r="G57" i="4"/>
  <c r="F58" i="4"/>
  <c r="G58" i="4"/>
  <c r="F59" i="4"/>
  <c r="G59" i="4"/>
  <c r="F60" i="4"/>
  <c r="G60" i="4"/>
  <c r="F61" i="4"/>
  <c r="G61" i="4"/>
  <c r="F62" i="4"/>
  <c r="G62" i="4"/>
  <c r="F63" i="4"/>
  <c r="G63" i="4"/>
  <c r="F64" i="4"/>
  <c r="G64" i="4"/>
  <c r="F65" i="4"/>
  <c r="G65" i="4"/>
  <c r="F66" i="4"/>
  <c r="G66" i="4"/>
  <c r="F67" i="4"/>
  <c r="G67" i="4"/>
  <c r="F68" i="4"/>
  <c r="G68" i="4"/>
  <c r="F69" i="4"/>
  <c r="G69" i="4"/>
  <c r="F70" i="4"/>
  <c r="G70" i="4"/>
  <c r="F71" i="4"/>
  <c r="G71" i="4"/>
  <c r="F72" i="4"/>
  <c r="G72" i="4"/>
  <c r="F73" i="4"/>
  <c r="G73" i="4"/>
  <c r="F74" i="4"/>
  <c r="G74" i="4"/>
  <c r="F75" i="4"/>
  <c r="G75" i="4"/>
  <c r="F76" i="4"/>
  <c r="G76" i="4"/>
  <c r="F77" i="4"/>
  <c r="G77" i="4"/>
  <c r="F78" i="4"/>
  <c r="G78" i="4"/>
  <c r="F79" i="4"/>
  <c r="G79" i="4"/>
  <c r="F80" i="4"/>
  <c r="G80" i="4"/>
  <c r="F81" i="4"/>
  <c r="G81" i="4"/>
  <c r="F82" i="4"/>
  <c r="G82" i="4"/>
  <c r="F83" i="4"/>
  <c r="G83" i="4"/>
  <c r="F84" i="4"/>
  <c r="G84" i="4"/>
  <c r="F85" i="4"/>
  <c r="G85" i="4"/>
  <c r="F86" i="4"/>
  <c r="G86" i="4"/>
  <c r="F87" i="4"/>
  <c r="G87" i="4"/>
  <c r="F88" i="4"/>
  <c r="G88" i="4"/>
  <c r="F89" i="4"/>
  <c r="G89" i="4"/>
  <c r="F90" i="4"/>
  <c r="G90" i="4"/>
  <c r="F91" i="4"/>
  <c r="G91" i="4"/>
  <c r="F92" i="4"/>
  <c r="G92" i="4"/>
  <c r="F93" i="4"/>
  <c r="G93" i="4"/>
  <c r="F94" i="4"/>
  <c r="G94" i="4"/>
  <c r="F95" i="4"/>
  <c r="G95" i="4"/>
  <c r="F96" i="4"/>
  <c r="G96" i="4"/>
  <c r="F97" i="4"/>
  <c r="G97" i="4"/>
  <c r="F98" i="4"/>
  <c r="G98" i="4"/>
  <c r="F99" i="4"/>
  <c r="G99" i="4"/>
  <c r="F100" i="4"/>
  <c r="G100" i="4"/>
  <c r="F101" i="4"/>
  <c r="G101" i="4"/>
  <c r="F102" i="4"/>
  <c r="G102" i="4"/>
  <c r="F103" i="4"/>
  <c r="G103" i="4"/>
  <c r="F104" i="4"/>
  <c r="G104" i="4"/>
  <c r="F105" i="4"/>
  <c r="G105" i="4"/>
  <c r="F106" i="4"/>
  <c r="G106" i="4"/>
  <c r="F107" i="4"/>
  <c r="G107" i="4"/>
  <c r="F108" i="4"/>
  <c r="G108" i="4"/>
  <c r="F109" i="4"/>
  <c r="G109" i="4"/>
  <c r="F110" i="4"/>
  <c r="G110" i="4"/>
  <c r="F111" i="4"/>
  <c r="G111" i="4"/>
  <c r="F112" i="4"/>
  <c r="G112" i="4"/>
  <c r="F113" i="4"/>
  <c r="G113" i="4"/>
  <c r="F114" i="4"/>
  <c r="G114" i="4"/>
  <c r="F115" i="4"/>
  <c r="G115" i="4"/>
  <c r="F116" i="4"/>
  <c r="G116" i="4"/>
  <c r="F117" i="4"/>
  <c r="G117" i="4"/>
  <c r="F118" i="4"/>
  <c r="G118" i="4"/>
  <c r="F119" i="4"/>
  <c r="G119" i="4"/>
  <c r="F120" i="4"/>
  <c r="G120" i="4"/>
  <c r="F121" i="4"/>
  <c r="G121" i="4"/>
  <c r="F122" i="4"/>
  <c r="G122" i="4"/>
  <c r="F123" i="4"/>
  <c r="G123" i="4"/>
  <c r="F124" i="4"/>
  <c r="G124" i="4"/>
  <c r="F125" i="4"/>
  <c r="G125" i="4"/>
  <c r="F126" i="4"/>
  <c r="G126" i="4"/>
  <c r="F127" i="4"/>
  <c r="G127" i="4"/>
  <c r="F128" i="4"/>
  <c r="G128" i="4"/>
  <c r="F129" i="4"/>
  <c r="G129" i="4"/>
  <c r="F130" i="4"/>
  <c r="G130" i="4"/>
  <c r="F131" i="4"/>
  <c r="G131" i="4"/>
  <c r="F132" i="4"/>
  <c r="G132" i="4"/>
  <c r="F133" i="4"/>
  <c r="G133" i="4"/>
  <c r="F134" i="4"/>
  <c r="G134" i="4"/>
  <c r="F135" i="4"/>
  <c r="G135" i="4"/>
  <c r="F136" i="4"/>
  <c r="G136" i="4"/>
  <c r="F137" i="4"/>
  <c r="G137" i="4"/>
  <c r="F138" i="4"/>
  <c r="G138" i="4"/>
  <c r="F139" i="4"/>
  <c r="G139" i="4"/>
  <c r="F140" i="4"/>
  <c r="G140" i="4"/>
  <c r="F141" i="4"/>
  <c r="G141" i="4"/>
  <c r="F142" i="4"/>
  <c r="G142" i="4"/>
  <c r="F143" i="4"/>
  <c r="G143" i="4"/>
  <c r="F144" i="4"/>
  <c r="G144" i="4"/>
  <c r="F145" i="4"/>
  <c r="G145" i="4"/>
  <c r="F146" i="4"/>
  <c r="G146" i="4"/>
  <c r="F147" i="4"/>
  <c r="G147" i="4"/>
  <c r="F148" i="4"/>
  <c r="G148" i="4"/>
  <c r="F149" i="4"/>
  <c r="G149" i="4"/>
  <c r="F150" i="4"/>
  <c r="G150" i="4"/>
  <c r="F151" i="4"/>
  <c r="G151" i="4"/>
  <c r="F152" i="4"/>
  <c r="G152" i="4"/>
  <c r="F153" i="4"/>
  <c r="G153" i="4"/>
  <c r="F154" i="4"/>
  <c r="G154" i="4"/>
  <c r="F155" i="4"/>
  <c r="G155" i="4"/>
  <c r="F156" i="4"/>
  <c r="G156" i="4"/>
  <c r="F157" i="4"/>
  <c r="G157" i="4"/>
  <c r="F158" i="4"/>
  <c r="G158" i="4"/>
  <c r="F159" i="4"/>
  <c r="G159" i="4"/>
  <c r="F160" i="4"/>
  <c r="G160" i="4"/>
  <c r="F161" i="4"/>
  <c r="G161" i="4"/>
  <c r="F162" i="4"/>
  <c r="G162" i="4"/>
  <c r="F163" i="4"/>
  <c r="G163" i="4"/>
  <c r="F164" i="4"/>
  <c r="G164" i="4"/>
  <c r="F165" i="4"/>
  <c r="G165" i="4"/>
  <c r="F166" i="4"/>
  <c r="G166" i="4"/>
  <c r="F167" i="4"/>
  <c r="G167" i="4"/>
  <c r="F168" i="4"/>
  <c r="G168" i="4"/>
  <c r="F169" i="4"/>
  <c r="G169" i="4"/>
  <c r="F170" i="4"/>
  <c r="G170" i="4"/>
  <c r="F171" i="4"/>
  <c r="G171" i="4"/>
  <c r="F172" i="4"/>
  <c r="G172" i="4"/>
  <c r="F173" i="4"/>
  <c r="G173" i="4"/>
  <c r="F174" i="4"/>
  <c r="G174" i="4"/>
  <c r="F175" i="4"/>
  <c r="G175" i="4"/>
  <c r="F176" i="4"/>
  <c r="G176" i="4"/>
  <c r="F177" i="4"/>
  <c r="G177" i="4"/>
  <c r="F178" i="4"/>
  <c r="G178" i="4"/>
  <c r="F179" i="4"/>
  <c r="G179" i="4"/>
  <c r="F180" i="4"/>
  <c r="G180" i="4"/>
  <c r="F181" i="4"/>
  <c r="G181" i="4"/>
  <c r="F182" i="4"/>
  <c r="G182" i="4"/>
  <c r="F183" i="4"/>
  <c r="G183" i="4"/>
  <c r="F184" i="4"/>
  <c r="G184" i="4"/>
  <c r="F185" i="4"/>
  <c r="G185" i="4"/>
  <c r="F186" i="4"/>
  <c r="G186" i="4"/>
  <c r="F187" i="4"/>
  <c r="G187" i="4"/>
  <c r="F188" i="4"/>
  <c r="G188" i="4"/>
  <c r="F189" i="4"/>
  <c r="G189" i="4"/>
  <c r="F190" i="4"/>
  <c r="G190" i="4"/>
  <c r="F191" i="4"/>
  <c r="G191" i="4"/>
  <c r="F192" i="4"/>
  <c r="G192" i="4"/>
  <c r="F193" i="4"/>
  <c r="G193" i="4"/>
  <c r="F194" i="4"/>
  <c r="G194" i="4"/>
  <c r="F195" i="4"/>
  <c r="G195" i="4"/>
  <c r="F196" i="4"/>
  <c r="G196" i="4"/>
  <c r="F197" i="4"/>
  <c r="G197" i="4"/>
  <c r="F198" i="4"/>
  <c r="G198" i="4"/>
  <c r="F199" i="4"/>
  <c r="G199" i="4"/>
  <c r="F200" i="4"/>
  <c r="G200" i="4"/>
  <c r="F201" i="4"/>
  <c r="G201" i="4"/>
  <c r="F202" i="4"/>
  <c r="G202" i="4"/>
  <c r="F203" i="4"/>
  <c r="G203" i="4"/>
  <c r="F204" i="4"/>
  <c r="G204" i="4"/>
  <c r="F205" i="4"/>
  <c r="G205" i="4"/>
  <c r="F206" i="4"/>
  <c r="G206" i="4"/>
  <c r="F207" i="4"/>
  <c r="G207" i="4"/>
  <c r="F208" i="4"/>
  <c r="G208" i="4"/>
  <c r="F209" i="4"/>
  <c r="G209" i="4"/>
  <c r="F210" i="4"/>
  <c r="G210" i="4"/>
  <c r="F211" i="4"/>
  <c r="G211" i="4"/>
  <c r="F212" i="4"/>
  <c r="G212" i="4"/>
  <c r="F213" i="4"/>
  <c r="G213" i="4"/>
  <c r="F214" i="4"/>
  <c r="G214" i="4"/>
  <c r="F215" i="4"/>
  <c r="G215" i="4"/>
  <c r="F216" i="4"/>
  <c r="G216" i="4"/>
  <c r="F217" i="4"/>
  <c r="G217" i="4"/>
  <c r="F218" i="4"/>
  <c r="G218" i="4"/>
  <c r="F219" i="4"/>
  <c r="G219" i="4"/>
  <c r="F220" i="4"/>
  <c r="G220" i="4"/>
  <c r="F221" i="4"/>
  <c r="G221" i="4"/>
  <c r="F222" i="4"/>
  <c r="G222" i="4"/>
  <c r="F223" i="4"/>
  <c r="G223" i="4"/>
  <c r="F224" i="4"/>
  <c r="G224" i="4"/>
  <c r="F225" i="4"/>
  <c r="G225" i="4"/>
  <c r="F226" i="4"/>
  <c r="G226" i="4"/>
  <c r="F227" i="4"/>
  <c r="G227" i="4"/>
  <c r="F228" i="4"/>
  <c r="G228" i="4"/>
  <c r="F229" i="4"/>
  <c r="G229" i="4"/>
  <c r="F230" i="4"/>
  <c r="G230" i="4"/>
  <c r="F231" i="4"/>
  <c r="G231" i="4"/>
  <c r="F232" i="4"/>
  <c r="G232" i="4"/>
  <c r="F233" i="4"/>
  <c r="G233" i="4"/>
  <c r="F234" i="4"/>
  <c r="G234" i="4"/>
  <c r="F235" i="4"/>
  <c r="G235" i="4"/>
  <c r="F236" i="4"/>
  <c r="G236" i="4"/>
  <c r="F237" i="4"/>
  <c r="G237" i="4"/>
  <c r="F238" i="4"/>
  <c r="G238" i="4"/>
  <c r="F239" i="4"/>
  <c r="G239" i="4"/>
  <c r="F240" i="4"/>
  <c r="G240" i="4"/>
  <c r="F241" i="4"/>
  <c r="G241" i="4"/>
  <c r="F242" i="4"/>
  <c r="G242" i="4"/>
  <c r="F243" i="4"/>
  <c r="G243" i="4"/>
  <c r="F244" i="4"/>
  <c r="G244" i="4"/>
  <c r="F245" i="4"/>
  <c r="G245" i="4"/>
  <c r="F246" i="4"/>
  <c r="G246" i="4"/>
  <c r="F247" i="4"/>
  <c r="G247" i="4"/>
  <c r="F248" i="4"/>
  <c r="G248" i="4"/>
  <c r="F249" i="4"/>
  <c r="G249" i="4"/>
  <c r="F250" i="4"/>
  <c r="G250" i="4"/>
  <c r="F251" i="4"/>
  <c r="G251" i="4"/>
  <c r="F252" i="4"/>
  <c r="G252" i="4"/>
  <c r="G3" i="4"/>
  <c r="F3" i="4"/>
  <c r="D8" i="15"/>
  <c r="D5" i="15"/>
  <c r="C7" i="5"/>
  <c r="S6" i="15" l="1"/>
  <c r="AA19" i="15"/>
  <c r="AA18" i="15"/>
  <c r="AA17" i="15"/>
  <c r="AA16" i="15"/>
  <c r="AA15" i="15"/>
  <c r="AA14" i="15"/>
  <c r="AA13" i="15"/>
  <c r="AA12" i="15"/>
  <c r="C12" i="15"/>
  <c r="AA11" i="15"/>
  <c r="AA10" i="15"/>
  <c r="AA9" i="15"/>
  <c r="AA8" i="15"/>
  <c r="C8" i="15"/>
  <c r="AA7" i="15"/>
  <c r="D7" i="15"/>
  <c r="I4" i="15" s="1"/>
  <c r="C7" i="15"/>
  <c r="AA6" i="15"/>
  <c r="G6" i="15"/>
  <c r="C6" i="15"/>
  <c r="B6" i="15"/>
  <c r="R6" i="15" s="1"/>
  <c r="AA5" i="15"/>
  <c r="S5" i="15"/>
  <c r="G5" i="15"/>
  <c r="C5" i="15"/>
  <c r="AA4" i="15"/>
  <c r="D4" i="15"/>
  <c r="G4" i="15" s="1"/>
  <c r="C4" i="15"/>
  <c r="C3" i="15"/>
  <c r="B3" i="15"/>
  <c r="R5" i="15" s="1"/>
  <c r="I3" i="15" l="1"/>
  <c r="I5" i="15"/>
  <c r="G3" i="15"/>
  <c r="O17" i="15"/>
  <c r="G2" i="15"/>
  <c r="I2" i="15"/>
  <c r="O3" i="15"/>
  <c r="D13" i="15" l="1"/>
  <c r="T4" i="15" l="1"/>
  <c r="A7" i="5"/>
  <c r="B9" i="15" s="1"/>
  <c r="H2" i="15" l="1"/>
  <c r="C11" i="15"/>
  <c r="C10" i="15"/>
  <c r="C9" i="15"/>
  <c r="H3" i="15"/>
  <c r="R4" i="15" l="1"/>
  <c r="G9" i="15"/>
  <c r="G8" i="15"/>
  <c r="D10" i="15" l="1"/>
  <c r="L10" i="15"/>
  <c r="H4" i="15" l="1"/>
  <c r="D9" i="15"/>
  <c r="D11" i="15"/>
  <c r="L11" i="15"/>
  <c r="S4" i="15" l="1"/>
  <c r="H5" i="15"/>
  <c r="L12" i="15"/>
  <c r="O4" i="15" l="1"/>
  <c r="U5" i="15" s="1"/>
  <c r="O18" i="15"/>
  <c r="U6" i="15" s="1"/>
  <c r="V6" i="15" s="1"/>
  <c r="C4" i="6" s="1"/>
  <c r="C12" i="6" l="1"/>
  <c r="C20" i="6"/>
  <c r="C28" i="6"/>
  <c r="C36" i="6"/>
  <c r="C44" i="6"/>
  <c r="C52" i="6"/>
  <c r="C60" i="6"/>
  <c r="C68" i="6"/>
  <c r="C76" i="6"/>
  <c r="C84" i="6"/>
  <c r="C92" i="6"/>
  <c r="C100" i="6"/>
  <c r="C108" i="6"/>
  <c r="C116" i="6"/>
  <c r="C124" i="6"/>
  <c r="C132" i="6"/>
  <c r="C140" i="6"/>
  <c r="C148" i="6"/>
  <c r="C156" i="6"/>
  <c r="C164" i="6"/>
  <c r="C172" i="6"/>
  <c r="C180" i="6"/>
  <c r="C188" i="6"/>
  <c r="C196" i="6"/>
  <c r="C204" i="6"/>
  <c r="C212" i="6"/>
  <c r="C220" i="6"/>
  <c r="C228" i="6"/>
  <c r="C236" i="6"/>
  <c r="C244" i="6"/>
  <c r="C252" i="6"/>
  <c r="C260" i="6"/>
  <c r="C268" i="6"/>
  <c r="E268" i="6" s="1"/>
  <c r="C276" i="6"/>
  <c r="C284" i="6"/>
  <c r="E284" i="6" s="1"/>
  <c r="C292" i="6"/>
  <c r="C300" i="6"/>
  <c r="C308" i="6"/>
  <c r="C316" i="6"/>
  <c r="C324" i="6"/>
  <c r="C332" i="6"/>
  <c r="C340" i="6"/>
  <c r="C348" i="6"/>
  <c r="C356" i="6"/>
  <c r="C364" i="6"/>
  <c r="C372" i="6"/>
  <c r="C380" i="6"/>
  <c r="C388" i="6"/>
  <c r="C396" i="6"/>
  <c r="C404" i="6"/>
  <c r="C412" i="6"/>
  <c r="C420" i="6"/>
  <c r="C428" i="6"/>
  <c r="C436" i="6"/>
  <c r="C444" i="6"/>
  <c r="C452" i="6"/>
  <c r="C460" i="6"/>
  <c r="E460" i="6" s="1"/>
  <c r="C468" i="6"/>
  <c r="C476" i="6"/>
  <c r="E476" i="6" s="1"/>
  <c r="C484" i="6"/>
  <c r="C492" i="6"/>
  <c r="C500" i="6"/>
  <c r="C508" i="6"/>
  <c r="C516" i="6"/>
  <c r="C524" i="6"/>
  <c r="C532" i="6"/>
  <c r="C540" i="6"/>
  <c r="C548" i="6"/>
  <c r="C556" i="6"/>
  <c r="C564" i="6"/>
  <c r="C572" i="6"/>
  <c r="C580" i="6"/>
  <c r="C588" i="6"/>
  <c r="C596" i="6"/>
  <c r="C604" i="6"/>
  <c r="C612" i="6"/>
  <c r="C620" i="6"/>
  <c r="C628" i="6"/>
  <c r="C636" i="6"/>
  <c r="C644" i="6"/>
  <c r="C652" i="6"/>
  <c r="E652" i="6" s="1"/>
  <c r="C660" i="6"/>
  <c r="C668" i="6"/>
  <c r="E668" i="6" s="1"/>
  <c r="C676" i="6"/>
  <c r="C684" i="6"/>
  <c r="C692" i="6"/>
  <c r="C700" i="6"/>
  <c r="C708" i="6"/>
  <c r="C716" i="6"/>
  <c r="C724" i="6"/>
  <c r="C732" i="6"/>
  <c r="C740" i="6"/>
  <c r="C748" i="6"/>
  <c r="C756" i="6"/>
  <c r="C764" i="6"/>
  <c r="C772" i="6"/>
  <c r="C780" i="6"/>
  <c r="C788" i="6"/>
  <c r="C796" i="6"/>
  <c r="C804" i="6"/>
  <c r="C812" i="6"/>
  <c r="C820" i="6"/>
  <c r="C828" i="6"/>
  <c r="C836" i="6"/>
  <c r="C844" i="6"/>
  <c r="E844" i="6" s="1"/>
  <c r="C852" i="6"/>
  <c r="C860" i="6"/>
  <c r="E860" i="6" s="1"/>
  <c r="C868" i="6"/>
  <c r="C876" i="6"/>
  <c r="C884" i="6"/>
  <c r="C892" i="6"/>
  <c r="C900" i="6"/>
  <c r="C908" i="6"/>
  <c r="C916" i="6"/>
  <c r="C924" i="6"/>
  <c r="C932" i="6"/>
  <c r="C940" i="6"/>
  <c r="C948" i="6"/>
  <c r="C956" i="6"/>
  <c r="C964" i="6"/>
  <c r="C972" i="6"/>
  <c r="C980" i="6"/>
  <c r="C988" i="6"/>
  <c r="C996" i="6"/>
  <c r="C1004" i="6"/>
  <c r="C11" i="6"/>
  <c r="C19" i="6"/>
  <c r="C27" i="6"/>
  <c r="C35" i="6"/>
  <c r="C43" i="6"/>
  <c r="C51" i="6"/>
  <c r="C59" i="6"/>
  <c r="C67" i="6"/>
  <c r="C75" i="6"/>
  <c r="C83" i="6"/>
  <c r="C91" i="6"/>
  <c r="C99" i="6"/>
  <c r="C107" i="6"/>
  <c r="C115" i="6"/>
  <c r="C123" i="6"/>
  <c r="C131" i="6"/>
  <c r="C139" i="6"/>
  <c r="C147" i="6"/>
  <c r="C155" i="6"/>
  <c r="C163" i="6"/>
  <c r="C171" i="6"/>
  <c r="C179" i="6"/>
  <c r="C187" i="6"/>
  <c r="C195" i="6"/>
  <c r="C203" i="6"/>
  <c r="C211" i="6"/>
  <c r="C219" i="6"/>
  <c r="C227" i="6"/>
  <c r="C235" i="6"/>
  <c r="C243" i="6"/>
  <c r="C251" i="6"/>
  <c r="C259" i="6"/>
  <c r="C267" i="6"/>
  <c r="C275" i="6"/>
  <c r="C283" i="6"/>
  <c r="C291" i="6"/>
  <c r="C299" i="6"/>
  <c r="C307" i="6"/>
  <c r="C315" i="6"/>
  <c r="C323" i="6"/>
  <c r="C331" i="6"/>
  <c r="C339" i="6"/>
  <c r="C347" i="6"/>
  <c r="C355" i="6"/>
  <c r="C363" i="6"/>
  <c r="C371" i="6"/>
  <c r="C379" i="6"/>
  <c r="C387" i="6"/>
  <c r="C395" i="6"/>
  <c r="C403" i="6"/>
  <c r="C411" i="6"/>
  <c r="C419" i="6"/>
  <c r="E419" i="6" s="1"/>
  <c r="C427" i="6"/>
  <c r="C435" i="6"/>
  <c r="E435" i="6" s="1"/>
  <c r="C443" i="6"/>
  <c r="C451" i="6"/>
  <c r="C459" i="6"/>
  <c r="C467" i="6"/>
  <c r="C475" i="6"/>
  <c r="C483" i="6"/>
  <c r="C491" i="6"/>
  <c r="C499" i="6"/>
  <c r="C507" i="6"/>
  <c r="C515" i="6"/>
  <c r="C523" i="6"/>
  <c r="C531" i="6"/>
  <c r="C539" i="6"/>
  <c r="C547" i="6"/>
  <c r="C555" i="6"/>
  <c r="C563" i="6"/>
  <c r="C571" i="6"/>
  <c r="C579" i="6"/>
  <c r="C587" i="6"/>
  <c r="C595" i="6"/>
  <c r="C603" i="6"/>
  <c r="C611" i="6"/>
  <c r="E611" i="6" s="1"/>
  <c r="C619" i="6"/>
  <c r="C627" i="6"/>
  <c r="E627" i="6" s="1"/>
  <c r="C635" i="6"/>
  <c r="C643" i="6"/>
  <c r="C651" i="6"/>
  <c r="C659" i="6"/>
  <c r="C667" i="6"/>
  <c r="C675" i="6"/>
  <c r="C683" i="6"/>
  <c r="C691" i="6"/>
  <c r="C699" i="6"/>
  <c r="C707" i="6"/>
  <c r="C715" i="6"/>
  <c r="C723" i="6"/>
  <c r="C731" i="6"/>
  <c r="C739" i="6"/>
  <c r="C747" i="6"/>
  <c r="C755" i="6"/>
  <c r="C763" i="6"/>
  <c r="C771" i="6"/>
  <c r="C779" i="6"/>
  <c r="C787" i="6"/>
  <c r="C795" i="6"/>
  <c r="C803" i="6"/>
  <c r="E803" i="6" s="1"/>
  <c r="C811" i="6"/>
  <c r="C819" i="6"/>
  <c r="E819" i="6" s="1"/>
  <c r="C827" i="6"/>
  <c r="C835" i="6"/>
  <c r="C843" i="6"/>
  <c r="C851" i="6"/>
  <c r="C859" i="6"/>
  <c r="C867" i="6"/>
  <c r="C875" i="6"/>
  <c r="C883" i="6"/>
  <c r="C891" i="6"/>
  <c r="C899" i="6"/>
  <c r="C907" i="6"/>
  <c r="C915" i="6"/>
  <c r="C923" i="6"/>
  <c r="C931" i="6"/>
  <c r="C939" i="6"/>
  <c r="C947" i="6"/>
  <c r="C955" i="6"/>
  <c r="C963" i="6"/>
  <c r="C971" i="6"/>
  <c r="C979" i="6"/>
  <c r="C987" i="6"/>
  <c r="C995" i="6"/>
  <c r="E995" i="6" s="1"/>
  <c r="C1003" i="6"/>
  <c r="C10" i="6"/>
  <c r="C18" i="6"/>
  <c r="C26" i="6"/>
  <c r="C34" i="6"/>
  <c r="C42" i="6"/>
  <c r="C50" i="6"/>
  <c r="C58" i="6"/>
  <c r="C66" i="6"/>
  <c r="C74" i="6"/>
  <c r="C82" i="6"/>
  <c r="C90" i="6"/>
  <c r="C98" i="6"/>
  <c r="C106" i="6"/>
  <c r="C114" i="6"/>
  <c r="C122" i="6"/>
  <c r="C130" i="6"/>
  <c r="C138" i="6"/>
  <c r="C146" i="6"/>
  <c r="C154" i="6"/>
  <c r="C162" i="6"/>
  <c r="C170" i="6"/>
  <c r="C178" i="6"/>
  <c r="C186" i="6"/>
  <c r="C194" i="6"/>
  <c r="C202" i="6"/>
  <c r="C210" i="6"/>
  <c r="C218" i="6"/>
  <c r="C226" i="6"/>
  <c r="C234" i="6"/>
  <c r="C242" i="6"/>
  <c r="C250" i="6"/>
  <c r="C258" i="6"/>
  <c r="C266" i="6"/>
  <c r="C274" i="6"/>
  <c r="C282" i="6"/>
  <c r="C290" i="6"/>
  <c r="C298" i="6"/>
  <c r="C306" i="6"/>
  <c r="C314" i="6"/>
  <c r="C322" i="6"/>
  <c r="C330" i="6"/>
  <c r="C338" i="6"/>
  <c r="C346" i="6"/>
  <c r="C354" i="6"/>
  <c r="C362" i="6"/>
  <c r="C370" i="6"/>
  <c r="C378" i="6"/>
  <c r="E378" i="6" s="1"/>
  <c r="C386" i="6"/>
  <c r="C394" i="6"/>
  <c r="E394" i="6" s="1"/>
  <c r="C402" i="6"/>
  <c r="C410" i="6"/>
  <c r="C418" i="6"/>
  <c r="C426" i="6"/>
  <c r="C434" i="6"/>
  <c r="C442" i="6"/>
  <c r="C450" i="6"/>
  <c r="C458" i="6"/>
  <c r="C466" i="6"/>
  <c r="C474" i="6"/>
  <c r="C482" i="6"/>
  <c r="C490" i="6"/>
  <c r="C498" i="6"/>
  <c r="C506" i="6"/>
  <c r="C514" i="6"/>
  <c r="C522" i="6"/>
  <c r="C530" i="6"/>
  <c r="C538" i="6"/>
  <c r="C546" i="6"/>
  <c r="C554" i="6"/>
  <c r="C562" i="6"/>
  <c r="C570" i="6"/>
  <c r="E570" i="6" s="1"/>
  <c r="C578" i="6"/>
  <c r="C586" i="6"/>
  <c r="E586" i="6" s="1"/>
  <c r="C594" i="6"/>
  <c r="C602" i="6"/>
  <c r="C610" i="6"/>
  <c r="C618" i="6"/>
  <c r="C626" i="6"/>
  <c r="C634" i="6"/>
  <c r="C642" i="6"/>
  <c r="C650" i="6"/>
  <c r="C658" i="6"/>
  <c r="C666" i="6"/>
  <c r="C674" i="6"/>
  <c r="C682" i="6"/>
  <c r="C690" i="6"/>
  <c r="C698" i="6"/>
  <c r="C706" i="6"/>
  <c r="C714" i="6"/>
  <c r="C722" i="6"/>
  <c r="C730" i="6"/>
  <c r="C738" i="6"/>
  <c r="C746" i="6"/>
  <c r="C754" i="6"/>
  <c r="C762" i="6"/>
  <c r="E762" i="6" s="1"/>
  <c r="C770" i="6"/>
  <c r="C778" i="6"/>
  <c r="E778" i="6" s="1"/>
  <c r="C786" i="6"/>
  <c r="C794" i="6"/>
  <c r="C802" i="6"/>
  <c r="C810" i="6"/>
  <c r="C818" i="6"/>
  <c r="C826" i="6"/>
  <c r="C834" i="6"/>
  <c r="C842" i="6"/>
  <c r="C850" i="6"/>
  <c r="C858" i="6"/>
  <c r="C866" i="6"/>
  <c r="C874" i="6"/>
  <c r="C882" i="6"/>
  <c r="C890" i="6"/>
  <c r="C898" i="6"/>
  <c r="C906" i="6"/>
  <c r="C914" i="6"/>
  <c r="C922" i="6"/>
  <c r="C930" i="6"/>
  <c r="C938" i="6"/>
  <c r="C946" i="6"/>
  <c r="C954" i="6"/>
  <c r="E954" i="6" s="1"/>
  <c r="C962" i="6"/>
  <c r="C970" i="6"/>
  <c r="E970" i="6" s="1"/>
  <c r="C978" i="6"/>
  <c r="C986" i="6"/>
  <c r="C994" i="6"/>
  <c r="C1002" i="6"/>
  <c r="C9" i="6"/>
  <c r="C17" i="6"/>
  <c r="C25" i="6"/>
  <c r="C33" i="6"/>
  <c r="C41" i="6"/>
  <c r="C49" i="6"/>
  <c r="C57" i="6"/>
  <c r="C65" i="6"/>
  <c r="C73" i="6"/>
  <c r="C81" i="6"/>
  <c r="C89" i="6"/>
  <c r="C97" i="6"/>
  <c r="C105" i="6"/>
  <c r="C113" i="6"/>
  <c r="C121" i="6"/>
  <c r="C129" i="6"/>
  <c r="C137" i="6"/>
  <c r="C145" i="6"/>
  <c r="C153" i="6"/>
  <c r="C161" i="6"/>
  <c r="C169" i="6"/>
  <c r="C177" i="6"/>
  <c r="C185" i="6"/>
  <c r="C193" i="6"/>
  <c r="C201" i="6"/>
  <c r="C209" i="6"/>
  <c r="C217" i="6"/>
  <c r="C225" i="6"/>
  <c r="C233" i="6"/>
  <c r="C241" i="6"/>
  <c r="C249" i="6"/>
  <c r="C257" i="6"/>
  <c r="C265" i="6"/>
  <c r="C273" i="6"/>
  <c r="C281" i="6"/>
  <c r="C289" i="6"/>
  <c r="C297" i="6"/>
  <c r="C305" i="6"/>
  <c r="C313" i="6"/>
  <c r="C321" i="6"/>
  <c r="C329" i="6"/>
  <c r="C337" i="6"/>
  <c r="E337" i="6" s="1"/>
  <c r="C345" i="6"/>
  <c r="C353" i="6"/>
  <c r="E353" i="6" s="1"/>
  <c r="C361" i="6"/>
  <c r="C369" i="6"/>
  <c r="C377" i="6"/>
  <c r="C385" i="6"/>
  <c r="C393" i="6"/>
  <c r="C401" i="6"/>
  <c r="C409" i="6"/>
  <c r="C417" i="6"/>
  <c r="C425" i="6"/>
  <c r="C433" i="6"/>
  <c r="C441" i="6"/>
  <c r="C449" i="6"/>
  <c r="C457" i="6"/>
  <c r="C465" i="6"/>
  <c r="C473" i="6"/>
  <c r="C481" i="6"/>
  <c r="C489" i="6"/>
  <c r="C497" i="6"/>
  <c r="C505" i="6"/>
  <c r="C513" i="6"/>
  <c r="C521" i="6"/>
  <c r="C529" i="6"/>
  <c r="E529" i="6" s="1"/>
  <c r="C537" i="6"/>
  <c r="C545" i="6"/>
  <c r="E545" i="6" s="1"/>
  <c r="C553" i="6"/>
  <c r="C561" i="6"/>
  <c r="C569" i="6"/>
  <c r="C577" i="6"/>
  <c r="C585" i="6"/>
  <c r="C593" i="6"/>
  <c r="C601" i="6"/>
  <c r="C609" i="6"/>
  <c r="C617" i="6"/>
  <c r="C625" i="6"/>
  <c r="C633" i="6"/>
  <c r="C641" i="6"/>
  <c r="C649" i="6"/>
  <c r="C657" i="6"/>
  <c r="C665" i="6"/>
  <c r="C673" i="6"/>
  <c r="C681" i="6"/>
  <c r="C689" i="6"/>
  <c r="C697" i="6"/>
  <c r="C705" i="6"/>
  <c r="C713" i="6"/>
  <c r="C721" i="6"/>
  <c r="E721" i="6" s="1"/>
  <c r="C729" i="6"/>
  <c r="C737" i="6"/>
  <c r="E737" i="6" s="1"/>
  <c r="C745" i="6"/>
  <c r="C753" i="6"/>
  <c r="C761" i="6"/>
  <c r="C769" i="6"/>
  <c r="C777" i="6"/>
  <c r="C785" i="6"/>
  <c r="C793" i="6"/>
  <c r="C801" i="6"/>
  <c r="C809" i="6"/>
  <c r="C817" i="6"/>
  <c r="C825" i="6"/>
  <c r="C833" i="6"/>
  <c r="C841" i="6"/>
  <c r="C849" i="6"/>
  <c r="C857" i="6"/>
  <c r="C865" i="6"/>
  <c r="C873" i="6"/>
  <c r="C881" i="6"/>
  <c r="C889" i="6"/>
  <c r="C897" i="6"/>
  <c r="C905" i="6"/>
  <c r="C913" i="6"/>
  <c r="E913" i="6" s="1"/>
  <c r="C921" i="6"/>
  <c r="C929" i="6"/>
  <c r="E929" i="6" s="1"/>
  <c r="C937" i="6"/>
  <c r="C945" i="6"/>
  <c r="C953" i="6"/>
  <c r="C961" i="6"/>
  <c r="C969" i="6"/>
  <c r="C977" i="6"/>
  <c r="C985" i="6"/>
  <c r="C993" i="6"/>
  <c r="C1001" i="6"/>
  <c r="C16" i="6"/>
  <c r="C32" i="6"/>
  <c r="C48" i="6"/>
  <c r="C64" i="6"/>
  <c r="C80" i="6"/>
  <c r="C96" i="6"/>
  <c r="C112" i="6"/>
  <c r="C128" i="6"/>
  <c r="C144" i="6"/>
  <c r="C160" i="6"/>
  <c r="C176" i="6"/>
  <c r="C192" i="6"/>
  <c r="C208" i="6"/>
  <c r="C224" i="6"/>
  <c r="C240" i="6"/>
  <c r="C256" i="6"/>
  <c r="C272" i="6"/>
  <c r="C288" i="6"/>
  <c r="C304" i="6"/>
  <c r="C320" i="6"/>
  <c r="C336" i="6"/>
  <c r="C352" i="6"/>
  <c r="C368" i="6"/>
  <c r="C384" i="6"/>
  <c r="C400" i="6"/>
  <c r="C416" i="6"/>
  <c r="C432" i="6"/>
  <c r="C448" i="6"/>
  <c r="C464" i="6"/>
  <c r="C480" i="6"/>
  <c r="C496" i="6"/>
  <c r="C512" i="6"/>
  <c r="C528" i="6"/>
  <c r="C544" i="6"/>
  <c r="C560" i="6"/>
  <c r="C576" i="6"/>
  <c r="C592" i="6"/>
  <c r="E592" i="6" s="1"/>
  <c r="C608" i="6"/>
  <c r="C624" i="6"/>
  <c r="E624" i="6" s="1"/>
  <c r="C640" i="6"/>
  <c r="C656" i="6"/>
  <c r="C672" i="6"/>
  <c r="C688" i="6"/>
  <c r="C704" i="6"/>
  <c r="C720" i="6"/>
  <c r="C736" i="6"/>
  <c r="C752" i="6"/>
  <c r="C768" i="6"/>
  <c r="C784" i="6"/>
  <c r="C800" i="6"/>
  <c r="C816" i="6"/>
  <c r="C832" i="6"/>
  <c r="C848" i="6"/>
  <c r="C864" i="6"/>
  <c r="C880" i="6"/>
  <c r="C896" i="6"/>
  <c r="C912" i="6"/>
  <c r="C928" i="6"/>
  <c r="C944" i="6"/>
  <c r="C960" i="6"/>
  <c r="C976" i="6"/>
  <c r="E976" i="6" s="1"/>
  <c r="C992" i="6"/>
  <c r="C15" i="6"/>
  <c r="C31" i="6"/>
  <c r="C47" i="6"/>
  <c r="C63" i="6"/>
  <c r="C79" i="6"/>
  <c r="C95" i="6"/>
  <c r="C111" i="6"/>
  <c r="C127" i="6"/>
  <c r="C143" i="6"/>
  <c r="C159" i="6"/>
  <c r="C175" i="6"/>
  <c r="C191" i="6"/>
  <c r="C207" i="6"/>
  <c r="C223" i="6"/>
  <c r="C239" i="6"/>
  <c r="C255" i="6"/>
  <c r="C271" i="6"/>
  <c r="C287" i="6"/>
  <c r="C303" i="6"/>
  <c r="C319" i="6"/>
  <c r="C335" i="6"/>
  <c r="C351" i="6"/>
  <c r="C367" i="6"/>
  <c r="E367" i="6" s="1"/>
  <c r="C383" i="6"/>
  <c r="C399" i="6"/>
  <c r="E399" i="6" s="1"/>
  <c r="C415" i="6"/>
  <c r="C431" i="6"/>
  <c r="C447" i="6"/>
  <c r="C463" i="6"/>
  <c r="C479" i="6"/>
  <c r="C495" i="6"/>
  <c r="C511" i="6"/>
  <c r="C527" i="6"/>
  <c r="C543" i="6"/>
  <c r="C559" i="6"/>
  <c r="C575" i="6"/>
  <c r="C591" i="6"/>
  <c r="C607" i="6"/>
  <c r="C623" i="6"/>
  <c r="C639" i="6"/>
  <c r="C655" i="6"/>
  <c r="C671" i="6"/>
  <c r="C687" i="6"/>
  <c r="C703" i="6"/>
  <c r="C719" i="6"/>
  <c r="C735" i="6"/>
  <c r="C751" i="6"/>
  <c r="E751" i="6" s="1"/>
  <c r="C767" i="6"/>
  <c r="C783" i="6"/>
  <c r="E783" i="6" s="1"/>
  <c r="C799" i="6"/>
  <c r="C815" i="6"/>
  <c r="C831" i="6"/>
  <c r="C847" i="6"/>
  <c r="C863" i="6"/>
  <c r="C879" i="6"/>
  <c r="C895" i="6"/>
  <c r="C911" i="6"/>
  <c r="C927" i="6"/>
  <c r="C943" i="6"/>
  <c r="C959" i="6"/>
  <c r="C975" i="6"/>
  <c r="C991" i="6"/>
  <c r="C14" i="6"/>
  <c r="C30" i="6"/>
  <c r="C46" i="6"/>
  <c r="C62" i="6"/>
  <c r="C78" i="6"/>
  <c r="C94" i="6"/>
  <c r="C110" i="6"/>
  <c r="C126" i="6"/>
  <c r="C142" i="6"/>
  <c r="C158" i="6"/>
  <c r="C174" i="6"/>
  <c r="C190" i="6"/>
  <c r="C206" i="6"/>
  <c r="C222" i="6"/>
  <c r="C238" i="6"/>
  <c r="C254" i="6"/>
  <c r="C270" i="6"/>
  <c r="C286" i="6"/>
  <c r="C302" i="6"/>
  <c r="C318" i="6"/>
  <c r="C334" i="6"/>
  <c r="C350" i="6"/>
  <c r="C366" i="6"/>
  <c r="C382" i="6"/>
  <c r="C398" i="6"/>
  <c r="C414" i="6"/>
  <c r="C430" i="6"/>
  <c r="C446" i="6"/>
  <c r="C462" i="6"/>
  <c r="C478" i="6"/>
  <c r="C494" i="6"/>
  <c r="C510" i="6"/>
  <c r="C526" i="6"/>
  <c r="E526" i="6" s="1"/>
  <c r="C542" i="6"/>
  <c r="C558" i="6"/>
  <c r="E558" i="6" s="1"/>
  <c r="C574" i="6"/>
  <c r="C590" i="6"/>
  <c r="C606" i="6"/>
  <c r="C622" i="6"/>
  <c r="C638" i="6"/>
  <c r="C654" i="6"/>
  <c r="C670" i="6"/>
  <c r="E670" i="6" s="1"/>
  <c r="C686" i="6"/>
  <c r="C702" i="6"/>
  <c r="C718" i="6"/>
  <c r="C734" i="6"/>
  <c r="C750" i="6"/>
  <c r="C766" i="6"/>
  <c r="C782" i="6"/>
  <c r="C798" i="6"/>
  <c r="C814" i="6"/>
  <c r="C830" i="6"/>
  <c r="C846" i="6"/>
  <c r="C862" i="6"/>
  <c r="E862" i="6" s="1"/>
  <c r="C878" i="6"/>
  <c r="C894" i="6"/>
  <c r="C910" i="6"/>
  <c r="E910" i="6" s="1"/>
  <c r="C926" i="6"/>
  <c r="C942" i="6"/>
  <c r="E942" i="6" s="1"/>
  <c r="C958" i="6"/>
  <c r="C974" i="6"/>
  <c r="C990" i="6"/>
  <c r="E990" i="6" s="1"/>
  <c r="C5" i="6"/>
  <c r="C13" i="6"/>
  <c r="C29" i="6"/>
  <c r="C45" i="6"/>
  <c r="C61" i="6"/>
  <c r="C77" i="6"/>
  <c r="C93" i="6"/>
  <c r="C109" i="6"/>
  <c r="C125" i="6"/>
  <c r="C141" i="6"/>
  <c r="C157" i="6"/>
  <c r="C173" i="6"/>
  <c r="C189" i="6"/>
  <c r="C205" i="6"/>
  <c r="C221" i="6"/>
  <c r="C237" i="6"/>
  <c r="C253" i="6"/>
  <c r="C269" i="6"/>
  <c r="E269" i="6" s="1"/>
  <c r="C285" i="6"/>
  <c r="E285" i="6" s="1"/>
  <c r="C301" i="6"/>
  <c r="E301" i="6" s="1"/>
  <c r="C317" i="6"/>
  <c r="E317" i="6" s="1"/>
  <c r="C333" i="6"/>
  <c r="E333" i="6" s="1"/>
  <c r="C349" i="6"/>
  <c r="C365" i="6"/>
  <c r="E365" i="6" s="1"/>
  <c r="C381" i="6"/>
  <c r="E381" i="6" s="1"/>
  <c r="C397" i="6"/>
  <c r="E397" i="6" s="1"/>
  <c r="C413" i="6"/>
  <c r="E413" i="6" s="1"/>
  <c r="C429" i="6"/>
  <c r="E429" i="6" s="1"/>
  <c r="C445" i="6"/>
  <c r="E445" i="6" s="1"/>
  <c r="C461" i="6"/>
  <c r="E461" i="6" s="1"/>
  <c r="C477" i="6"/>
  <c r="C493" i="6"/>
  <c r="E493" i="6" s="1"/>
  <c r="C509" i="6"/>
  <c r="E509" i="6" s="1"/>
  <c r="C525" i="6"/>
  <c r="E525" i="6" s="1"/>
  <c r="C541" i="6"/>
  <c r="E541" i="6" s="1"/>
  <c r="C557" i="6"/>
  <c r="E557" i="6" s="1"/>
  <c r="C573" i="6"/>
  <c r="E573" i="6" s="1"/>
  <c r="C589" i="6"/>
  <c r="E589" i="6" s="1"/>
  <c r="C605" i="6"/>
  <c r="C621" i="6"/>
  <c r="E621" i="6" s="1"/>
  <c r="C637" i="6"/>
  <c r="E637" i="6" s="1"/>
  <c r="C653" i="6"/>
  <c r="E653" i="6" s="1"/>
  <c r="C669" i="6"/>
  <c r="E669" i="6" s="1"/>
  <c r="C685" i="6"/>
  <c r="E685" i="6" s="1"/>
  <c r="C701" i="6"/>
  <c r="E701" i="6" s="1"/>
  <c r="C717" i="6"/>
  <c r="E717" i="6" s="1"/>
  <c r="C733" i="6"/>
  <c r="C749" i="6"/>
  <c r="E749" i="6" s="1"/>
  <c r="C765" i="6"/>
  <c r="E765" i="6" s="1"/>
  <c r="C781" i="6"/>
  <c r="E781" i="6" s="1"/>
  <c r="C797" i="6"/>
  <c r="E797" i="6" s="1"/>
  <c r="C813" i="6"/>
  <c r="E813" i="6" s="1"/>
  <c r="C829" i="6"/>
  <c r="E829" i="6" s="1"/>
  <c r="C845" i="6"/>
  <c r="E845" i="6" s="1"/>
  <c r="C861" i="6"/>
  <c r="C877" i="6"/>
  <c r="E877" i="6" s="1"/>
  <c r="C893" i="6"/>
  <c r="E893" i="6" s="1"/>
  <c r="C909" i="6"/>
  <c r="E909" i="6" s="1"/>
  <c r="C925" i="6"/>
  <c r="E925" i="6" s="1"/>
  <c r="C941" i="6"/>
  <c r="E941" i="6" s="1"/>
  <c r="C957" i="6"/>
  <c r="E957" i="6" s="1"/>
  <c r="C973" i="6"/>
  <c r="E973" i="6" s="1"/>
  <c r="C989" i="6"/>
  <c r="C1005" i="6"/>
  <c r="E1005" i="6" s="1"/>
  <c r="C24" i="6"/>
  <c r="C56" i="6"/>
  <c r="C88" i="6"/>
  <c r="C120" i="6"/>
  <c r="C152" i="6"/>
  <c r="C184" i="6"/>
  <c r="C216" i="6"/>
  <c r="C248" i="6"/>
  <c r="C280" i="6"/>
  <c r="E280" i="6" s="1"/>
  <c r="C312" i="6"/>
  <c r="E312" i="6" s="1"/>
  <c r="C344" i="6"/>
  <c r="E344" i="6" s="1"/>
  <c r="C376" i="6"/>
  <c r="C408" i="6"/>
  <c r="E408" i="6" s="1"/>
  <c r="C440" i="6"/>
  <c r="E440" i="6" s="1"/>
  <c r="C472" i="6"/>
  <c r="C504" i="6"/>
  <c r="E504" i="6" s="1"/>
  <c r="C536" i="6"/>
  <c r="E536" i="6" s="1"/>
  <c r="C568" i="6"/>
  <c r="E568" i="6" s="1"/>
  <c r="C600" i="6"/>
  <c r="E600" i="6" s="1"/>
  <c r="C632" i="6"/>
  <c r="E632" i="6" s="1"/>
  <c r="C664" i="6"/>
  <c r="E664" i="6" s="1"/>
  <c r="C696" i="6"/>
  <c r="E696" i="6" s="1"/>
  <c r="C728" i="6"/>
  <c r="C760" i="6"/>
  <c r="E760" i="6" s="1"/>
  <c r="C792" i="6"/>
  <c r="E792" i="6" s="1"/>
  <c r="C824" i="6"/>
  <c r="E824" i="6" s="1"/>
  <c r="C856" i="6"/>
  <c r="E856" i="6" s="1"/>
  <c r="C888" i="6"/>
  <c r="E888" i="6" s="1"/>
  <c r="C920" i="6"/>
  <c r="E920" i="6" s="1"/>
  <c r="C952" i="6"/>
  <c r="E952" i="6" s="1"/>
  <c r="C984" i="6"/>
  <c r="C23" i="6"/>
  <c r="C55" i="6"/>
  <c r="C87" i="6"/>
  <c r="C119" i="6"/>
  <c r="C151" i="6"/>
  <c r="C183" i="6"/>
  <c r="C215" i="6"/>
  <c r="C247" i="6"/>
  <c r="C279" i="6"/>
  <c r="E279" i="6" s="1"/>
  <c r="C311" i="6"/>
  <c r="E311" i="6" s="1"/>
  <c r="C343" i="6"/>
  <c r="E343" i="6" s="1"/>
  <c r="C375" i="6"/>
  <c r="E375" i="6" s="1"/>
  <c r="C407" i="6"/>
  <c r="E407" i="6" s="1"/>
  <c r="C439" i="6"/>
  <c r="E439" i="6" s="1"/>
  <c r="C471" i="6"/>
  <c r="E471" i="6" s="1"/>
  <c r="C503" i="6"/>
  <c r="C535" i="6"/>
  <c r="E535" i="6" s="1"/>
  <c r="C567" i="6"/>
  <c r="E567" i="6" s="1"/>
  <c r="C599" i="6"/>
  <c r="E599" i="6" s="1"/>
  <c r="C631" i="6"/>
  <c r="E631" i="6" s="1"/>
  <c r="C663" i="6"/>
  <c r="E663" i="6" s="1"/>
  <c r="C695" i="6"/>
  <c r="E695" i="6" s="1"/>
  <c r="C727" i="6"/>
  <c r="E727" i="6" s="1"/>
  <c r="C759" i="6"/>
  <c r="C791" i="6"/>
  <c r="E791" i="6" s="1"/>
  <c r="C823" i="6"/>
  <c r="E823" i="6" s="1"/>
  <c r="C855" i="6"/>
  <c r="E855" i="6" s="1"/>
  <c r="C887" i="6"/>
  <c r="E887" i="6" s="1"/>
  <c r="C919" i="6"/>
  <c r="E919" i="6" s="1"/>
  <c r="C951" i="6"/>
  <c r="E951" i="6" s="1"/>
  <c r="C983" i="6"/>
  <c r="E983" i="6" s="1"/>
  <c r="C7" i="6"/>
  <c r="C39" i="6"/>
  <c r="C71" i="6"/>
  <c r="C103" i="6"/>
  <c r="C135" i="6"/>
  <c r="C167" i="6"/>
  <c r="C199" i="6"/>
  <c r="C231" i="6"/>
  <c r="C263" i="6"/>
  <c r="C295" i="6"/>
  <c r="E295" i="6" s="1"/>
  <c r="C327" i="6"/>
  <c r="E327" i="6" s="1"/>
  <c r="C359" i="6"/>
  <c r="E359" i="6" s="1"/>
  <c r="C391" i="6"/>
  <c r="E391" i="6" s="1"/>
  <c r="C423" i="6"/>
  <c r="E423" i="6" s="1"/>
  <c r="C455" i="6"/>
  <c r="E455" i="6" s="1"/>
  <c r="C487" i="6"/>
  <c r="E487" i="6" s="1"/>
  <c r="C519" i="6"/>
  <c r="C551" i="6"/>
  <c r="E551" i="6" s="1"/>
  <c r="C583" i="6"/>
  <c r="E583" i="6" s="1"/>
  <c r="C615" i="6"/>
  <c r="E615" i="6" s="1"/>
  <c r="C647" i="6"/>
  <c r="E647" i="6" s="1"/>
  <c r="C679" i="6"/>
  <c r="E679" i="6" s="1"/>
  <c r="C711" i="6"/>
  <c r="E711" i="6" s="1"/>
  <c r="C743" i="6"/>
  <c r="E743" i="6" s="1"/>
  <c r="C775" i="6"/>
  <c r="C807" i="6"/>
  <c r="E807" i="6" s="1"/>
  <c r="C839" i="6"/>
  <c r="E839" i="6" s="1"/>
  <c r="C871" i="6"/>
  <c r="E871" i="6" s="1"/>
  <c r="C903" i="6"/>
  <c r="E903" i="6" s="1"/>
  <c r="C935" i="6"/>
  <c r="E935" i="6" s="1"/>
  <c r="C967" i="6"/>
  <c r="E967" i="6" s="1"/>
  <c r="C999" i="6"/>
  <c r="E999" i="6" s="1"/>
  <c r="C37" i="6"/>
  <c r="C69" i="6"/>
  <c r="C101" i="6"/>
  <c r="C133" i="6"/>
  <c r="C165" i="6"/>
  <c r="C197" i="6"/>
  <c r="C229" i="6"/>
  <c r="C261" i="6"/>
  <c r="E261" i="6" s="1"/>
  <c r="C293" i="6"/>
  <c r="C325" i="6"/>
  <c r="E325" i="6" s="1"/>
  <c r="C357" i="6"/>
  <c r="E357" i="6" s="1"/>
  <c r="C389" i="6"/>
  <c r="E389" i="6" s="1"/>
  <c r="C421" i="6"/>
  <c r="E421" i="6" s="1"/>
  <c r="C453" i="6"/>
  <c r="E453" i="6" s="1"/>
  <c r="C485" i="6"/>
  <c r="E485" i="6" s="1"/>
  <c r="C517" i="6"/>
  <c r="E517" i="6" s="1"/>
  <c r="C549" i="6"/>
  <c r="C581" i="6"/>
  <c r="E581" i="6" s="1"/>
  <c r="C613" i="6"/>
  <c r="E613" i="6" s="1"/>
  <c r="C645" i="6"/>
  <c r="E645" i="6" s="1"/>
  <c r="C677" i="6"/>
  <c r="E677" i="6" s="1"/>
  <c r="C709" i="6"/>
  <c r="E709" i="6" s="1"/>
  <c r="C741" i="6"/>
  <c r="E741" i="6" s="1"/>
  <c r="C773" i="6"/>
  <c r="E773" i="6" s="1"/>
  <c r="C805" i="6"/>
  <c r="C837" i="6"/>
  <c r="E837" i="6" s="1"/>
  <c r="C869" i="6"/>
  <c r="E869" i="6" s="1"/>
  <c r="C901" i="6"/>
  <c r="E901" i="6" s="1"/>
  <c r="C933" i="6"/>
  <c r="E933" i="6" s="1"/>
  <c r="C965" i="6"/>
  <c r="E965" i="6" s="1"/>
  <c r="C997" i="6"/>
  <c r="E997" i="6" s="1"/>
  <c r="C54" i="6"/>
  <c r="C118" i="6"/>
  <c r="C182" i="6"/>
  <c r="C246" i="6"/>
  <c r="C310" i="6"/>
  <c r="E310" i="6" s="1"/>
  <c r="C374" i="6"/>
  <c r="E374" i="6" s="1"/>
  <c r="C438" i="6"/>
  <c r="E438" i="6" s="1"/>
  <c r="C502" i="6"/>
  <c r="E502" i="6" s="1"/>
  <c r="C566" i="6"/>
  <c r="E566" i="6" s="1"/>
  <c r="C630" i="6"/>
  <c r="C694" i="6"/>
  <c r="E694" i="6" s="1"/>
  <c r="C758" i="6"/>
  <c r="E758" i="6" s="1"/>
  <c r="C822" i="6"/>
  <c r="E822" i="6" s="1"/>
  <c r="C886" i="6"/>
  <c r="E886" i="6" s="1"/>
  <c r="C950" i="6"/>
  <c r="E950" i="6" s="1"/>
  <c r="C22" i="6"/>
  <c r="C662" i="6"/>
  <c r="E662" i="6" s="1"/>
  <c r="C854" i="6"/>
  <c r="C213" i="6"/>
  <c r="C136" i="6"/>
  <c r="C198" i="6"/>
  <c r="C838" i="6"/>
  <c r="E838" i="6" s="1"/>
  <c r="C53" i="6"/>
  <c r="C117" i="6"/>
  <c r="C181" i="6"/>
  <c r="C245" i="6"/>
  <c r="C309" i="6"/>
  <c r="E309" i="6" s="1"/>
  <c r="C373" i="6"/>
  <c r="E373" i="6" s="1"/>
  <c r="C437" i="6"/>
  <c r="E437" i="6" s="1"/>
  <c r="C501" i="6"/>
  <c r="E501" i="6" s="1"/>
  <c r="C565" i="6"/>
  <c r="E565" i="6" s="1"/>
  <c r="C629" i="6"/>
  <c r="E629" i="6" s="1"/>
  <c r="C693" i="6"/>
  <c r="E693" i="6" s="1"/>
  <c r="C757" i="6"/>
  <c r="C821" i="6"/>
  <c r="E821" i="6" s="1"/>
  <c r="C885" i="6"/>
  <c r="E885" i="6" s="1"/>
  <c r="C949" i="6"/>
  <c r="E949" i="6" s="1"/>
  <c r="C214" i="6"/>
  <c r="C278" i="6"/>
  <c r="E278" i="6" s="1"/>
  <c r="C342" i="6"/>
  <c r="E342" i="6" s="1"/>
  <c r="C406" i="6"/>
  <c r="E406" i="6" s="1"/>
  <c r="C470" i="6"/>
  <c r="C534" i="6"/>
  <c r="E534" i="6" s="1"/>
  <c r="C598" i="6"/>
  <c r="E598" i="6" s="1"/>
  <c r="C726" i="6"/>
  <c r="E726" i="6" s="1"/>
  <c r="C790" i="6"/>
  <c r="E790" i="6" s="1"/>
  <c r="C918" i="6"/>
  <c r="E918" i="6" s="1"/>
  <c r="C982" i="6"/>
  <c r="E982" i="6" s="1"/>
  <c r="C21" i="6"/>
  <c r="C277" i="6"/>
  <c r="C469" i="6"/>
  <c r="E469" i="6" s="1"/>
  <c r="C661" i="6"/>
  <c r="E661" i="6" s="1"/>
  <c r="C853" i="6"/>
  <c r="E853" i="6" s="1"/>
  <c r="C200" i="6"/>
  <c r="C70" i="6"/>
  <c r="C40" i="6"/>
  <c r="C104" i="6"/>
  <c r="C168" i="6"/>
  <c r="C232" i="6"/>
  <c r="C296" i="6"/>
  <c r="E296" i="6" s="1"/>
  <c r="C360" i="6"/>
  <c r="E360" i="6" s="1"/>
  <c r="C424" i="6"/>
  <c r="E424" i="6" s="1"/>
  <c r="C488" i="6"/>
  <c r="E488" i="6" s="1"/>
  <c r="C552" i="6"/>
  <c r="E552" i="6" s="1"/>
  <c r="C616" i="6"/>
  <c r="E616" i="6" s="1"/>
  <c r="C680" i="6"/>
  <c r="C744" i="6"/>
  <c r="E744" i="6" s="1"/>
  <c r="C808" i="6"/>
  <c r="E808" i="6" s="1"/>
  <c r="C872" i="6"/>
  <c r="E872" i="6" s="1"/>
  <c r="C936" i="6"/>
  <c r="E936" i="6" s="1"/>
  <c r="C1000" i="6"/>
  <c r="E1000" i="6" s="1"/>
  <c r="C86" i="6"/>
  <c r="C149" i="6"/>
  <c r="C341" i="6"/>
  <c r="C597" i="6"/>
  <c r="E597" i="6" s="1"/>
  <c r="C789" i="6"/>
  <c r="E789" i="6" s="1"/>
  <c r="C981" i="6"/>
  <c r="E981" i="6" s="1"/>
  <c r="C8" i="6"/>
  <c r="C712" i="6"/>
  <c r="E712" i="6" s="1"/>
  <c r="C968" i="6"/>
  <c r="E968" i="6" s="1"/>
  <c r="C6" i="6"/>
  <c r="C326" i="6"/>
  <c r="C454" i="6"/>
  <c r="E454" i="6" s="1"/>
  <c r="C582" i="6"/>
  <c r="E582" i="6" s="1"/>
  <c r="C774" i="6"/>
  <c r="E774" i="6" s="1"/>
  <c r="C966" i="6"/>
  <c r="E966" i="6" s="1"/>
  <c r="C38" i="6"/>
  <c r="C102" i="6"/>
  <c r="C166" i="6"/>
  <c r="C230" i="6"/>
  <c r="C294" i="6"/>
  <c r="E294" i="6" s="1"/>
  <c r="C358" i="6"/>
  <c r="E358" i="6" s="1"/>
  <c r="C422" i="6"/>
  <c r="E422" i="6" s="1"/>
  <c r="C486" i="6"/>
  <c r="E486" i="6" s="1"/>
  <c r="C550" i="6"/>
  <c r="E550" i="6" s="1"/>
  <c r="C614" i="6"/>
  <c r="E614" i="6" s="1"/>
  <c r="C678" i="6"/>
  <c r="E678" i="6" s="1"/>
  <c r="C742" i="6"/>
  <c r="C806" i="6"/>
  <c r="E806" i="6" s="1"/>
  <c r="C870" i="6"/>
  <c r="E870" i="6" s="1"/>
  <c r="C934" i="6"/>
  <c r="E934" i="6" s="1"/>
  <c r="C998" i="6"/>
  <c r="E998" i="6" s="1"/>
  <c r="C150" i="6"/>
  <c r="C85" i="6"/>
  <c r="C405" i="6"/>
  <c r="E405" i="6" s="1"/>
  <c r="C533" i="6"/>
  <c r="C725" i="6"/>
  <c r="E725" i="6" s="1"/>
  <c r="C917" i="6"/>
  <c r="E917" i="6" s="1"/>
  <c r="C72" i="6"/>
  <c r="C264" i="6"/>
  <c r="E264" i="6" s="1"/>
  <c r="C328" i="6"/>
  <c r="E328" i="6" s="1"/>
  <c r="C392" i="6"/>
  <c r="E392" i="6" s="1"/>
  <c r="C456" i="6"/>
  <c r="E456" i="6" s="1"/>
  <c r="C520" i="6"/>
  <c r="C584" i="6"/>
  <c r="E584" i="6" s="1"/>
  <c r="C648" i="6"/>
  <c r="E648" i="6" s="1"/>
  <c r="C776" i="6"/>
  <c r="E776" i="6" s="1"/>
  <c r="C840" i="6"/>
  <c r="E840" i="6" s="1"/>
  <c r="C904" i="6"/>
  <c r="E904" i="6" s="1"/>
  <c r="C134" i="6"/>
  <c r="C262" i="6"/>
  <c r="E262" i="6" s="1"/>
  <c r="C390" i="6"/>
  <c r="C518" i="6"/>
  <c r="E518" i="6" s="1"/>
  <c r="C646" i="6"/>
  <c r="E646" i="6" s="1"/>
  <c r="C710" i="6"/>
  <c r="E710" i="6" s="1"/>
  <c r="C902" i="6"/>
  <c r="E902" i="6" s="1"/>
  <c r="U4" i="15"/>
  <c r="V5" i="15"/>
  <c r="E958" i="6" l="1"/>
  <c r="E574" i="6"/>
  <c r="E799" i="6"/>
  <c r="E415" i="6"/>
  <c r="E640" i="6"/>
  <c r="E937" i="6"/>
  <c r="E745" i="6"/>
  <c r="E553" i="6"/>
  <c r="E361" i="6"/>
  <c r="E978" i="6"/>
  <c r="E786" i="6"/>
  <c r="E594" i="6"/>
  <c r="E402" i="6"/>
  <c r="E827" i="6"/>
  <c r="E635" i="6"/>
  <c r="E443" i="6"/>
  <c r="E868" i="6"/>
  <c r="E676" i="6"/>
  <c r="E484" i="6"/>
  <c r="E292" i="6"/>
  <c r="E926" i="6"/>
  <c r="E542" i="6"/>
  <c r="E767" i="6"/>
  <c r="E383" i="6"/>
  <c r="E992" i="6"/>
  <c r="E608" i="6"/>
  <c r="E921" i="6"/>
  <c r="E729" i="6"/>
  <c r="E537" i="6"/>
  <c r="E345" i="6"/>
  <c r="E962" i="6"/>
  <c r="E770" i="6"/>
  <c r="E578" i="6"/>
  <c r="E386" i="6"/>
  <c r="E1003" i="6"/>
  <c r="E811" i="6"/>
  <c r="E619" i="6"/>
  <c r="E427" i="6"/>
  <c r="E852" i="6"/>
  <c r="E660" i="6"/>
  <c r="E468" i="6"/>
  <c r="E276" i="6"/>
  <c r="E702" i="6"/>
  <c r="E318" i="6"/>
  <c r="E927" i="6"/>
  <c r="E543" i="6"/>
  <c r="E768" i="6"/>
  <c r="E384" i="6"/>
  <c r="E1001" i="6"/>
  <c r="E809" i="6"/>
  <c r="E617" i="6"/>
  <c r="E425" i="6"/>
  <c r="E850" i="6"/>
  <c r="E658" i="6"/>
  <c r="E466" i="6"/>
  <c r="E274" i="6"/>
  <c r="E891" i="6"/>
  <c r="E699" i="6"/>
  <c r="E507" i="6"/>
  <c r="E315" i="6"/>
  <c r="E932" i="6"/>
  <c r="E740" i="6"/>
  <c r="E548" i="6"/>
  <c r="E356" i="6"/>
  <c r="E686" i="6"/>
  <c r="E302" i="6"/>
  <c r="E911" i="6"/>
  <c r="E527" i="6"/>
  <c r="E752" i="6"/>
  <c r="E368" i="6"/>
  <c r="E993" i="6"/>
  <c r="E801" i="6"/>
  <c r="E609" i="6"/>
  <c r="E417" i="6"/>
  <c r="E842" i="6"/>
  <c r="E650" i="6"/>
  <c r="E458" i="6"/>
  <c r="E266" i="6"/>
  <c r="E883" i="6"/>
  <c r="E691" i="6"/>
  <c r="E499" i="6"/>
  <c r="E307" i="6"/>
  <c r="E924" i="6"/>
  <c r="E732" i="6"/>
  <c r="E540" i="6"/>
  <c r="E348" i="6"/>
  <c r="E286" i="6"/>
  <c r="E895" i="6"/>
  <c r="E511" i="6"/>
  <c r="E736" i="6"/>
  <c r="E352" i="6"/>
  <c r="E985" i="6"/>
  <c r="E793" i="6"/>
  <c r="E601" i="6"/>
  <c r="E409" i="6"/>
  <c r="E834" i="6"/>
  <c r="E642" i="6"/>
  <c r="E450" i="6"/>
  <c r="E258" i="6"/>
  <c r="E875" i="6"/>
  <c r="E683" i="6"/>
  <c r="E491" i="6"/>
  <c r="E299" i="6"/>
  <c r="E916" i="6"/>
  <c r="E724" i="6"/>
  <c r="E532" i="6"/>
  <c r="E340" i="6"/>
  <c r="E654" i="6"/>
  <c r="E270" i="6"/>
  <c r="E879" i="6"/>
  <c r="E495" i="6"/>
  <c r="E720" i="6"/>
  <c r="E336" i="6"/>
  <c r="E977" i="6"/>
  <c r="E785" i="6"/>
  <c r="E593" i="6"/>
  <c r="E401" i="6"/>
  <c r="E826" i="6"/>
  <c r="E634" i="6"/>
  <c r="E442" i="6"/>
  <c r="E867" i="6"/>
  <c r="E675" i="6"/>
  <c r="E483" i="6"/>
  <c r="E291" i="6"/>
  <c r="E908" i="6"/>
  <c r="E716" i="6"/>
  <c r="E524" i="6"/>
  <c r="E332" i="6"/>
  <c r="E830" i="6"/>
  <c r="E446" i="6"/>
  <c r="E671" i="6"/>
  <c r="E287" i="6"/>
  <c r="E896" i="6"/>
  <c r="E512" i="6"/>
  <c r="E873" i="6"/>
  <c r="E681" i="6"/>
  <c r="E489" i="6"/>
  <c r="E297" i="6"/>
  <c r="E914" i="6"/>
  <c r="E722" i="6"/>
  <c r="E530" i="6"/>
  <c r="E338" i="6"/>
  <c r="E955" i="6"/>
  <c r="E763" i="6"/>
  <c r="E571" i="6"/>
  <c r="E379" i="6"/>
  <c r="E996" i="6"/>
  <c r="E804" i="6"/>
  <c r="E612" i="6"/>
  <c r="E420" i="6"/>
  <c r="E814" i="6"/>
  <c r="E430" i="6"/>
  <c r="E655" i="6"/>
  <c r="E271" i="6"/>
  <c r="E880" i="6"/>
  <c r="E496" i="6"/>
  <c r="E865" i="6"/>
  <c r="E673" i="6"/>
  <c r="E481" i="6"/>
  <c r="E289" i="6"/>
  <c r="E906" i="6"/>
  <c r="E714" i="6"/>
  <c r="E522" i="6"/>
  <c r="E330" i="6"/>
  <c r="E947" i="6"/>
  <c r="E755" i="6"/>
  <c r="E563" i="6"/>
  <c r="E371" i="6"/>
  <c r="E988" i="6"/>
  <c r="E796" i="6"/>
  <c r="E604" i="6"/>
  <c r="E412" i="6"/>
  <c r="E798" i="6"/>
  <c r="E414" i="6"/>
  <c r="E639" i="6"/>
  <c r="E864" i="6"/>
  <c r="E480" i="6"/>
  <c r="E857" i="6"/>
  <c r="E665" i="6"/>
  <c r="E473" i="6"/>
  <c r="E281" i="6"/>
  <c r="E898" i="6"/>
  <c r="E706" i="6"/>
  <c r="E514" i="6"/>
  <c r="E322" i="6"/>
  <c r="E939" i="6"/>
  <c r="E747" i="6"/>
  <c r="E555" i="6"/>
  <c r="E363" i="6"/>
  <c r="E980" i="6"/>
  <c r="E788" i="6"/>
  <c r="E596" i="6"/>
  <c r="E404" i="6"/>
  <c r="E782" i="6"/>
  <c r="E398" i="6"/>
  <c r="E623" i="6"/>
  <c r="E848" i="6"/>
  <c r="E464" i="6"/>
  <c r="E849" i="6"/>
  <c r="E657" i="6"/>
  <c r="E465" i="6"/>
  <c r="E273" i="6"/>
  <c r="E890" i="6"/>
  <c r="E698" i="6"/>
  <c r="E506" i="6"/>
  <c r="E314" i="6"/>
  <c r="E931" i="6"/>
  <c r="E739" i="6"/>
  <c r="E547" i="6"/>
  <c r="E355" i="6"/>
  <c r="E972" i="6"/>
  <c r="E780" i="6"/>
  <c r="E588" i="6"/>
  <c r="E396" i="6"/>
  <c r="E390" i="6"/>
  <c r="E520" i="6"/>
  <c r="E533" i="6"/>
  <c r="E742" i="6"/>
  <c r="E326" i="6"/>
  <c r="E341" i="6"/>
  <c r="E680" i="6"/>
  <c r="E277" i="6"/>
  <c r="E470" i="6"/>
  <c r="E757" i="6"/>
  <c r="E854" i="6"/>
  <c r="E630" i="6"/>
  <c r="E805" i="6"/>
  <c r="E549" i="6"/>
  <c r="E293" i="6"/>
  <c r="E775" i="6"/>
  <c r="E519" i="6"/>
  <c r="E263" i="6"/>
  <c r="E759" i="6"/>
  <c r="E503" i="6"/>
  <c r="E984" i="6"/>
  <c r="E728" i="6"/>
  <c r="E472" i="6"/>
  <c r="E989" i="6"/>
  <c r="E861" i="6"/>
  <c r="E733" i="6"/>
  <c r="E605" i="6"/>
  <c r="E477" i="6"/>
  <c r="E349" i="6"/>
  <c r="E974" i="6"/>
  <c r="E846" i="6"/>
  <c r="E718" i="6"/>
  <c r="E590" i="6"/>
  <c r="E462" i="6"/>
  <c r="E334" i="6"/>
  <c r="E943" i="6"/>
  <c r="E815" i="6"/>
  <c r="E687" i="6"/>
  <c r="E559" i="6"/>
  <c r="E431" i="6"/>
  <c r="E303" i="6"/>
  <c r="E912" i="6"/>
  <c r="E784" i="6"/>
  <c r="E656" i="6"/>
  <c r="E528" i="6"/>
  <c r="E400" i="6"/>
  <c r="E272" i="6"/>
  <c r="E945" i="6"/>
  <c r="E881" i="6"/>
  <c r="E817" i="6"/>
  <c r="E753" i="6"/>
  <c r="E689" i="6"/>
  <c r="E625" i="6"/>
  <c r="E561" i="6"/>
  <c r="E497" i="6"/>
  <c r="E433" i="6"/>
  <c r="E369" i="6"/>
  <c r="E305" i="6"/>
  <c r="E986" i="6"/>
  <c r="E922" i="6"/>
  <c r="E858" i="6"/>
  <c r="E794" i="6"/>
  <c r="E730" i="6"/>
  <c r="E666" i="6"/>
  <c r="E602" i="6"/>
  <c r="E538" i="6"/>
  <c r="E474" i="6"/>
  <c r="E410" i="6"/>
  <c r="E346" i="6"/>
  <c r="E282" i="6"/>
  <c r="E963" i="6"/>
  <c r="E899" i="6"/>
  <c r="E835" i="6"/>
  <c r="E771" i="6"/>
  <c r="E707" i="6"/>
  <c r="E643" i="6"/>
  <c r="E579" i="6"/>
  <c r="E515" i="6"/>
  <c r="E451" i="6"/>
  <c r="E387" i="6"/>
  <c r="E323" i="6"/>
  <c r="E259" i="6"/>
  <c r="E1004" i="6"/>
  <c r="E940" i="6"/>
  <c r="E876" i="6"/>
  <c r="E812" i="6"/>
  <c r="E748" i="6"/>
  <c r="E684" i="6"/>
  <c r="E620" i="6"/>
  <c r="E556" i="6"/>
  <c r="E492" i="6"/>
  <c r="E428" i="6"/>
  <c r="E364" i="6"/>
  <c r="E300" i="6"/>
  <c r="E734" i="6"/>
  <c r="E606" i="6"/>
  <c r="E478" i="6"/>
  <c r="E350" i="6"/>
  <c r="E959" i="6"/>
  <c r="E831" i="6"/>
  <c r="E703" i="6"/>
  <c r="E575" i="6"/>
  <c r="E447" i="6"/>
  <c r="E319" i="6"/>
  <c r="E928" i="6"/>
  <c r="E800" i="6"/>
  <c r="E672" i="6"/>
  <c r="E544" i="6"/>
  <c r="E416" i="6"/>
  <c r="E288" i="6"/>
  <c r="E953" i="6"/>
  <c r="E889" i="6"/>
  <c r="E825" i="6"/>
  <c r="E761" i="6"/>
  <c r="E697" i="6"/>
  <c r="E633" i="6"/>
  <c r="E569" i="6"/>
  <c r="E505" i="6"/>
  <c r="E441" i="6"/>
  <c r="E377" i="6"/>
  <c r="E313" i="6"/>
  <c r="E994" i="6"/>
  <c r="E930" i="6"/>
  <c r="E866" i="6"/>
  <c r="E802" i="6"/>
  <c r="E738" i="6"/>
  <c r="E674" i="6"/>
  <c r="E610" i="6"/>
  <c r="E546" i="6"/>
  <c r="E482" i="6"/>
  <c r="E418" i="6"/>
  <c r="E354" i="6"/>
  <c r="E290" i="6"/>
  <c r="E971" i="6"/>
  <c r="E907" i="6"/>
  <c r="E843" i="6"/>
  <c r="E779" i="6"/>
  <c r="E715" i="6"/>
  <c r="E651" i="6"/>
  <c r="E587" i="6"/>
  <c r="E523" i="6"/>
  <c r="E459" i="6"/>
  <c r="E395" i="6"/>
  <c r="E331" i="6"/>
  <c r="E267" i="6"/>
  <c r="E948" i="6"/>
  <c r="E884" i="6"/>
  <c r="E820" i="6"/>
  <c r="E756" i="6"/>
  <c r="E692" i="6"/>
  <c r="E628" i="6"/>
  <c r="E564" i="6"/>
  <c r="E500" i="6"/>
  <c r="E436" i="6"/>
  <c r="E372" i="6"/>
  <c r="E308" i="6"/>
  <c r="E376" i="6"/>
  <c r="E878" i="6"/>
  <c r="E750" i="6"/>
  <c r="E622" i="6"/>
  <c r="E494" i="6"/>
  <c r="E366" i="6"/>
  <c r="E975" i="6"/>
  <c r="E847" i="6"/>
  <c r="E719" i="6"/>
  <c r="E591" i="6"/>
  <c r="E463" i="6"/>
  <c r="E335" i="6"/>
  <c r="E944" i="6"/>
  <c r="E816" i="6"/>
  <c r="E688" i="6"/>
  <c r="E560" i="6"/>
  <c r="E432" i="6"/>
  <c r="E304" i="6"/>
  <c r="E961" i="6"/>
  <c r="E897" i="6"/>
  <c r="E833" i="6"/>
  <c r="E769" i="6"/>
  <c r="E705" i="6"/>
  <c r="E641" i="6"/>
  <c r="E577" i="6"/>
  <c r="E513" i="6"/>
  <c r="E449" i="6"/>
  <c r="E385" i="6"/>
  <c r="E321" i="6"/>
  <c r="E257" i="6"/>
  <c r="E1002" i="6"/>
  <c r="E938" i="6"/>
  <c r="E874" i="6"/>
  <c r="E810" i="6"/>
  <c r="E746" i="6"/>
  <c r="E682" i="6"/>
  <c r="E618" i="6"/>
  <c r="E554" i="6"/>
  <c r="E490" i="6"/>
  <c r="E426" i="6"/>
  <c r="E362" i="6"/>
  <c r="E298" i="6"/>
  <c r="E979" i="6"/>
  <c r="E915" i="6"/>
  <c r="E851" i="6"/>
  <c r="E787" i="6"/>
  <c r="E723" i="6"/>
  <c r="E659" i="6"/>
  <c r="E595" i="6"/>
  <c r="E531" i="6"/>
  <c r="E467" i="6"/>
  <c r="E403" i="6"/>
  <c r="E339" i="6"/>
  <c r="E275" i="6"/>
  <c r="E956" i="6"/>
  <c r="E892" i="6"/>
  <c r="E828" i="6"/>
  <c r="E764" i="6"/>
  <c r="E700" i="6"/>
  <c r="E636" i="6"/>
  <c r="E572" i="6"/>
  <c r="E508" i="6"/>
  <c r="E444" i="6"/>
  <c r="E380" i="6"/>
  <c r="E316" i="6"/>
  <c r="E894" i="6"/>
  <c r="E766" i="6"/>
  <c r="E638" i="6"/>
  <c r="E510" i="6"/>
  <c r="E382" i="6"/>
  <c r="E991" i="6"/>
  <c r="E863" i="6"/>
  <c r="E735" i="6"/>
  <c r="E607" i="6"/>
  <c r="E479" i="6"/>
  <c r="E351" i="6"/>
  <c r="E960" i="6"/>
  <c r="E832" i="6"/>
  <c r="E704" i="6"/>
  <c r="E576" i="6"/>
  <c r="E448" i="6"/>
  <c r="E320" i="6"/>
  <c r="E969" i="6"/>
  <c r="E905" i="6"/>
  <c r="E841" i="6"/>
  <c r="E777" i="6"/>
  <c r="E713" i="6"/>
  <c r="E649" i="6"/>
  <c r="E585" i="6"/>
  <c r="E521" i="6"/>
  <c r="E457" i="6"/>
  <c r="E393" i="6"/>
  <c r="E329" i="6"/>
  <c r="E265" i="6"/>
  <c r="E946" i="6"/>
  <c r="E882" i="6"/>
  <c r="E818" i="6"/>
  <c r="E754" i="6"/>
  <c r="E690" i="6"/>
  <c r="E626" i="6"/>
  <c r="E562" i="6"/>
  <c r="E498" i="6"/>
  <c r="E434" i="6"/>
  <c r="E370" i="6"/>
  <c r="E306" i="6"/>
  <c r="E987" i="6"/>
  <c r="E923" i="6"/>
  <c r="E859" i="6"/>
  <c r="E795" i="6"/>
  <c r="E731" i="6"/>
  <c r="E667" i="6"/>
  <c r="E603" i="6"/>
  <c r="E539" i="6"/>
  <c r="E475" i="6"/>
  <c r="E411" i="6"/>
  <c r="E347" i="6"/>
  <c r="E283" i="6"/>
  <c r="E964" i="6"/>
  <c r="E900" i="6"/>
  <c r="E836" i="6"/>
  <c r="E772" i="6"/>
  <c r="E708" i="6"/>
  <c r="E644" i="6"/>
  <c r="E580" i="6"/>
  <c r="E516" i="6"/>
  <c r="E452" i="6"/>
  <c r="E388" i="6"/>
  <c r="E324" i="6"/>
  <c r="E260" i="6"/>
  <c r="E252" i="6"/>
  <c r="E256" i="6"/>
  <c r="E242" i="6"/>
  <c r="E255" i="6"/>
  <c r="E246" i="6"/>
  <c r="E245" i="6"/>
  <c r="E251" i="6"/>
  <c r="E248" i="6"/>
  <c r="E254" i="6"/>
  <c r="E244" i="6"/>
  <c r="E250" i="6"/>
  <c r="E241" i="6"/>
  <c r="E247" i="6"/>
  <c r="E253" i="6"/>
  <c r="E243" i="6"/>
  <c r="E249" i="6"/>
  <c r="E211" i="6"/>
  <c r="E140" i="6"/>
  <c r="E143" i="6"/>
  <c r="E206" i="6"/>
  <c r="E209" i="6"/>
  <c r="E177" i="6"/>
  <c r="E11" i="6"/>
  <c r="E168" i="6"/>
  <c r="E171" i="6"/>
  <c r="E234" i="6"/>
  <c r="E66" i="6"/>
  <c r="E15" i="6"/>
  <c r="E217" i="6"/>
  <c r="E215" i="6"/>
  <c r="E58" i="6"/>
  <c r="E228" i="6"/>
  <c r="E196" i="6"/>
  <c r="E164" i="6"/>
  <c r="E132" i="6"/>
  <c r="E100" i="6"/>
  <c r="E51" i="6"/>
  <c r="E63" i="6"/>
  <c r="E199" i="6"/>
  <c r="E167" i="6"/>
  <c r="E135" i="6"/>
  <c r="E103" i="6"/>
  <c r="E56" i="6"/>
  <c r="E61" i="6"/>
  <c r="E230" i="6"/>
  <c r="E198" i="6"/>
  <c r="E166" i="6"/>
  <c r="E134" i="6"/>
  <c r="E102" i="6"/>
  <c r="E54" i="6"/>
  <c r="E60" i="6"/>
  <c r="E201" i="6"/>
  <c r="E169" i="6"/>
  <c r="E137" i="6"/>
  <c r="E105" i="6"/>
  <c r="E65" i="6"/>
  <c r="E6" i="6"/>
  <c r="E172" i="6"/>
  <c r="E175" i="6"/>
  <c r="E174" i="6"/>
  <c r="E233" i="6"/>
  <c r="E57" i="6"/>
  <c r="E62" i="6"/>
  <c r="E106" i="6"/>
  <c r="E173" i="6"/>
  <c r="E7" i="6"/>
  <c r="E83" i="6"/>
  <c r="E71" i="6"/>
  <c r="E219" i="6"/>
  <c r="E224" i="6"/>
  <c r="E192" i="6"/>
  <c r="E160" i="6"/>
  <c r="E128" i="6"/>
  <c r="E96" i="6"/>
  <c r="E38" i="6"/>
  <c r="E50" i="6"/>
  <c r="E195" i="6"/>
  <c r="E163" i="6"/>
  <c r="E131" i="6"/>
  <c r="E99" i="6"/>
  <c r="E49" i="6"/>
  <c r="E55" i="6"/>
  <c r="E226" i="6"/>
  <c r="E194" i="6"/>
  <c r="E162" i="6"/>
  <c r="E130" i="6"/>
  <c r="E98" i="6"/>
  <c r="E48" i="6"/>
  <c r="E53" i="6"/>
  <c r="E197" i="6"/>
  <c r="E165" i="6"/>
  <c r="E133" i="6"/>
  <c r="E101" i="6"/>
  <c r="E59" i="6"/>
  <c r="E236" i="6"/>
  <c r="E76" i="6"/>
  <c r="E75" i="6"/>
  <c r="E110" i="6"/>
  <c r="E113" i="6"/>
  <c r="E223" i="6"/>
  <c r="E104" i="6"/>
  <c r="E139" i="6"/>
  <c r="E170" i="6"/>
  <c r="E72" i="6"/>
  <c r="E13" i="6"/>
  <c r="E14" i="6"/>
  <c r="E231" i="6"/>
  <c r="E20" i="6"/>
  <c r="E213" i="6"/>
  <c r="E220" i="6"/>
  <c r="E188" i="6"/>
  <c r="E156" i="6"/>
  <c r="E124" i="6"/>
  <c r="E92" i="6"/>
  <c r="E32" i="6"/>
  <c r="E44" i="6"/>
  <c r="E191" i="6"/>
  <c r="E159" i="6"/>
  <c r="E127" i="6"/>
  <c r="E95" i="6"/>
  <c r="E43" i="6"/>
  <c r="E42" i="6"/>
  <c r="E222" i="6"/>
  <c r="E190" i="6"/>
  <c r="E158" i="6"/>
  <c r="E126" i="6"/>
  <c r="E94" i="6"/>
  <c r="E41" i="6"/>
  <c r="E47" i="6"/>
  <c r="E193" i="6"/>
  <c r="E161" i="6"/>
  <c r="E129" i="6"/>
  <c r="E97" i="6"/>
  <c r="E46" i="6"/>
  <c r="E239" i="6"/>
  <c r="E108" i="6"/>
  <c r="E111" i="6"/>
  <c r="E142" i="6"/>
  <c r="E78" i="6"/>
  <c r="E232" i="6"/>
  <c r="E69" i="6"/>
  <c r="E202" i="6"/>
  <c r="E141" i="6"/>
  <c r="E9" i="6"/>
  <c r="E10" i="6"/>
  <c r="E39" i="6"/>
  <c r="E52" i="6"/>
  <c r="E216" i="6"/>
  <c r="E184" i="6"/>
  <c r="E152" i="6"/>
  <c r="E120" i="6"/>
  <c r="E88" i="6"/>
  <c r="E25" i="6"/>
  <c r="E37" i="6"/>
  <c r="E187" i="6"/>
  <c r="E155" i="6"/>
  <c r="E123" i="6"/>
  <c r="E91" i="6"/>
  <c r="E30" i="6"/>
  <c r="E36" i="6"/>
  <c r="E218" i="6"/>
  <c r="E186" i="6"/>
  <c r="E154" i="6"/>
  <c r="E122" i="6"/>
  <c r="E90" i="6"/>
  <c r="E35" i="6"/>
  <c r="E34" i="6"/>
  <c r="E189" i="6"/>
  <c r="E157" i="6"/>
  <c r="E125" i="6"/>
  <c r="E93" i="6"/>
  <c r="E40" i="6"/>
  <c r="E204" i="6"/>
  <c r="E207" i="6"/>
  <c r="E238" i="6"/>
  <c r="E79" i="6"/>
  <c r="E200" i="6"/>
  <c r="E203" i="6"/>
  <c r="E68" i="6"/>
  <c r="E67" i="6"/>
  <c r="E205" i="6"/>
  <c r="E12" i="6"/>
  <c r="E225" i="6"/>
  <c r="E235" i="6"/>
  <c r="E227" i="6"/>
  <c r="E45" i="6"/>
  <c r="E212" i="6"/>
  <c r="E180" i="6"/>
  <c r="E148" i="6"/>
  <c r="E116" i="6"/>
  <c r="E82" i="6"/>
  <c r="E19" i="6"/>
  <c r="E31" i="6"/>
  <c r="E183" i="6"/>
  <c r="E151" i="6"/>
  <c r="E119" i="6"/>
  <c r="E86" i="6"/>
  <c r="E24" i="6"/>
  <c r="E29" i="6"/>
  <c r="E214" i="6"/>
  <c r="E182" i="6"/>
  <c r="E150" i="6"/>
  <c r="E118" i="6"/>
  <c r="E85" i="6"/>
  <c r="E22" i="6"/>
  <c r="E28" i="6"/>
  <c r="E185" i="6"/>
  <c r="E153" i="6"/>
  <c r="E121" i="6"/>
  <c r="E89" i="6"/>
  <c r="E33" i="6"/>
  <c r="E77" i="6"/>
  <c r="E64" i="6"/>
  <c r="E74" i="6"/>
  <c r="E73" i="6"/>
  <c r="E145" i="6"/>
  <c r="E26" i="6"/>
  <c r="E136" i="6"/>
  <c r="E107" i="6"/>
  <c r="E138" i="6"/>
  <c r="E109" i="6"/>
  <c r="E8" i="6"/>
  <c r="E237" i="6"/>
  <c r="E229" i="6"/>
  <c r="E221" i="6"/>
  <c r="E240" i="6"/>
  <c r="E208" i="6"/>
  <c r="E176" i="6"/>
  <c r="E144" i="6"/>
  <c r="E112" i="6"/>
  <c r="E70" i="6"/>
  <c r="E87" i="6"/>
  <c r="E18" i="6"/>
  <c r="E179" i="6"/>
  <c r="E147" i="6"/>
  <c r="E115" i="6"/>
  <c r="E81" i="6"/>
  <c r="E17" i="6"/>
  <c r="E23" i="6"/>
  <c r="E210" i="6"/>
  <c r="E178" i="6"/>
  <c r="E146" i="6"/>
  <c r="E114" i="6"/>
  <c r="E80" i="6"/>
  <c r="E16" i="6"/>
  <c r="E21" i="6"/>
  <c r="E181" i="6"/>
  <c r="E149" i="6"/>
  <c r="E117" i="6"/>
  <c r="E84" i="6"/>
  <c r="E27" i="6"/>
  <c r="V8" i="15"/>
  <c r="B4" i="6"/>
  <c r="U7" i="15"/>
  <c r="V4" i="15"/>
  <c r="B1001" i="6" l="1"/>
  <c r="B1005" i="6"/>
  <c r="B635" i="6"/>
  <c r="B639" i="6"/>
  <c r="B643" i="6"/>
  <c r="B647" i="6"/>
  <c r="B651" i="6"/>
  <c r="B655" i="6"/>
  <c r="B659" i="6"/>
  <c r="B663" i="6"/>
  <c r="B667" i="6"/>
  <c r="B671" i="6"/>
  <c r="B675" i="6"/>
  <c r="B679" i="6"/>
  <c r="B683" i="6"/>
  <c r="B687" i="6"/>
  <c r="B691" i="6"/>
  <c r="B695" i="6"/>
  <c r="B699" i="6"/>
  <c r="B703" i="6"/>
  <c r="B707" i="6"/>
  <c r="B711" i="6"/>
  <c r="B715" i="6"/>
  <c r="B719" i="6"/>
  <c r="B723" i="6"/>
  <c r="B727" i="6"/>
  <c r="B731" i="6"/>
  <c r="B735" i="6"/>
  <c r="B739" i="6"/>
  <c r="B743" i="6"/>
  <c r="B747" i="6"/>
  <c r="B751" i="6"/>
  <c r="B755" i="6"/>
  <c r="B759" i="6"/>
  <c r="B763" i="6"/>
  <c r="B767" i="6"/>
  <c r="B1002" i="6"/>
  <c r="B632" i="6"/>
  <c r="B636" i="6"/>
  <c r="B640" i="6"/>
  <c r="B644" i="6"/>
  <c r="B648" i="6"/>
  <c r="B652" i="6"/>
  <c r="B656" i="6"/>
  <c r="B660" i="6"/>
  <c r="B664" i="6"/>
  <c r="B668" i="6"/>
  <c r="B672" i="6"/>
  <c r="B676" i="6"/>
  <c r="B680" i="6"/>
  <c r="B684" i="6"/>
  <c r="B688" i="6"/>
  <c r="B692" i="6"/>
  <c r="B696" i="6"/>
  <c r="B700" i="6"/>
  <c r="B704" i="6"/>
  <c r="B708" i="6"/>
  <c r="B712" i="6"/>
  <c r="B716" i="6"/>
  <c r="B720" i="6"/>
  <c r="B724" i="6"/>
  <c r="B728" i="6"/>
  <c r="B732" i="6"/>
  <c r="B736" i="6"/>
  <c r="B740" i="6"/>
  <c r="B744" i="6"/>
  <c r="B748" i="6"/>
  <c r="B752" i="6"/>
  <c r="B756" i="6"/>
  <c r="B760" i="6"/>
  <c r="B764" i="6"/>
  <c r="B768" i="6"/>
  <c r="B772" i="6"/>
  <c r="B776" i="6"/>
  <c r="B780" i="6"/>
  <c r="B784" i="6"/>
  <c r="B788" i="6"/>
  <c r="B792" i="6"/>
  <c r="B796" i="6"/>
  <c r="B800" i="6"/>
  <c r="B804" i="6"/>
  <c r="B808" i="6"/>
  <c r="B812" i="6"/>
  <c r="B816" i="6"/>
  <c r="B820" i="6"/>
  <c r="B824" i="6"/>
  <c r="B828" i="6"/>
  <c r="B832" i="6"/>
  <c r="B836" i="6"/>
  <c r="B840" i="6"/>
  <c r="B844" i="6"/>
  <c r="B848" i="6"/>
  <c r="B852" i="6"/>
  <c r="B856" i="6"/>
  <c r="B860" i="6"/>
  <c r="B864" i="6"/>
  <c r="B868" i="6"/>
  <c r="B872" i="6"/>
  <c r="B876" i="6"/>
  <c r="B880" i="6"/>
  <c r="B884" i="6"/>
  <c r="B888" i="6"/>
  <c r="B892" i="6"/>
  <c r="B896" i="6"/>
  <c r="B900" i="6"/>
  <c r="B904" i="6"/>
  <c r="B908" i="6"/>
  <c r="B912" i="6"/>
  <c r="B916" i="6"/>
  <c r="B920" i="6"/>
  <c r="B924" i="6"/>
  <c r="B928" i="6"/>
  <c r="B932" i="6"/>
  <c r="B936" i="6"/>
  <c r="B940" i="6"/>
  <c r="B944" i="6"/>
  <c r="B948" i="6"/>
  <c r="B952" i="6"/>
  <c r="B956" i="6"/>
  <c r="B960" i="6"/>
  <c r="B964" i="6"/>
  <c r="B1003" i="6"/>
  <c r="B633" i="6"/>
  <c r="B637" i="6"/>
  <c r="B641" i="6"/>
  <c r="B645" i="6"/>
  <c r="B649" i="6"/>
  <c r="B653" i="6"/>
  <c r="B657" i="6"/>
  <c r="B661" i="6"/>
  <c r="B665" i="6"/>
  <c r="B669" i="6"/>
  <c r="B673" i="6"/>
  <c r="B677" i="6"/>
  <c r="B681" i="6"/>
  <c r="B685" i="6"/>
  <c r="B689" i="6"/>
  <c r="B693" i="6"/>
  <c r="B697" i="6"/>
  <c r="B701" i="6"/>
  <c r="B705" i="6"/>
  <c r="B709" i="6"/>
  <c r="B713" i="6"/>
  <c r="B717" i="6"/>
  <c r="B721" i="6"/>
  <c r="B725" i="6"/>
  <c r="B729" i="6"/>
  <c r="B733" i="6"/>
  <c r="B737" i="6"/>
  <c r="B741" i="6"/>
  <c r="B745" i="6"/>
  <c r="B749" i="6"/>
  <c r="B753" i="6"/>
  <c r="B757" i="6"/>
  <c r="B761" i="6"/>
  <c r="B765" i="6"/>
  <c r="B1004" i="6"/>
  <c r="B634" i="6"/>
  <c r="B638" i="6"/>
  <c r="B642" i="6"/>
  <c r="B646" i="6"/>
  <c r="B650" i="6"/>
  <c r="B654" i="6"/>
  <c r="B658" i="6"/>
  <c r="B662" i="6"/>
  <c r="B666" i="6"/>
  <c r="B670" i="6"/>
  <c r="B674" i="6"/>
  <c r="B678" i="6"/>
  <c r="B682" i="6"/>
  <c r="B686" i="6"/>
  <c r="B690" i="6"/>
  <c r="B694" i="6"/>
  <c r="B698" i="6"/>
  <c r="B702" i="6"/>
  <c r="B706" i="6"/>
  <c r="B710" i="6"/>
  <c r="B714" i="6"/>
  <c r="B718" i="6"/>
  <c r="B722" i="6"/>
  <c r="B726" i="6"/>
  <c r="B730" i="6"/>
  <c r="B734" i="6"/>
  <c r="B738" i="6"/>
  <c r="B742" i="6"/>
  <c r="B746" i="6"/>
  <c r="B750" i="6"/>
  <c r="B754" i="6"/>
  <c r="B758" i="6"/>
  <c r="B762" i="6"/>
  <c r="B766" i="6"/>
  <c r="B770" i="6"/>
  <c r="B774" i="6"/>
  <c r="B778" i="6"/>
  <c r="B782" i="6"/>
  <c r="B786" i="6"/>
  <c r="B790" i="6"/>
  <c r="B794" i="6"/>
  <c r="B798" i="6"/>
  <c r="B802" i="6"/>
  <c r="B806" i="6"/>
  <c r="B810" i="6"/>
  <c r="B814" i="6"/>
  <c r="B818" i="6"/>
  <c r="B822" i="6"/>
  <c r="B826" i="6"/>
  <c r="B830" i="6"/>
  <c r="B834" i="6"/>
  <c r="B838" i="6"/>
  <c r="B842" i="6"/>
  <c r="B846" i="6"/>
  <c r="B850" i="6"/>
  <c r="B854" i="6"/>
  <c r="B858" i="6"/>
  <c r="B862" i="6"/>
  <c r="B866" i="6"/>
  <c r="B870" i="6"/>
  <c r="B874" i="6"/>
  <c r="B878" i="6"/>
  <c r="B882" i="6"/>
  <c r="B886" i="6"/>
  <c r="B890" i="6"/>
  <c r="B894" i="6"/>
  <c r="B898" i="6"/>
  <c r="B902" i="6"/>
  <c r="B906" i="6"/>
  <c r="B910" i="6"/>
  <c r="B914" i="6"/>
  <c r="B918" i="6"/>
  <c r="B922" i="6"/>
  <c r="B926" i="6"/>
  <c r="B930" i="6"/>
  <c r="B934" i="6"/>
  <c r="B938" i="6"/>
  <c r="B942" i="6"/>
  <c r="B946" i="6"/>
  <c r="B950" i="6"/>
  <c r="B954" i="6"/>
  <c r="B958" i="6"/>
  <c r="B962" i="6"/>
  <c r="B966" i="6"/>
  <c r="B775" i="6"/>
  <c r="B781" i="6"/>
  <c r="B807" i="6"/>
  <c r="B813" i="6"/>
  <c r="B839" i="6"/>
  <c r="B845" i="6"/>
  <c r="B871" i="6"/>
  <c r="B877" i="6"/>
  <c r="B903" i="6"/>
  <c r="B909" i="6"/>
  <c r="B769" i="6"/>
  <c r="B795" i="6"/>
  <c r="B801" i="6"/>
  <c r="B827" i="6"/>
  <c r="B833" i="6"/>
  <c r="B859" i="6"/>
  <c r="B865" i="6"/>
  <c r="B891" i="6"/>
  <c r="B897" i="6"/>
  <c r="B923" i="6"/>
  <c r="B929" i="6"/>
  <c r="B783" i="6"/>
  <c r="B789" i="6"/>
  <c r="B815" i="6"/>
  <c r="B821" i="6"/>
  <c r="B847" i="6"/>
  <c r="B853" i="6"/>
  <c r="B879" i="6"/>
  <c r="B885" i="6"/>
  <c r="B911" i="6"/>
  <c r="B917" i="6"/>
  <c r="B943" i="6"/>
  <c r="B949" i="6"/>
  <c r="B968" i="6"/>
  <c r="B972" i="6"/>
  <c r="B976" i="6"/>
  <c r="B980" i="6"/>
  <c r="B984" i="6"/>
  <c r="B988" i="6"/>
  <c r="B992" i="6"/>
  <c r="B996" i="6"/>
  <c r="B1000" i="6"/>
  <c r="B417" i="6"/>
  <c r="B421" i="6"/>
  <c r="B425" i="6"/>
  <c r="B429" i="6"/>
  <c r="B433" i="6"/>
  <c r="B437" i="6"/>
  <c r="B441" i="6"/>
  <c r="B445" i="6"/>
  <c r="B449" i="6"/>
  <c r="B453" i="6"/>
  <c r="B457" i="6"/>
  <c r="B461" i="6"/>
  <c r="B465" i="6"/>
  <c r="B469" i="6"/>
  <c r="B473" i="6"/>
  <c r="B477" i="6"/>
  <c r="B481" i="6"/>
  <c r="B485" i="6"/>
  <c r="B489" i="6"/>
  <c r="B493" i="6"/>
  <c r="B497" i="6"/>
  <c r="B501" i="6"/>
  <c r="B505" i="6"/>
  <c r="B509" i="6"/>
  <c r="B513" i="6"/>
  <c r="B517" i="6"/>
  <c r="B521" i="6"/>
  <c r="B525" i="6"/>
  <c r="B529" i="6"/>
  <c r="B533" i="6"/>
  <c r="B537" i="6"/>
  <c r="B541" i="6"/>
  <c r="B545" i="6"/>
  <c r="B549" i="6"/>
  <c r="B553" i="6"/>
  <c r="B557" i="6"/>
  <c r="B561" i="6"/>
  <c r="B771" i="6"/>
  <c r="B777" i="6"/>
  <c r="B803" i="6"/>
  <c r="B809" i="6"/>
  <c r="B835" i="6"/>
  <c r="B841" i="6"/>
  <c r="B867" i="6"/>
  <c r="B873" i="6"/>
  <c r="B899" i="6"/>
  <c r="B905" i="6"/>
  <c r="B931" i="6"/>
  <c r="B937" i="6"/>
  <c r="B963" i="6"/>
  <c r="B791" i="6"/>
  <c r="B797" i="6"/>
  <c r="B823" i="6"/>
  <c r="B829" i="6"/>
  <c r="B855" i="6"/>
  <c r="B861" i="6"/>
  <c r="B887" i="6"/>
  <c r="B893" i="6"/>
  <c r="B919" i="6"/>
  <c r="B925" i="6"/>
  <c r="B779" i="6"/>
  <c r="B785" i="6"/>
  <c r="B811" i="6"/>
  <c r="B817" i="6"/>
  <c r="B843" i="6"/>
  <c r="B849" i="6"/>
  <c r="B875" i="6"/>
  <c r="B881" i="6"/>
  <c r="B907" i="6"/>
  <c r="B913" i="6"/>
  <c r="B773" i="6"/>
  <c r="B799" i="6"/>
  <c r="B805" i="6"/>
  <c r="B831" i="6"/>
  <c r="B837" i="6"/>
  <c r="B863" i="6"/>
  <c r="B869" i="6"/>
  <c r="B895" i="6"/>
  <c r="B901" i="6"/>
  <c r="B927" i="6"/>
  <c r="B933" i="6"/>
  <c r="B959" i="6"/>
  <c r="B965" i="6"/>
  <c r="B970" i="6"/>
  <c r="B974" i="6"/>
  <c r="B978" i="6"/>
  <c r="B982" i="6"/>
  <c r="B986" i="6"/>
  <c r="B990" i="6"/>
  <c r="B994" i="6"/>
  <c r="B998" i="6"/>
  <c r="B415" i="6"/>
  <c r="B419" i="6"/>
  <c r="B423" i="6"/>
  <c r="B427" i="6"/>
  <c r="B431" i="6"/>
  <c r="B435" i="6"/>
  <c r="B439" i="6"/>
  <c r="B443" i="6"/>
  <c r="B447" i="6"/>
  <c r="B451" i="6"/>
  <c r="B455" i="6"/>
  <c r="B459" i="6"/>
  <c r="B463" i="6"/>
  <c r="B467" i="6"/>
  <c r="B471" i="6"/>
  <c r="B475" i="6"/>
  <c r="B479" i="6"/>
  <c r="B483" i="6"/>
  <c r="B487" i="6"/>
  <c r="B491" i="6"/>
  <c r="B495" i="6"/>
  <c r="B499" i="6"/>
  <c r="B503" i="6"/>
  <c r="B507" i="6"/>
  <c r="B511" i="6"/>
  <c r="B515" i="6"/>
  <c r="B519" i="6"/>
  <c r="B523" i="6"/>
  <c r="B527" i="6"/>
  <c r="B531" i="6"/>
  <c r="B535" i="6"/>
  <c r="B539" i="6"/>
  <c r="B543" i="6"/>
  <c r="B547" i="6"/>
  <c r="B551" i="6"/>
  <c r="B555" i="6"/>
  <c r="B559" i="6"/>
  <c r="B563" i="6"/>
  <c r="B567" i="6"/>
  <c r="B571" i="6"/>
  <c r="B575" i="6"/>
  <c r="B579" i="6"/>
  <c r="B793" i="6"/>
  <c r="B953" i="6"/>
  <c r="B971" i="6"/>
  <c r="B997" i="6"/>
  <c r="B416" i="6"/>
  <c r="B442" i="6"/>
  <c r="B448" i="6"/>
  <c r="B474" i="6"/>
  <c r="B480" i="6"/>
  <c r="B851" i="6"/>
  <c r="B985" i="6"/>
  <c r="B991" i="6"/>
  <c r="B430" i="6"/>
  <c r="B436" i="6"/>
  <c r="B462" i="6"/>
  <c r="B468" i="6"/>
  <c r="B494" i="6"/>
  <c r="B857" i="6"/>
  <c r="B935" i="6"/>
  <c r="B945" i="6"/>
  <c r="B955" i="6"/>
  <c r="B973" i="6"/>
  <c r="B979" i="6"/>
  <c r="B418" i="6"/>
  <c r="B424" i="6"/>
  <c r="B450" i="6"/>
  <c r="B456" i="6"/>
  <c r="B482" i="6"/>
  <c r="B488" i="6"/>
  <c r="B514" i="6"/>
  <c r="B520" i="6"/>
  <c r="B546" i="6"/>
  <c r="B552" i="6"/>
  <c r="B570" i="6"/>
  <c r="B580" i="6"/>
  <c r="B584" i="6"/>
  <c r="B588" i="6"/>
  <c r="B592" i="6"/>
  <c r="B596" i="6"/>
  <c r="B600" i="6"/>
  <c r="B604" i="6"/>
  <c r="B608" i="6"/>
  <c r="B612" i="6"/>
  <c r="B616" i="6"/>
  <c r="B620" i="6"/>
  <c r="B624" i="6"/>
  <c r="B628" i="6"/>
  <c r="B257" i="6"/>
  <c r="B261" i="6"/>
  <c r="B265" i="6"/>
  <c r="B269" i="6"/>
  <c r="B273" i="6"/>
  <c r="B277" i="6"/>
  <c r="B281" i="6"/>
  <c r="B285" i="6"/>
  <c r="B289" i="6"/>
  <c r="B293" i="6"/>
  <c r="B297" i="6"/>
  <c r="B301" i="6"/>
  <c r="B305" i="6"/>
  <c r="B309" i="6"/>
  <c r="B313" i="6"/>
  <c r="B317" i="6"/>
  <c r="B321" i="6"/>
  <c r="B325" i="6"/>
  <c r="B329" i="6"/>
  <c r="B333" i="6"/>
  <c r="B337" i="6"/>
  <c r="B341" i="6"/>
  <c r="B345" i="6"/>
  <c r="B349" i="6"/>
  <c r="B353" i="6"/>
  <c r="B357" i="6"/>
  <c r="B361" i="6"/>
  <c r="B365" i="6"/>
  <c r="B369" i="6"/>
  <c r="B373" i="6"/>
  <c r="B377" i="6"/>
  <c r="B381" i="6"/>
  <c r="B385" i="6"/>
  <c r="B915" i="6"/>
  <c r="B947" i="6"/>
  <c r="B957" i="6"/>
  <c r="B967" i="6"/>
  <c r="B993" i="6"/>
  <c r="B999" i="6"/>
  <c r="B438" i="6"/>
  <c r="B444" i="6"/>
  <c r="B470" i="6"/>
  <c r="B476" i="6"/>
  <c r="B819" i="6"/>
  <c r="B921" i="6"/>
  <c r="B981" i="6"/>
  <c r="B987" i="6"/>
  <c r="B426" i="6"/>
  <c r="B432" i="6"/>
  <c r="B458" i="6"/>
  <c r="B464" i="6"/>
  <c r="B490" i="6"/>
  <c r="B496" i="6"/>
  <c r="B825" i="6"/>
  <c r="B939" i="6"/>
  <c r="B969" i="6"/>
  <c r="B975" i="6"/>
  <c r="B414" i="6"/>
  <c r="B420" i="6"/>
  <c r="B446" i="6"/>
  <c r="B452" i="6"/>
  <c r="B478" i="6"/>
  <c r="B484" i="6"/>
  <c r="B510" i="6"/>
  <c r="B516" i="6"/>
  <c r="B542" i="6"/>
  <c r="B548" i="6"/>
  <c r="B572" i="6"/>
  <c r="B577" i="6"/>
  <c r="B883" i="6"/>
  <c r="B951" i="6"/>
  <c r="B989" i="6"/>
  <c r="B995" i="6"/>
  <c r="B434" i="6"/>
  <c r="B440" i="6"/>
  <c r="B466" i="6"/>
  <c r="B472" i="6"/>
  <c r="B498" i="6"/>
  <c r="B504" i="6"/>
  <c r="B530" i="6"/>
  <c r="B536" i="6"/>
  <c r="B562" i="6"/>
  <c r="B582" i="6"/>
  <c r="B586" i="6"/>
  <c r="B590" i="6"/>
  <c r="B594" i="6"/>
  <c r="B598" i="6"/>
  <c r="B602" i="6"/>
  <c r="B606" i="6"/>
  <c r="B610" i="6"/>
  <c r="B614" i="6"/>
  <c r="B618" i="6"/>
  <c r="B622" i="6"/>
  <c r="B626" i="6"/>
  <c r="B630" i="6"/>
  <c r="B259" i="6"/>
  <c r="B263" i="6"/>
  <c r="B267" i="6"/>
  <c r="B271" i="6"/>
  <c r="B275" i="6"/>
  <c r="B279" i="6"/>
  <c r="B283" i="6"/>
  <c r="B287" i="6"/>
  <c r="B291" i="6"/>
  <c r="B295" i="6"/>
  <c r="B299" i="6"/>
  <c r="B303" i="6"/>
  <c r="B307" i="6"/>
  <c r="B311" i="6"/>
  <c r="B315" i="6"/>
  <c r="B319" i="6"/>
  <c r="B323" i="6"/>
  <c r="B327" i="6"/>
  <c r="B331" i="6"/>
  <c r="B335" i="6"/>
  <c r="B339" i="6"/>
  <c r="B343" i="6"/>
  <c r="B347" i="6"/>
  <c r="B351" i="6"/>
  <c r="B355" i="6"/>
  <c r="B359" i="6"/>
  <c r="B363" i="6"/>
  <c r="B367" i="6"/>
  <c r="B371" i="6"/>
  <c r="B375" i="6"/>
  <c r="B379" i="6"/>
  <c r="B383" i="6"/>
  <c r="B387" i="6"/>
  <c r="B391" i="6"/>
  <c r="B787" i="6"/>
  <c r="B977" i="6"/>
  <c r="B492" i="6"/>
  <c r="B518" i="6"/>
  <c r="B538" i="6"/>
  <c r="B558" i="6"/>
  <c r="B568" i="6"/>
  <c r="B576" i="6"/>
  <c r="B583" i="6"/>
  <c r="B589" i="6"/>
  <c r="B615" i="6"/>
  <c r="B621" i="6"/>
  <c r="B272" i="6"/>
  <c r="B278" i="6"/>
  <c r="B304" i="6"/>
  <c r="B310" i="6"/>
  <c r="B336" i="6"/>
  <c r="B342" i="6"/>
  <c r="B368" i="6"/>
  <c r="B374" i="6"/>
  <c r="B983" i="6"/>
  <c r="B508" i="6"/>
  <c r="B528" i="6"/>
  <c r="B550" i="6"/>
  <c r="B603" i="6"/>
  <c r="B609" i="6"/>
  <c r="B260" i="6"/>
  <c r="B266" i="6"/>
  <c r="B292" i="6"/>
  <c r="B298" i="6"/>
  <c r="B324" i="6"/>
  <c r="B330" i="6"/>
  <c r="B356" i="6"/>
  <c r="B362" i="6"/>
  <c r="B388" i="6"/>
  <c r="B393" i="6"/>
  <c r="B397" i="6"/>
  <c r="B401" i="6"/>
  <c r="B405" i="6"/>
  <c r="B409" i="6"/>
  <c r="B413" i="6"/>
  <c r="B9" i="6"/>
  <c r="B13" i="6"/>
  <c r="B17" i="6"/>
  <c r="B21" i="6"/>
  <c r="B25" i="6"/>
  <c r="B29" i="6"/>
  <c r="B33" i="6"/>
  <c r="B37" i="6"/>
  <c r="B41" i="6"/>
  <c r="B45" i="6"/>
  <c r="B49" i="6"/>
  <c r="B53" i="6"/>
  <c r="B57" i="6"/>
  <c r="B61" i="6"/>
  <c r="B65" i="6"/>
  <c r="B69" i="6"/>
  <c r="B73" i="6"/>
  <c r="B77" i="6"/>
  <c r="B81" i="6"/>
  <c r="B85" i="6"/>
  <c r="B89" i="6"/>
  <c r="B93" i="6"/>
  <c r="B97" i="6"/>
  <c r="B101" i="6"/>
  <c r="B105" i="6"/>
  <c r="B109" i="6"/>
  <c r="B113" i="6"/>
  <c r="B117" i="6"/>
  <c r="B121" i="6"/>
  <c r="B125" i="6"/>
  <c r="B129" i="6"/>
  <c r="B133" i="6"/>
  <c r="B137" i="6"/>
  <c r="B141" i="6"/>
  <c r="B145" i="6"/>
  <c r="B149" i="6"/>
  <c r="D149" i="6" s="1"/>
  <c r="F149" i="6" s="1"/>
  <c r="B153" i="6"/>
  <c r="B157" i="6"/>
  <c r="B889" i="6"/>
  <c r="B454" i="6"/>
  <c r="B540" i="6"/>
  <c r="B560" i="6"/>
  <c r="B569" i="6"/>
  <c r="B578" i="6"/>
  <c r="B591" i="6"/>
  <c r="B597" i="6"/>
  <c r="B623" i="6"/>
  <c r="B629" i="6"/>
  <c r="B280" i="6"/>
  <c r="B286" i="6"/>
  <c r="B312" i="6"/>
  <c r="B318" i="6"/>
  <c r="B344" i="6"/>
  <c r="B350" i="6"/>
  <c r="B376" i="6"/>
  <c r="B382" i="6"/>
  <c r="B5" i="6"/>
  <c r="J5" i="6" s="1"/>
  <c r="B460" i="6"/>
  <c r="B500" i="6"/>
  <c r="B585" i="6"/>
  <c r="B611" i="6"/>
  <c r="B617" i="6"/>
  <c r="B268" i="6"/>
  <c r="B274" i="6"/>
  <c r="B300" i="6"/>
  <c r="B306" i="6"/>
  <c r="B332" i="6"/>
  <c r="B338" i="6"/>
  <c r="B364" i="6"/>
  <c r="B370" i="6"/>
  <c r="B389" i="6"/>
  <c r="B394" i="6"/>
  <c r="B398" i="6"/>
  <c r="B402" i="6"/>
  <c r="B406" i="6"/>
  <c r="B410" i="6"/>
  <c r="B6" i="6"/>
  <c r="B10" i="6"/>
  <c r="B14" i="6"/>
  <c r="B18" i="6"/>
  <c r="B22" i="6"/>
  <c r="B26" i="6"/>
  <c r="B30" i="6"/>
  <c r="B34" i="6"/>
  <c r="B38" i="6"/>
  <c r="B42" i="6"/>
  <c r="B46" i="6"/>
  <c r="B50" i="6"/>
  <c r="B54" i="6"/>
  <c r="B58" i="6"/>
  <c r="B62" i="6"/>
  <c r="B66" i="6"/>
  <c r="B70" i="6"/>
  <c r="B74" i="6"/>
  <c r="B78" i="6"/>
  <c r="B82" i="6"/>
  <c r="B86" i="6"/>
  <c r="B90" i="6"/>
  <c r="B94" i="6"/>
  <c r="B98" i="6"/>
  <c r="B102" i="6"/>
  <c r="B106" i="6"/>
  <c r="B110" i="6"/>
  <c r="B114" i="6"/>
  <c r="B118" i="6"/>
  <c r="B122" i="6"/>
  <c r="B126" i="6"/>
  <c r="B130" i="6"/>
  <c r="B134" i="6"/>
  <c r="B138" i="6"/>
  <c r="B142" i="6"/>
  <c r="B146" i="6"/>
  <c r="B150" i="6"/>
  <c r="B154" i="6"/>
  <c r="B941" i="6"/>
  <c r="B502" i="6"/>
  <c r="B512" i="6"/>
  <c r="B522" i="6"/>
  <c r="B532" i="6"/>
  <c r="B599" i="6"/>
  <c r="B605" i="6"/>
  <c r="B631" i="6"/>
  <c r="B262" i="6"/>
  <c r="B288" i="6"/>
  <c r="B294" i="6"/>
  <c r="B320" i="6"/>
  <c r="B326" i="6"/>
  <c r="B352" i="6"/>
  <c r="B358" i="6"/>
  <c r="D358" i="6" s="1"/>
  <c r="F358" i="6" s="1"/>
  <c r="B384" i="6"/>
  <c r="B422" i="6"/>
  <c r="B524" i="6"/>
  <c r="B534" i="6"/>
  <c r="B544" i="6"/>
  <c r="B554" i="6"/>
  <c r="B564" i="6"/>
  <c r="B573" i="6"/>
  <c r="B587" i="6"/>
  <c r="B593" i="6"/>
  <c r="B619" i="6"/>
  <c r="B625" i="6"/>
  <c r="B276" i="6"/>
  <c r="B282" i="6"/>
  <c r="B308" i="6"/>
  <c r="B314" i="6"/>
  <c r="B340" i="6"/>
  <c r="B346" i="6"/>
  <c r="B372" i="6"/>
  <c r="B378" i="6"/>
  <c r="B390" i="6"/>
  <c r="B395" i="6"/>
  <c r="B399" i="6"/>
  <c r="B403" i="6"/>
  <c r="D403" i="6" s="1"/>
  <c r="F403" i="6" s="1"/>
  <c r="B407" i="6"/>
  <c r="B411" i="6"/>
  <c r="B7" i="6"/>
  <c r="B11" i="6"/>
  <c r="B15" i="6"/>
  <c r="B19" i="6"/>
  <c r="B23" i="6"/>
  <c r="B27" i="6"/>
  <c r="B31" i="6"/>
  <c r="B35" i="6"/>
  <c r="B39" i="6"/>
  <c r="B43" i="6"/>
  <c r="B47" i="6"/>
  <c r="B51" i="6"/>
  <c r="B55" i="6"/>
  <c r="B59" i="6"/>
  <c r="B63" i="6"/>
  <c r="B67" i="6"/>
  <c r="B71" i="6"/>
  <c r="B75" i="6"/>
  <c r="B79" i="6"/>
  <c r="B83" i="6"/>
  <c r="B87" i="6"/>
  <c r="B91" i="6"/>
  <c r="B95" i="6"/>
  <c r="B99" i="6"/>
  <c r="B103" i="6"/>
  <c r="B107" i="6"/>
  <c r="B111" i="6"/>
  <c r="B115" i="6"/>
  <c r="B119" i="6"/>
  <c r="B123" i="6"/>
  <c r="B127" i="6"/>
  <c r="B131" i="6"/>
  <c r="B135" i="6"/>
  <c r="B139" i="6"/>
  <c r="B143" i="6"/>
  <c r="B147" i="6"/>
  <c r="B151" i="6"/>
  <c r="B155" i="6"/>
  <c r="B159" i="6"/>
  <c r="B163" i="6"/>
  <c r="B167" i="6"/>
  <c r="B171" i="6"/>
  <c r="B175" i="6"/>
  <c r="B179" i="6"/>
  <c r="B183" i="6"/>
  <c r="B187" i="6"/>
  <c r="B191" i="6"/>
  <c r="B195" i="6"/>
  <c r="B199" i="6"/>
  <c r="B203" i="6"/>
  <c r="B207" i="6"/>
  <c r="B211" i="6"/>
  <c r="B215" i="6"/>
  <c r="B219" i="6"/>
  <c r="B223" i="6"/>
  <c r="B227" i="6"/>
  <c r="B231" i="6"/>
  <c r="B235" i="6"/>
  <c r="B239" i="6"/>
  <c r="B243" i="6"/>
  <c r="B247" i="6"/>
  <c r="B251" i="6"/>
  <c r="B255" i="6"/>
  <c r="B961" i="6"/>
  <c r="B428" i="6"/>
  <c r="B556" i="6"/>
  <c r="B565" i="6"/>
  <c r="B574" i="6"/>
  <c r="B581" i="6"/>
  <c r="B607" i="6"/>
  <c r="D607" i="6" s="1"/>
  <c r="F607" i="6" s="1"/>
  <c r="B613" i="6"/>
  <c r="B264" i="6"/>
  <c r="B270" i="6"/>
  <c r="B296" i="6"/>
  <c r="B302" i="6"/>
  <c r="B328" i="6"/>
  <c r="B334" i="6"/>
  <c r="B360" i="6"/>
  <c r="B366" i="6"/>
  <c r="B290" i="6"/>
  <c r="B392" i="6"/>
  <c r="B16" i="6"/>
  <c r="B48" i="6"/>
  <c r="B80" i="6"/>
  <c r="B112" i="6"/>
  <c r="B144" i="6"/>
  <c r="B161" i="6"/>
  <c r="B168" i="6"/>
  <c r="B174" i="6"/>
  <c r="B193" i="6"/>
  <c r="B200" i="6"/>
  <c r="B206" i="6"/>
  <c r="B225" i="6"/>
  <c r="B232" i="6"/>
  <c r="B238" i="6"/>
  <c r="B12" i="6"/>
  <c r="B566" i="6"/>
  <c r="B348" i="6"/>
  <c r="B396" i="6"/>
  <c r="B20" i="6"/>
  <c r="B52" i="6"/>
  <c r="B84" i="6"/>
  <c r="B116" i="6"/>
  <c r="B148" i="6"/>
  <c r="B162" i="6"/>
  <c r="B181" i="6"/>
  <c r="B188" i="6"/>
  <c r="B194" i="6"/>
  <c r="B213" i="6"/>
  <c r="B220" i="6"/>
  <c r="B226" i="6"/>
  <c r="B245" i="6"/>
  <c r="B252" i="6"/>
  <c r="B386" i="6"/>
  <c r="B486" i="6"/>
  <c r="B627" i="6"/>
  <c r="B354" i="6"/>
  <c r="B400" i="6"/>
  <c r="D400" i="6" s="1"/>
  <c r="F400" i="6" s="1"/>
  <c r="B24" i="6"/>
  <c r="B56" i="6"/>
  <c r="B88" i="6"/>
  <c r="B120" i="6"/>
  <c r="B152" i="6"/>
  <c r="B169" i="6"/>
  <c r="B176" i="6"/>
  <c r="B182" i="6"/>
  <c r="B201" i="6"/>
  <c r="B208" i="6"/>
  <c r="B214" i="6"/>
  <c r="B233" i="6"/>
  <c r="B240" i="6"/>
  <c r="B246" i="6"/>
  <c r="B284" i="6"/>
  <c r="B506" i="6"/>
  <c r="D506" i="6" s="1"/>
  <c r="F506" i="6" s="1"/>
  <c r="B258" i="6"/>
  <c r="B404" i="6"/>
  <c r="B28" i="6"/>
  <c r="B60" i="6"/>
  <c r="B92" i="6"/>
  <c r="B124" i="6"/>
  <c r="B156" i="6"/>
  <c r="B164" i="6"/>
  <c r="B170" i="6"/>
  <c r="B189" i="6"/>
  <c r="B196" i="6"/>
  <c r="B202" i="6"/>
  <c r="B221" i="6"/>
  <c r="B228" i="6"/>
  <c r="B234" i="6"/>
  <c r="B253" i="6"/>
  <c r="B44" i="6"/>
  <c r="B108" i="6"/>
  <c r="B180" i="6"/>
  <c r="B205" i="6"/>
  <c r="B218" i="6"/>
  <c r="B244" i="6"/>
  <c r="B316" i="6"/>
  <c r="B408" i="6"/>
  <c r="D408" i="6" s="1"/>
  <c r="F408" i="6" s="1"/>
  <c r="B32" i="6"/>
  <c r="B64" i="6"/>
  <c r="B96" i="6"/>
  <c r="B128" i="6"/>
  <c r="B158" i="6"/>
  <c r="B177" i="6"/>
  <c r="B184" i="6"/>
  <c r="B190" i="6"/>
  <c r="B209" i="6"/>
  <c r="B216" i="6"/>
  <c r="B222" i="6"/>
  <c r="B241" i="6"/>
  <c r="B248" i="6"/>
  <c r="B254" i="6"/>
  <c r="B526" i="6"/>
  <c r="B595" i="6"/>
  <c r="B322" i="6"/>
  <c r="B412" i="6"/>
  <c r="B36" i="6"/>
  <c r="B68" i="6"/>
  <c r="B100" i="6"/>
  <c r="B132" i="6"/>
  <c r="B165" i="6"/>
  <c r="B172" i="6"/>
  <c r="B178" i="6"/>
  <c r="B197" i="6"/>
  <c r="B204" i="6"/>
  <c r="B210" i="6"/>
  <c r="B229" i="6"/>
  <c r="B236" i="6"/>
  <c r="B242" i="6"/>
  <c r="B601" i="6"/>
  <c r="D601" i="6" s="1"/>
  <c r="F601" i="6" s="1"/>
  <c r="B380" i="6"/>
  <c r="B8" i="6"/>
  <c r="B40" i="6"/>
  <c r="B72" i="6"/>
  <c r="B104" i="6"/>
  <c r="B136" i="6"/>
  <c r="B160" i="6"/>
  <c r="B166" i="6"/>
  <c r="B185" i="6"/>
  <c r="B192" i="6"/>
  <c r="B198" i="6"/>
  <c r="B217" i="6"/>
  <c r="B224" i="6"/>
  <c r="B230" i="6"/>
  <c r="B249" i="6"/>
  <c r="B256" i="6"/>
  <c r="B76" i="6"/>
  <c r="B140" i="6"/>
  <c r="B173" i="6"/>
  <c r="B186" i="6"/>
  <c r="B212" i="6"/>
  <c r="B237" i="6"/>
  <c r="B250" i="6"/>
  <c r="D73" i="6"/>
  <c r="F73" i="6" s="1"/>
  <c r="V9" i="15"/>
  <c r="D314" i="6" l="1"/>
  <c r="F314" i="6" s="1"/>
  <c r="D605" i="6"/>
  <c r="F605" i="6" s="1"/>
  <c r="D398" i="6"/>
  <c r="F398" i="6" s="1"/>
  <c r="D81" i="6"/>
  <c r="F81" i="6" s="1"/>
  <c r="D595" i="6"/>
  <c r="F595" i="6" s="1"/>
  <c r="D360" i="6"/>
  <c r="F360" i="6" s="1"/>
  <c r="D573" i="6"/>
  <c r="F573" i="6" s="1"/>
  <c r="D300" i="6"/>
  <c r="F300" i="6" s="1"/>
  <c r="D362" i="6"/>
  <c r="F362" i="6" s="1"/>
  <c r="D977" i="6"/>
  <c r="F977" i="6" s="1"/>
  <c r="D271" i="6"/>
  <c r="F271" i="6" s="1"/>
  <c r="D548" i="6"/>
  <c r="F548" i="6" s="1"/>
  <c r="D947" i="6"/>
  <c r="F947" i="6" s="1"/>
  <c r="D265" i="6"/>
  <c r="F265" i="6" s="1"/>
  <c r="D450" i="6"/>
  <c r="F450" i="6" s="1"/>
  <c r="D555" i="6"/>
  <c r="F555" i="6" s="1"/>
  <c r="D427" i="6"/>
  <c r="F427" i="6" s="1"/>
  <c r="D811" i="6"/>
  <c r="F811" i="6" s="1"/>
  <c r="D777" i="6"/>
  <c r="F777" i="6" s="1"/>
  <c r="D441" i="6"/>
  <c r="F441" i="6" s="1"/>
  <c r="D865" i="6"/>
  <c r="F865" i="6" s="1"/>
  <c r="D906" i="6"/>
  <c r="F906" i="6" s="1"/>
  <c r="D778" i="6"/>
  <c r="F778" i="6" s="1"/>
  <c r="D650" i="6"/>
  <c r="F650" i="6" s="1"/>
  <c r="D661" i="6"/>
  <c r="F661" i="6" s="1"/>
  <c r="D872" i="6"/>
  <c r="F872" i="6" s="1"/>
  <c r="D744" i="6"/>
  <c r="F744" i="6" s="1"/>
  <c r="D680" i="6"/>
  <c r="F680" i="6" s="1"/>
  <c r="D695" i="6"/>
  <c r="F695" i="6" s="1"/>
  <c r="D380" i="6"/>
  <c r="F380" i="6" s="1"/>
  <c r="D613" i="6"/>
  <c r="F613" i="6" s="1"/>
  <c r="D407" i="6"/>
  <c r="F407" i="6" s="1"/>
  <c r="D631" i="6"/>
  <c r="F631" i="6" s="1"/>
  <c r="D460" i="6"/>
  <c r="F460" i="6" s="1"/>
  <c r="D615" i="6"/>
  <c r="F615" i="6" s="1"/>
  <c r="D339" i="6"/>
  <c r="F339" i="6" s="1"/>
  <c r="D586" i="6"/>
  <c r="F586" i="6" s="1"/>
  <c r="D490" i="6"/>
  <c r="F490" i="6" s="1"/>
  <c r="D333" i="6"/>
  <c r="F333" i="6" s="1"/>
  <c r="D580" i="6"/>
  <c r="F580" i="6" s="1"/>
  <c r="D971" i="6"/>
  <c r="F971" i="6" s="1"/>
  <c r="D463" i="6"/>
  <c r="F463" i="6" s="1"/>
  <c r="D799" i="6"/>
  <c r="F799" i="6" s="1"/>
  <c r="D803" i="6"/>
  <c r="F803" i="6" s="1"/>
  <c r="D445" i="6"/>
  <c r="F445" i="6" s="1"/>
  <c r="D891" i="6"/>
  <c r="F891" i="6" s="1"/>
  <c r="D781" i="6"/>
  <c r="F781" i="6" s="1"/>
  <c r="D878" i="6"/>
  <c r="F878" i="6" s="1"/>
  <c r="D750" i="6"/>
  <c r="F750" i="6" s="1"/>
  <c r="D761" i="6"/>
  <c r="F761" i="6" s="1"/>
  <c r="D633" i="6"/>
  <c r="F633" i="6" s="1"/>
  <c r="D844" i="6"/>
  <c r="F844" i="6" s="1"/>
  <c r="D716" i="6"/>
  <c r="F716" i="6" s="1"/>
  <c r="D731" i="6"/>
  <c r="F731" i="6" s="1"/>
  <c r="D15" i="6"/>
  <c r="F15" i="6" s="1"/>
  <c r="D264" i="6"/>
  <c r="F264" i="6" s="1"/>
  <c r="D593" i="6"/>
  <c r="F593" i="6" s="1"/>
  <c r="D500" i="6"/>
  <c r="F500" i="6" s="1"/>
  <c r="D266" i="6"/>
  <c r="F266" i="6" s="1"/>
  <c r="D375" i="6"/>
  <c r="F375" i="6" s="1"/>
  <c r="D622" i="6"/>
  <c r="F622" i="6" s="1"/>
  <c r="D452" i="6"/>
  <c r="F452" i="6" s="1"/>
  <c r="D369" i="6"/>
  <c r="F369" i="6" s="1"/>
  <c r="D616" i="6"/>
  <c r="F616" i="6" s="1"/>
  <c r="D991" i="6"/>
  <c r="F991" i="6" s="1"/>
  <c r="D499" i="6"/>
  <c r="F499" i="6" s="1"/>
  <c r="D933" i="6"/>
  <c r="F933" i="6" s="1"/>
  <c r="D937" i="6"/>
  <c r="F937" i="6" s="1"/>
  <c r="D481" i="6"/>
  <c r="F481" i="6" s="1"/>
  <c r="D417" i="6"/>
  <c r="F417" i="6" s="1"/>
  <c r="D897" i="6"/>
  <c r="F897" i="6" s="1"/>
  <c r="D914" i="6"/>
  <c r="F914" i="6" s="1"/>
  <c r="D786" i="6"/>
  <c r="F786" i="6" s="1"/>
  <c r="D658" i="6"/>
  <c r="F658" i="6" s="1"/>
  <c r="D669" i="6"/>
  <c r="F669" i="6" s="1"/>
  <c r="D912" i="6"/>
  <c r="F912" i="6" s="1"/>
  <c r="D816" i="6"/>
  <c r="F816" i="6" s="1"/>
  <c r="D688" i="6"/>
  <c r="F688" i="6" s="1"/>
  <c r="D735" i="6"/>
  <c r="F735" i="6" s="1"/>
  <c r="D392" i="6"/>
  <c r="F392" i="6" s="1"/>
  <c r="D372" i="6"/>
  <c r="F372" i="6" s="1"/>
  <c r="D288" i="6"/>
  <c r="F288" i="6" s="1"/>
  <c r="D318" i="6"/>
  <c r="F318" i="6" s="1"/>
  <c r="D292" i="6"/>
  <c r="F292" i="6" s="1"/>
  <c r="D379" i="6"/>
  <c r="F379" i="6" s="1"/>
  <c r="D626" i="6"/>
  <c r="F626" i="6" s="1"/>
  <c r="D883" i="6"/>
  <c r="F883" i="6" s="1"/>
  <c r="D981" i="6"/>
  <c r="F981" i="6" s="1"/>
  <c r="D309" i="6"/>
  <c r="F309" i="6" s="1"/>
  <c r="D488" i="6"/>
  <c r="F488" i="6" s="1"/>
  <c r="D567" i="6"/>
  <c r="F567" i="6" s="1"/>
  <c r="D439" i="6"/>
  <c r="F439" i="6" s="1"/>
  <c r="D831" i="6"/>
  <c r="F831" i="6" s="1"/>
  <c r="D835" i="6"/>
  <c r="F835" i="6" s="1"/>
  <c r="D453" i="6"/>
  <c r="F453" i="6" s="1"/>
  <c r="D879" i="6"/>
  <c r="F879" i="6" s="1"/>
  <c r="D813" i="6"/>
  <c r="F813" i="6" s="1"/>
  <c r="D918" i="6"/>
  <c r="F918" i="6" s="1"/>
  <c r="D822" i="6"/>
  <c r="F822" i="6" s="1"/>
  <c r="D758" i="6"/>
  <c r="F758" i="6" s="1"/>
  <c r="D726" i="6"/>
  <c r="F726" i="6" s="1"/>
  <c r="D662" i="6"/>
  <c r="F662" i="6" s="1"/>
  <c r="D1004" i="6"/>
  <c r="F1004" i="6" s="1"/>
  <c r="D737" i="6"/>
  <c r="F737" i="6" s="1"/>
  <c r="D705" i="6"/>
  <c r="F705" i="6" s="1"/>
  <c r="D673" i="6"/>
  <c r="F673" i="6" s="1"/>
  <c r="D641" i="6"/>
  <c r="F641" i="6" s="1"/>
  <c r="D948" i="6"/>
  <c r="F948" i="6" s="1"/>
  <c r="D916" i="6"/>
  <c r="F916" i="6" s="1"/>
  <c r="D884" i="6"/>
  <c r="F884" i="6" s="1"/>
  <c r="D852" i="6"/>
  <c r="F852" i="6" s="1"/>
  <c r="D820" i="6"/>
  <c r="F820" i="6" s="1"/>
  <c r="D788" i="6"/>
  <c r="F788" i="6" s="1"/>
  <c r="D660" i="6"/>
  <c r="F660" i="6" s="1"/>
  <c r="D1002" i="6"/>
  <c r="F1002" i="6" s="1"/>
  <c r="D739" i="6"/>
  <c r="F739" i="6" s="1"/>
  <c r="D707" i="6"/>
  <c r="F707" i="6" s="1"/>
  <c r="D675" i="6"/>
  <c r="F675" i="6" s="1"/>
  <c r="D643" i="6"/>
  <c r="F643" i="6" s="1"/>
  <c r="D72" i="6"/>
  <c r="F72" i="6" s="1"/>
  <c r="D386" i="6"/>
  <c r="F386" i="6" s="1"/>
  <c r="D348" i="6"/>
  <c r="F348" i="6" s="1"/>
  <c r="D296" i="6"/>
  <c r="F296" i="6" s="1"/>
  <c r="D556" i="6"/>
  <c r="F556" i="6" s="1"/>
  <c r="D378" i="6"/>
  <c r="F378" i="6" s="1"/>
  <c r="D625" i="6"/>
  <c r="F625" i="6" s="1"/>
  <c r="D534" i="6"/>
  <c r="F534" i="6" s="1"/>
  <c r="D294" i="6"/>
  <c r="F294" i="6" s="1"/>
  <c r="D512" i="6"/>
  <c r="F512" i="6" s="1"/>
  <c r="D364" i="6"/>
  <c r="F364" i="6" s="1"/>
  <c r="D611" i="6"/>
  <c r="F611" i="6" s="1"/>
  <c r="D344" i="6"/>
  <c r="F344" i="6" s="1"/>
  <c r="D591" i="6"/>
  <c r="F591" i="6" s="1"/>
  <c r="D401" i="6"/>
  <c r="F401" i="6" s="1"/>
  <c r="D298" i="6"/>
  <c r="F298" i="6" s="1"/>
  <c r="D508" i="6"/>
  <c r="F508" i="6" s="1"/>
  <c r="D278" i="6"/>
  <c r="F278" i="6" s="1"/>
  <c r="D558" i="6"/>
  <c r="F558" i="6" s="1"/>
  <c r="D383" i="6"/>
  <c r="F383" i="6" s="1"/>
  <c r="D351" i="6"/>
  <c r="F351" i="6" s="1"/>
  <c r="D319" i="6"/>
  <c r="F319" i="6" s="1"/>
  <c r="D287" i="6"/>
  <c r="F287" i="6" s="1"/>
  <c r="D630" i="6"/>
  <c r="F630" i="6" s="1"/>
  <c r="D598" i="6"/>
  <c r="F598" i="6" s="1"/>
  <c r="D504" i="6"/>
  <c r="F504" i="6" s="1"/>
  <c r="D951" i="6"/>
  <c r="F951" i="6" s="1"/>
  <c r="D484" i="6"/>
  <c r="F484" i="6" s="1"/>
  <c r="D939" i="6"/>
  <c r="F939" i="6" s="1"/>
  <c r="D987" i="6"/>
  <c r="F987" i="6" s="1"/>
  <c r="D999" i="6"/>
  <c r="F999" i="6" s="1"/>
  <c r="D377" i="6"/>
  <c r="F377" i="6" s="1"/>
  <c r="D345" i="6"/>
  <c r="F345" i="6" s="1"/>
  <c r="D313" i="6"/>
  <c r="F313" i="6" s="1"/>
  <c r="D281" i="6"/>
  <c r="F281" i="6" s="1"/>
  <c r="D624" i="6"/>
  <c r="F624" i="6" s="1"/>
  <c r="D592" i="6"/>
  <c r="F592" i="6" s="1"/>
  <c r="D514" i="6"/>
  <c r="F514" i="6" s="1"/>
  <c r="D973" i="6"/>
  <c r="F973" i="6" s="1"/>
  <c r="D436" i="6"/>
  <c r="F436" i="6" s="1"/>
  <c r="D442" i="6"/>
  <c r="F442" i="6" s="1"/>
  <c r="D571" i="6"/>
  <c r="F571" i="6" s="1"/>
  <c r="D539" i="6"/>
  <c r="F539" i="6" s="1"/>
  <c r="D507" i="6"/>
  <c r="F507" i="6" s="1"/>
  <c r="D475" i="6"/>
  <c r="F475" i="6" s="1"/>
  <c r="D443" i="6"/>
  <c r="F443" i="6" s="1"/>
  <c r="D998" i="6"/>
  <c r="F998" i="6" s="1"/>
  <c r="D965" i="6"/>
  <c r="F965" i="6" s="1"/>
  <c r="D837" i="6"/>
  <c r="F837" i="6" s="1"/>
  <c r="D875" i="6"/>
  <c r="F875" i="6" s="1"/>
  <c r="D919" i="6"/>
  <c r="F919" i="6" s="1"/>
  <c r="D791" i="6"/>
  <c r="F791" i="6" s="1"/>
  <c r="D841" i="6"/>
  <c r="F841" i="6" s="1"/>
  <c r="D553" i="6"/>
  <c r="F553" i="6" s="1"/>
  <c r="D521" i="6"/>
  <c r="F521" i="6" s="1"/>
  <c r="D489" i="6"/>
  <c r="F489" i="6" s="1"/>
  <c r="D457" i="6"/>
  <c r="F457" i="6" s="1"/>
  <c r="D425" i="6"/>
  <c r="F425" i="6" s="1"/>
  <c r="D980" i="6"/>
  <c r="F980" i="6" s="1"/>
  <c r="D885" i="6"/>
  <c r="F885" i="6" s="1"/>
  <c r="D929" i="6"/>
  <c r="F929" i="6" s="1"/>
  <c r="D801" i="6"/>
  <c r="F801" i="6" s="1"/>
  <c r="D839" i="6"/>
  <c r="F839" i="6" s="1"/>
  <c r="D954" i="6"/>
  <c r="F954" i="6" s="1"/>
  <c r="D922" i="6"/>
  <c r="F922" i="6" s="1"/>
  <c r="D890" i="6"/>
  <c r="F890" i="6" s="1"/>
  <c r="D858" i="6"/>
  <c r="F858" i="6" s="1"/>
  <c r="D826" i="6"/>
  <c r="F826" i="6" s="1"/>
  <c r="D794" i="6"/>
  <c r="F794" i="6" s="1"/>
  <c r="D762" i="6"/>
  <c r="F762" i="6" s="1"/>
  <c r="D730" i="6"/>
  <c r="F730" i="6" s="1"/>
  <c r="D698" i="6"/>
  <c r="F698" i="6" s="1"/>
  <c r="D666" i="6"/>
  <c r="F666" i="6" s="1"/>
  <c r="D634" i="6"/>
  <c r="F634" i="6" s="1"/>
  <c r="D741" i="6"/>
  <c r="F741" i="6" s="1"/>
  <c r="D709" i="6"/>
  <c r="F709" i="6" s="1"/>
  <c r="D677" i="6"/>
  <c r="F677" i="6" s="1"/>
  <c r="D645" i="6"/>
  <c r="F645" i="6" s="1"/>
  <c r="D952" i="6"/>
  <c r="F952" i="6" s="1"/>
  <c r="D920" i="6"/>
  <c r="F920" i="6" s="1"/>
  <c r="D888" i="6"/>
  <c r="F888" i="6" s="1"/>
  <c r="D856" i="6"/>
  <c r="F856" i="6" s="1"/>
  <c r="D824" i="6"/>
  <c r="F824" i="6" s="1"/>
  <c r="D792" i="6"/>
  <c r="F792" i="6" s="1"/>
  <c r="D760" i="6"/>
  <c r="F760" i="6" s="1"/>
  <c r="D728" i="6"/>
  <c r="F728" i="6" s="1"/>
  <c r="D696" i="6"/>
  <c r="F696" i="6" s="1"/>
  <c r="D664" i="6"/>
  <c r="F664" i="6" s="1"/>
  <c r="D632" i="6"/>
  <c r="F632" i="6" s="1"/>
  <c r="D743" i="6"/>
  <c r="F743" i="6" s="1"/>
  <c r="D711" i="6"/>
  <c r="F711" i="6" s="1"/>
  <c r="D679" i="6"/>
  <c r="F679" i="6" s="1"/>
  <c r="D647" i="6"/>
  <c r="F647" i="6" s="1"/>
  <c r="D280" i="6"/>
  <c r="F280" i="6" s="1"/>
  <c r="D589" i="6"/>
  <c r="F589" i="6" s="1"/>
  <c r="D303" i="6"/>
  <c r="F303" i="6" s="1"/>
  <c r="D440" i="6"/>
  <c r="F440" i="6" s="1"/>
  <c r="D476" i="6"/>
  <c r="F476" i="6" s="1"/>
  <c r="D297" i="6"/>
  <c r="F297" i="6" s="1"/>
  <c r="D570" i="6"/>
  <c r="F570" i="6" s="1"/>
  <c r="D953" i="6"/>
  <c r="F953" i="6" s="1"/>
  <c r="D459" i="6"/>
  <c r="F459" i="6" s="1"/>
  <c r="D773" i="6"/>
  <c r="F773" i="6" s="1"/>
  <c r="D537" i="6"/>
  <c r="F537" i="6" s="1"/>
  <c r="D996" i="6"/>
  <c r="F996" i="6" s="1"/>
  <c r="D903" i="6"/>
  <c r="F903" i="6" s="1"/>
  <c r="D874" i="6"/>
  <c r="F874" i="6" s="1"/>
  <c r="D746" i="6"/>
  <c r="F746" i="6" s="1"/>
  <c r="D757" i="6"/>
  <c r="F757" i="6" s="1"/>
  <c r="D1003" i="6"/>
  <c r="F1003" i="6" s="1"/>
  <c r="D840" i="6"/>
  <c r="F840" i="6" s="1"/>
  <c r="D759" i="6"/>
  <c r="F759" i="6" s="1"/>
  <c r="D1005" i="6"/>
  <c r="F1005" i="6" s="1"/>
  <c r="D340" i="6"/>
  <c r="F340" i="6" s="1"/>
  <c r="D402" i="6"/>
  <c r="F402" i="6" s="1"/>
  <c r="D560" i="6"/>
  <c r="F560" i="6" s="1"/>
  <c r="D260" i="6"/>
  <c r="F260" i="6" s="1"/>
  <c r="D371" i="6"/>
  <c r="F371" i="6" s="1"/>
  <c r="D618" i="6"/>
  <c r="F618" i="6" s="1"/>
  <c r="D446" i="6"/>
  <c r="F446" i="6" s="1"/>
  <c r="D365" i="6"/>
  <c r="F365" i="6" s="1"/>
  <c r="D612" i="6"/>
  <c r="F612" i="6" s="1"/>
  <c r="D985" i="6"/>
  <c r="F985" i="6" s="1"/>
  <c r="D495" i="6"/>
  <c r="F495" i="6" s="1"/>
  <c r="D927" i="6"/>
  <c r="F927" i="6" s="1"/>
  <c r="D931" i="6"/>
  <c r="F931" i="6" s="1"/>
  <c r="D477" i="6"/>
  <c r="F477" i="6" s="1"/>
  <c r="D968" i="6"/>
  <c r="F968" i="6" s="1"/>
  <c r="D942" i="6"/>
  <c r="F942" i="6" s="1"/>
  <c r="D814" i="6"/>
  <c r="F814" i="6" s="1"/>
  <c r="D686" i="6"/>
  <c r="F686" i="6" s="1"/>
  <c r="D729" i="6"/>
  <c r="F729" i="6" s="1"/>
  <c r="D940" i="6"/>
  <c r="F940" i="6" s="1"/>
  <c r="D812" i="6"/>
  <c r="F812" i="6" s="1"/>
  <c r="D684" i="6"/>
  <c r="F684" i="6" s="1"/>
  <c r="D699" i="6"/>
  <c r="F699" i="6" s="1"/>
  <c r="D146" i="6"/>
  <c r="F146" i="6" s="1"/>
  <c r="D346" i="6"/>
  <c r="F346" i="6" s="1"/>
  <c r="D422" i="6"/>
  <c r="F422" i="6" s="1"/>
  <c r="D406" i="6"/>
  <c r="F406" i="6" s="1"/>
  <c r="D569" i="6"/>
  <c r="F569" i="6" s="1"/>
  <c r="D374" i="6"/>
  <c r="F374" i="6" s="1"/>
  <c r="D311" i="6"/>
  <c r="F311" i="6" s="1"/>
  <c r="D472" i="6"/>
  <c r="F472" i="6" s="1"/>
  <c r="D921" i="6"/>
  <c r="F921" i="6" s="1"/>
  <c r="D305" i="6"/>
  <c r="F305" i="6" s="1"/>
  <c r="D482" i="6"/>
  <c r="F482" i="6" s="1"/>
  <c r="D563" i="6"/>
  <c r="F563" i="6" s="1"/>
  <c r="D435" i="6"/>
  <c r="F435" i="6" s="1"/>
  <c r="D843" i="6"/>
  <c r="F843" i="6" s="1"/>
  <c r="D545" i="6"/>
  <c r="F545" i="6" s="1"/>
  <c r="D972" i="6"/>
  <c r="F972" i="6" s="1"/>
  <c r="D807" i="6"/>
  <c r="F807" i="6" s="1"/>
  <c r="D850" i="6"/>
  <c r="F850" i="6" s="1"/>
  <c r="D690" i="6"/>
  <c r="F690" i="6" s="1"/>
  <c r="D701" i="6"/>
  <c r="F701" i="6" s="1"/>
  <c r="D880" i="6"/>
  <c r="F880" i="6" s="1"/>
  <c r="D752" i="6"/>
  <c r="F752" i="6" s="1"/>
  <c r="D767" i="6"/>
  <c r="F767" i="6" s="1"/>
  <c r="D639" i="6"/>
  <c r="F639" i="6" s="1"/>
  <c r="D524" i="6"/>
  <c r="F524" i="6" s="1"/>
  <c r="D338" i="6"/>
  <c r="F338" i="6" s="1"/>
  <c r="D397" i="6"/>
  <c r="F397" i="6" s="1"/>
  <c r="D538" i="6"/>
  <c r="F538" i="6" s="1"/>
  <c r="D283" i="6"/>
  <c r="F283" i="6" s="1"/>
  <c r="D478" i="6"/>
  <c r="F478" i="6" s="1"/>
  <c r="D373" i="6"/>
  <c r="F373" i="6" s="1"/>
  <c r="D277" i="6"/>
  <c r="F277" i="6" s="1"/>
  <c r="D955" i="6"/>
  <c r="F955" i="6" s="1"/>
  <c r="D535" i="6"/>
  <c r="F535" i="6" s="1"/>
  <c r="D994" i="6"/>
  <c r="F994" i="6" s="1"/>
  <c r="D893" i="6"/>
  <c r="F893" i="6" s="1"/>
  <c r="D549" i="6"/>
  <c r="F549" i="6" s="1"/>
  <c r="D421" i="6"/>
  <c r="F421" i="6" s="1"/>
  <c r="D923" i="6"/>
  <c r="F923" i="6" s="1"/>
  <c r="D950" i="6"/>
  <c r="F950" i="6" s="1"/>
  <c r="D854" i="6"/>
  <c r="F854" i="6" s="1"/>
  <c r="D790" i="6"/>
  <c r="F790" i="6" s="1"/>
  <c r="D694" i="6"/>
  <c r="F694" i="6" s="1"/>
  <c r="D724" i="6"/>
  <c r="F724" i="6" s="1"/>
  <c r="D115" i="6"/>
  <c r="F115" i="6" s="1"/>
  <c r="D486" i="6"/>
  <c r="F486" i="6" s="1"/>
  <c r="D396" i="6"/>
  <c r="F396" i="6" s="1"/>
  <c r="D302" i="6"/>
  <c r="F302" i="6" s="1"/>
  <c r="D565" i="6"/>
  <c r="F565" i="6" s="1"/>
  <c r="D390" i="6"/>
  <c r="F390" i="6" s="1"/>
  <c r="D276" i="6"/>
  <c r="F276" i="6" s="1"/>
  <c r="D544" i="6"/>
  <c r="F544" i="6" s="1"/>
  <c r="D320" i="6"/>
  <c r="F320" i="6" s="1"/>
  <c r="D522" i="6"/>
  <c r="F522" i="6" s="1"/>
  <c r="D370" i="6"/>
  <c r="F370" i="6" s="1"/>
  <c r="D617" i="6"/>
  <c r="F617" i="6" s="1"/>
  <c r="D350" i="6"/>
  <c r="F350" i="6" s="1"/>
  <c r="D597" i="6"/>
  <c r="F597" i="6" s="1"/>
  <c r="D405" i="6"/>
  <c r="F405" i="6" s="1"/>
  <c r="D324" i="6"/>
  <c r="F324" i="6" s="1"/>
  <c r="D528" i="6"/>
  <c r="F528" i="6" s="1"/>
  <c r="D304" i="6"/>
  <c r="F304" i="6" s="1"/>
  <c r="D568" i="6"/>
  <c r="F568" i="6" s="1"/>
  <c r="D387" i="6"/>
  <c r="F387" i="6" s="1"/>
  <c r="D355" i="6"/>
  <c r="F355" i="6" s="1"/>
  <c r="D323" i="6"/>
  <c r="F323" i="6" s="1"/>
  <c r="D291" i="6"/>
  <c r="F291" i="6" s="1"/>
  <c r="D259" i="6"/>
  <c r="F259" i="6" s="1"/>
  <c r="D602" i="6"/>
  <c r="F602" i="6" s="1"/>
  <c r="D530" i="6"/>
  <c r="F530" i="6" s="1"/>
  <c r="D989" i="6"/>
  <c r="F989" i="6" s="1"/>
  <c r="D510" i="6"/>
  <c r="F510" i="6" s="1"/>
  <c r="D969" i="6"/>
  <c r="F969" i="6" s="1"/>
  <c r="D426" i="6"/>
  <c r="F426" i="6" s="1"/>
  <c r="D438" i="6"/>
  <c r="F438" i="6" s="1"/>
  <c r="D381" i="6"/>
  <c r="F381" i="6" s="1"/>
  <c r="D349" i="6"/>
  <c r="F349" i="6" s="1"/>
  <c r="D317" i="6"/>
  <c r="F317" i="6" s="1"/>
  <c r="D285" i="6"/>
  <c r="F285" i="6" s="1"/>
  <c r="D628" i="6"/>
  <c r="F628" i="6" s="1"/>
  <c r="D596" i="6"/>
  <c r="F596" i="6" s="1"/>
  <c r="D520" i="6"/>
  <c r="F520" i="6" s="1"/>
  <c r="D979" i="6"/>
  <c r="F979" i="6" s="1"/>
  <c r="D462" i="6"/>
  <c r="F462" i="6" s="1"/>
  <c r="D448" i="6"/>
  <c r="F448" i="6" s="1"/>
  <c r="D575" i="6"/>
  <c r="F575" i="6" s="1"/>
  <c r="D543" i="6"/>
  <c r="F543" i="6" s="1"/>
  <c r="D511" i="6"/>
  <c r="F511" i="6" s="1"/>
  <c r="D479" i="6"/>
  <c r="F479" i="6" s="1"/>
  <c r="D447" i="6"/>
  <c r="F447" i="6" s="1"/>
  <c r="D415" i="6"/>
  <c r="F415" i="6" s="1"/>
  <c r="D970" i="6"/>
  <c r="F970" i="6" s="1"/>
  <c r="D863" i="6"/>
  <c r="F863" i="6" s="1"/>
  <c r="D881" i="6"/>
  <c r="F881" i="6" s="1"/>
  <c r="D925" i="6"/>
  <c r="F925" i="6" s="1"/>
  <c r="D797" i="6"/>
  <c r="F797" i="6" s="1"/>
  <c r="D867" i="6"/>
  <c r="F867" i="6" s="1"/>
  <c r="D557" i="6"/>
  <c r="F557" i="6" s="1"/>
  <c r="D525" i="6"/>
  <c r="F525" i="6" s="1"/>
  <c r="D493" i="6"/>
  <c r="F493" i="6" s="1"/>
  <c r="D461" i="6"/>
  <c r="F461" i="6" s="1"/>
  <c r="D429" i="6"/>
  <c r="F429" i="6" s="1"/>
  <c r="D984" i="6"/>
  <c r="F984" i="6" s="1"/>
  <c r="D911" i="6"/>
  <c r="F911" i="6" s="1"/>
  <c r="D783" i="6"/>
  <c r="F783" i="6" s="1"/>
  <c r="D827" i="6"/>
  <c r="F827" i="6" s="1"/>
  <c r="D845" i="6"/>
  <c r="F845" i="6" s="1"/>
  <c r="D958" i="6"/>
  <c r="F958" i="6" s="1"/>
  <c r="D926" i="6"/>
  <c r="F926" i="6" s="1"/>
  <c r="D894" i="6"/>
  <c r="F894" i="6" s="1"/>
  <c r="D862" i="6"/>
  <c r="F862" i="6" s="1"/>
  <c r="D830" i="6"/>
  <c r="F830" i="6" s="1"/>
  <c r="D798" i="6"/>
  <c r="F798" i="6" s="1"/>
  <c r="D766" i="6"/>
  <c r="F766" i="6" s="1"/>
  <c r="D734" i="6"/>
  <c r="F734" i="6" s="1"/>
  <c r="D702" i="6"/>
  <c r="F702" i="6" s="1"/>
  <c r="D670" i="6"/>
  <c r="F670" i="6" s="1"/>
  <c r="D638" i="6"/>
  <c r="F638" i="6" s="1"/>
  <c r="D745" i="6"/>
  <c r="F745" i="6" s="1"/>
  <c r="D713" i="6"/>
  <c r="F713" i="6" s="1"/>
  <c r="D681" i="6"/>
  <c r="F681" i="6" s="1"/>
  <c r="D649" i="6"/>
  <c r="F649" i="6" s="1"/>
  <c r="D956" i="6"/>
  <c r="F956" i="6" s="1"/>
  <c r="D924" i="6"/>
  <c r="F924" i="6" s="1"/>
  <c r="D892" i="6"/>
  <c r="F892" i="6" s="1"/>
  <c r="D860" i="6"/>
  <c r="F860" i="6" s="1"/>
  <c r="D828" i="6"/>
  <c r="F828" i="6" s="1"/>
  <c r="D796" i="6"/>
  <c r="F796" i="6" s="1"/>
  <c r="D764" i="6"/>
  <c r="F764" i="6" s="1"/>
  <c r="D732" i="6"/>
  <c r="F732" i="6" s="1"/>
  <c r="D700" i="6"/>
  <c r="F700" i="6" s="1"/>
  <c r="D668" i="6"/>
  <c r="F668" i="6" s="1"/>
  <c r="D636" i="6"/>
  <c r="F636" i="6" s="1"/>
  <c r="D747" i="6"/>
  <c r="F747" i="6" s="1"/>
  <c r="D715" i="6"/>
  <c r="F715" i="6" s="1"/>
  <c r="D683" i="6"/>
  <c r="F683" i="6" s="1"/>
  <c r="D651" i="6"/>
  <c r="F651" i="6" s="1"/>
  <c r="D540" i="6"/>
  <c r="F540" i="6" s="1"/>
  <c r="D609" i="6"/>
  <c r="F609" i="6" s="1"/>
  <c r="D367" i="6"/>
  <c r="F367" i="6" s="1"/>
  <c r="D614" i="6"/>
  <c r="F614" i="6" s="1"/>
  <c r="D420" i="6"/>
  <c r="F420" i="6" s="1"/>
  <c r="D361" i="6"/>
  <c r="F361" i="6" s="1"/>
  <c r="D608" i="6"/>
  <c r="F608" i="6" s="1"/>
  <c r="D851" i="6"/>
  <c r="F851" i="6" s="1"/>
  <c r="D491" i="6"/>
  <c r="F491" i="6" s="1"/>
  <c r="D901" i="6"/>
  <c r="F901" i="6" s="1"/>
  <c r="D905" i="6"/>
  <c r="F905" i="6" s="1"/>
  <c r="D473" i="6"/>
  <c r="F473" i="6" s="1"/>
  <c r="D821" i="6"/>
  <c r="F821" i="6" s="1"/>
  <c r="D938" i="6"/>
  <c r="F938" i="6" s="1"/>
  <c r="D810" i="6"/>
  <c r="F810" i="6" s="1"/>
  <c r="D682" i="6"/>
  <c r="F682" i="6" s="1"/>
  <c r="D693" i="6"/>
  <c r="F693" i="6" s="1"/>
  <c r="D936" i="6"/>
  <c r="F936" i="6" s="1"/>
  <c r="D808" i="6"/>
  <c r="F808" i="6" s="1"/>
  <c r="D712" i="6"/>
  <c r="F712" i="6" s="1"/>
  <c r="D727" i="6"/>
  <c r="F727" i="6" s="1"/>
  <c r="D114" i="6"/>
  <c r="F114" i="6" s="1"/>
  <c r="D322" i="6"/>
  <c r="F322" i="6" s="1"/>
  <c r="D258" i="6"/>
  <c r="F258" i="6" s="1"/>
  <c r="D366" i="6"/>
  <c r="F366" i="6" s="1"/>
  <c r="D384" i="6"/>
  <c r="F384" i="6" s="1"/>
  <c r="D306" i="6"/>
  <c r="F306" i="6" s="1"/>
  <c r="D388" i="6"/>
  <c r="F388" i="6" s="1"/>
  <c r="D492" i="6"/>
  <c r="F492" i="6" s="1"/>
  <c r="D275" i="6"/>
  <c r="F275" i="6" s="1"/>
  <c r="D572" i="6"/>
  <c r="F572" i="6" s="1"/>
  <c r="D957" i="6"/>
  <c r="F957" i="6" s="1"/>
  <c r="D269" i="6"/>
  <c r="F269" i="6" s="1"/>
  <c r="D935" i="6"/>
  <c r="F935" i="6" s="1"/>
  <c r="D527" i="6"/>
  <c r="F527" i="6" s="1"/>
  <c r="D986" i="6"/>
  <c r="F986" i="6" s="1"/>
  <c r="D861" i="6"/>
  <c r="F861" i="6" s="1"/>
  <c r="D509" i="6"/>
  <c r="F509" i="6" s="1"/>
  <c r="D847" i="6"/>
  <c r="F847" i="6" s="1"/>
  <c r="D910" i="6"/>
  <c r="F910" i="6" s="1"/>
  <c r="D782" i="6"/>
  <c r="F782" i="6" s="1"/>
  <c r="D654" i="6"/>
  <c r="F654" i="6" s="1"/>
  <c r="D665" i="6"/>
  <c r="F665" i="6" s="1"/>
  <c r="D908" i="6"/>
  <c r="F908" i="6" s="1"/>
  <c r="D780" i="6"/>
  <c r="F780" i="6" s="1"/>
  <c r="D652" i="6"/>
  <c r="F652" i="6" s="1"/>
  <c r="D667" i="6"/>
  <c r="F667" i="6" s="1"/>
  <c r="D404" i="6"/>
  <c r="F404" i="6" s="1"/>
  <c r="D961" i="6"/>
  <c r="F961" i="6" s="1"/>
  <c r="D262" i="6"/>
  <c r="F262" i="6" s="1"/>
  <c r="D332" i="6"/>
  <c r="F332" i="6" s="1"/>
  <c r="D518" i="6"/>
  <c r="F518" i="6" s="1"/>
  <c r="D279" i="6"/>
  <c r="F279" i="6" s="1"/>
  <c r="D577" i="6"/>
  <c r="F577" i="6" s="1"/>
  <c r="D967" i="6"/>
  <c r="F967" i="6" s="1"/>
  <c r="D273" i="6"/>
  <c r="F273" i="6" s="1"/>
  <c r="D945" i="6"/>
  <c r="F945" i="6" s="1"/>
  <c r="D531" i="6"/>
  <c r="F531" i="6" s="1"/>
  <c r="D990" i="6"/>
  <c r="F990" i="6" s="1"/>
  <c r="D887" i="6"/>
  <c r="F887" i="6" s="1"/>
  <c r="D513" i="6"/>
  <c r="F513" i="6" s="1"/>
  <c r="D853" i="6"/>
  <c r="F853" i="6" s="1"/>
  <c r="D946" i="6"/>
  <c r="F946" i="6" s="1"/>
  <c r="D818" i="6"/>
  <c r="F818" i="6" s="1"/>
  <c r="D722" i="6"/>
  <c r="F722" i="6" s="1"/>
  <c r="D733" i="6"/>
  <c r="F733" i="6" s="1"/>
  <c r="D944" i="6"/>
  <c r="F944" i="6" s="1"/>
  <c r="D784" i="6"/>
  <c r="F784" i="6" s="1"/>
  <c r="D656" i="6"/>
  <c r="F656" i="6" s="1"/>
  <c r="D671" i="6"/>
  <c r="F671" i="6" s="1"/>
  <c r="D61" i="6"/>
  <c r="F61" i="6" s="1"/>
  <c r="D566" i="6"/>
  <c r="F566" i="6" s="1"/>
  <c r="D270" i="6"/>
  <c r="F270" i="6" s="1"/>
  <c r="D619" i="6"/>
  <c r="F619" i="6" s="1"/>
  <c r="D585" i="6"/>
  <c r="F585" i="6" s="1"/>
  <c r="D272" i="6"/>
  <c r="F272" i="6" s="1"/>
  <c r="D315" i="6"/>
  <c r="F315" i="6" s="1"/>
  <c r="D498" i="6"/>
  <c r="F498" i="6" s="1"/>
  <c r="D993" i="6"/>
  <c r="F993" i="6" s="1"/>
  <c r="D620" i="6"/>
  <c r="F620" i="6" s="1"/>
  <c r="D430" i="6"/>
  <c r="F430" i="6" s="1"/>
  <c r="D503" i="6"/>
  <c r="F503" i="6" s="1"/>
  <c r="D959" i="6"/>
  <c r="F959" i="6" s="1"/>
  <c r="D963" i="6"/>
  <c r="F963" i="6" s="1"/>
  <c r="D485" i="6"/>
  <c r="F485" i="6" s="1"/>
  <c r="D976" i="6"/>
  <c r="F976" i="6" s="1"/>
  <c r="D886" i="6"/>
  <c r="F886" i="6" s="1"/>
  <c r="D692" i="6"/>
  <c r="F692" i="6" s="1"/>
  <c r="D151" i="6"/>
  <c r="F151" i="6" s="1"/>
  <c r="D627" i="6"/>
  <c r="F627" i="6" s="1"/>
  <c r="D328" i="6"/>
  <c r="F328" i="6" s="1"/>
  <c r="D574" i="6"/>
  <c r="F574" i="6" s="1"/>
  <c r="D395" i="6"/>
  <c r="F395" i="6" s="1"/>
  <c r="D282" i="6"/>
  <c r="F282" i="6" s="1"/>
  <c r="D554" i="6"/>
  <c r="F554" i="6" s="1"/>
  <c r="D326" i="6"/>
  <c r="F326" i="6" s="1"/>
  <c r="D532" i="6"/>
  <c r="F532" i="6" s="1"/>
  <c r="D389" i="6"/>
  <c r="F389" i="6" s="1"/>
  <c r="D268" i="6"/>
  <c r="F268" i="6" s="1"/>
  <c r="D376" i="6"/>
  <c r="F376" i="6" s="1"/>
  <c r="D623" i="6"/>
  <c r="F623" i="6" s="1"/>
  <c r="D889" i="6"/>
  <c r="F889" i="6" s="1"/>
  <c r="D409" i="6"/>
  <c r="F409" i="6" s="1"/>
  <c r="D330" i="6"/>
  <c r="F330" i="6" s="1"/>
  <c r="D550" i="6"/>
  <c r="F550" i="6" s="1"/>
  <c r="D310" i="6"/>
  <c r="F310" i="6" s="1"/>
  <c r="D576" i="6"/>
  <c r="F576" i="6" s="1"/>
  <c r="D391" i="6"/>
  <c r="F391" i="6" s="1"/>
  <c r="D359" i="6"/>
  <c r="F359" i="6" s="1"/>
  <c r="D327" i="6"/>
  <c r="F327" i="6" s="1"/>
  <c r="D295" i="6"/>
  <c r="F295" i="6" s="1"/>
  <c r="D263" i="6"/>
  <c r="F263" i="6" s="1"/>
  <c r="D606" i="6"/>
  <c r="F606" i="6" s="1"/>
  <c r="D536" i="6"/>
  <c r="F536" i="6" s="1"/>
  <c r="D995" i="6"/>
  <c r="F995" i="6" s="1"/>
  <c r="D516" i="6"/>
  <c r="F516" i="6" s="1"/>
  <c r="D975" i="6"/>
  <c r="F975" i="6" s="1"/>
  <c r="D432" i="6"/>
  <c r="F432" i="6" s="1"/>
  <c r="D444" i="6"/>
  <c r="F444" i="6" s="1"/>
  <c r="D385" i="6"/>
  <c r="F385" i="6" s="1"/>
  <c r="D353" i="6"/>
  <c r="F353" i="6" s="1"/>
  <c r="D321" i="6"/>
  <c r="F321" i="6" s="1"/>
  <c r="D289" i="6"/>
  <c r="F289" i="6" s="1"/>
  <c r="D257" i="6"/>
  <c r="F257" i="6" s="1"/>
  <c r="D600" i="6"/>
  <c r="F600" i="6" s="1"/>
  <c r="D546" i="6"/>
  <c r="F546" i="6" s="1"/>
  <c r="D418" i="6"/>
  <c r="F418" i="6" s="1"/>
  <c r="D468" i="6"/>
  <c r="F468" i="6" s="1"/>
  <c r="D474" i="6"/>
  <c r="F474" i="6" s="1"/>
  <c r="D579" i="6"/>
  <c r="F579" i="6" s="1"/>
  <c r="D547" i="6"/>
  <c r="F547" i="6" s="1"/>
  <c r="D515" i="6"/>
  <c r="F515" i="6" s="1"/>
  <c r="D483" i="6"/>
  <c r="F483" i="6" s="1"/>
  <c r="D451" i="6"/>
  <c r="F451" i="6" s="1"/>
  <c r="D419" i="6"/>
  <c r="F419" i="6" s="1"/>
  <c r="D974" i="6"/>
  <c r="F974" i="6" s="1"/>
  <c r="D869" i="6"/>
  <c r="F869" i="6" s="1"/>
  <c r="D907" i="6"/>
  <c r="F907" i="6" s="1"/>
  <c r="D779" i="6"/>
  <c r="F779" i="6" s="1"/>
  <c r="D823" i="6"/>
  <c r="F823" i="6" s="1"/>
  <c r="D873" i="6"/>
  <c r="F873" i="6" s="1"/>
  <c r="D561" i="6"/>
  <c r="F561" i="6" s="1"/>
  <c r="D529" i="6"/>
  <c r="F529" i="6" s="1"/>
  <c r="D497" i="6"/>
  <c r="F497" i="6" s="1"/>
  <c r="D465" i="6"/>
  <c r="F465" i="6" s="1"/>
  <c r="D433" i="6"/>
  <c r="F433" i="6" s="1"/>
  <c r="D988" i="6"/>
  <c r="F988" i="6" s="1"/>
  <c r="D917" i="6"/>
  <c r="F917" i="6" s="1"/>
  <c r="D789" i="6"/>
  <c r="F789" i="6" s="1"/>
  <c r="D833" i="6"/>
  <c r="F833" i="6" s="1"/>
  <c r="D871" i="6"/>
  <c r="F871" i="6" s="1"/>
  <c r="D962" i="6"/>
  <c r="F962" i="6" s="1"/>
  <c r="D930" i="6"/>
  <c r="F930" i="6" s="1"/>
  <c r="D898" i="6"/>
  <c r="F898" i="6" s="1"/>
  <c r="D866" i="6"/>
  <c r="F866" i="6" s="1"/>
  <c r="D834" i="6"/>
  <c r="F834" i="6" s="1"/>
  <c r="D802" i="6"/>
  <c r="F802" i="6" s="1"/>
  <c r="D770" i="6"/>
  <c r="F770" i="6" s="1"/>
  <c r="D738" i="6"/>
  <c r="F738" i="6" s="1"/>
  <c r="D706" i="6"/>
  <c r="F706" i="6" s="1"/>
  <c r="D674" i="6"/>
  <c r="F674" i="6" s="1"/>
  <c r="D642" i="6"/>
  <c r="F642" i="6" s="1"/>
  <c r="D749" i="6"/>
  <c r="F749" i="6" s="1"/>
  <c r="D717" i="6"/>
  <c r="F717" i="6" s="1"/>
  <c r="D685" i="6"/>
  <c r="F685" i="6" s="1"/>
  <c r="D653" i="6"/>
  <c r="F653" i="6" s="1"/>
  <c r="D960" i="6"/>
  <c r="F960" i="6" s="1"/>
  <c r="D928" i="6"/>
  <c r="F928" i="6" s="1"/>
  <c r="D896" i="6"/>
  <c r="F896" i="6" s="1"/>
  <c r="D864" i="6"/>
  <c r="F864" i="6" s="1"/>
  <c r="D832" i="6"/>
  <c r="F832" i="6" s="1"/>
  <c r="D800" i="6"/>
  <c r="F800" i="6" s="1"/>
  <c r="D768" i="6"/>
  <c r="F768" i="6" s="1"/>
  <c r="D736" i="6"/>
  <c r="F736" i="6" s="1"/>
  <c r="D704" i="6"/>
  <c r="F704" i="6" s="1"/>
  <c r="D672" i="6"/>
  <c r="F672" i="6" s="1"/>
  <c r="D640" i="6"/>
  <c r="F640" i="6" s="1"/>
  <c r="D751" i="6"/>
  <c r="F751" i="6" s="1"/>
  <c r="D719" i="6"/>
  <c r="F719" i="6" s="1"/>
  <c r="D687" i="6"/>
  <c r="F687" i="6" s="1"/>
  <c r="D655" i="6"/>
  <c r="F655" i="6" s="1"/>
  <c r="D342" i="6"/>
  <c r="F342" i="6" s="1"/>
  <c r="D335" i="6"/>
  <c r="F335" i="6" s="1"/>
  <c r="D582" i="6"/>
  <c r="F582" i="6" s="1"/>
  <c r="D464" i="6"/>
  <c r="F464" i="6" s="1"/>
  <c r="D329" i="6"/>
  <c r="F329" i="6" s="1"/>
  <c r="D857" i="6"/>
  <c r="F857" i="6" s="1"/>
  <c r="D523" i="6"/>
  <c r="F523" i="6" s="1"/>
  <c r="D982" i="6"/>
  <c r="F982" i="6" s="1"/>
  <c r="D855" i="6"/>
  <c r="F855" i="6" s="1"/>
  <c r="D505" i="6"/>
  <c r="F505" i="6" s="1"/>
  <c r="D949" i="6"/>
  <c r="F949" i="6" s="1"/>
  <c r="D775" i="6"/>
  <c r="F775" i="6" s="1"/>
  <c r="D842" i="6"/>
  <c r="F842" i="6" s="1"/>
  <c r="D714" i="6"/>
  <c r="F714" i="6" s="1"/>
  <c r="D725" i="6"/>
  <c r="F725" i="6" s="1"/>
  <c r="D904" i="6"/>
  <c r="F904" i="6" s="1"/>
  <c r="D776" i="6"/>
  <c r="F776" i="6" s="1"/>
  <c r="D648" i="6"/>
  <c r="F648" i="6" s="1"/>
  <c r="D663" i="6"/>
  <c r="F663" i="6" s="1"/>
  <c r="D153" i="6"/>
  <c r="F153" i="6" s="1"/>
  <c r="D587" i="6"/>
  <c r="F587" i="6" s="1"/>
  <c r="D286" i="6"/>
  <c r="F286" i="6" s="1"/>
  <c r="D368" i="6"/>
  <c r="F368" i="6" s="1"/>
  <c r="D307" i="6"/>
  <c r="F307" i="6" s="1"/>
  <c r="D466" i="6"/>
  <c r="F466" i="6" s="1"/>
  <c r="D819" i="6"/>
  <c r="F819" i="6" s="1"/>
  <c r="D301" i="6"/>
  <c r="F301" i="6" s="1"/>
  <c r="D456" i="6"/>
  <c r="F456" i="6" s="1"/>
  <c r="D559" i="6"/>
  <c r="F559" i="6" s="1"/>
  <c r="D431" i="6"/>
  <c r="F431" i="6" s="1"/>
  <c r="D817" i="6"/>
  <c r="F817" i="6" s="1"/>
  <c r="D541" i="6"/>
  <c r="F541" i="6" s="1"/>
  <c r="D1000" i="6"/>
  <c r="F1000" i="6" s="1"/>
  <c r="D909" i="6"/>
  <c r="F909" i="6" s="1"/>
  <c r="D846" i="6"/>
  <c r="F846" i="6" s="1"/>
  <c r="D718" i="6"/>
  <c r="F718" i="6" s="1"/>
  <c r="D697" i="6"/>
  <c r="F697" i="6" s="1"/>
  <c r="D876" i="6"/>
  <c r="F876" i="6" s="1"/>
  <c r="D748" i="6"/>
  <c r="F748" i="6" s="1"/>
  <c r="D763" i="6"/>
  <c r="F763" i="6" s="1"/>
  <c r="D635" i="6"/>
  <c r="F635" i="6" s="1"/>
  <c r="D412" i="6"/>
  <c r="F412" i="6" s="1"/>
  <c r="D290" i="6"/>
  <c r="F290" i="6" s="1"/>
  <c r="D411" i="6"/>
  <c r="F411" i="6" s="1"/>
  <c r="D941" i="6"/>
  <c r="F941" i="6" s="1"/>
  <c r="D312" i="6"/>
  <c r="F312" i="6" s="1"/>
  <c r="D393" i="6"/>
  <c r="F393" i="6" s="1"/>
  <c r="D621" i="6"/>
  <c r="F621" i="6" s="1"/>
  <c r="D343" i="6"/>
  <c r="F343" i="6" s="1"/>
  <c r="D590" i="6"/>
  <c r="F590" i="6" s="1"/>
  <c r="D496" i="6"/>
  <c r="F496" i="6" s="1"/>
  <c r="D337" i="6"/>
  <c r="F337" i="6" s="1"/>
  <c r="D584" i="6"/>
  <c r="F584" i="6" s="1"/>
  <c r="D997" i="6"/>
  <c r="F997" i="6" s="1"/>
  <c r="D467" i="6"/>
  <c r="F467" i="6" s="1"/>
  <c r="D805" i="6"/>
  <c r="F805" i="6" s="1"/>
  <c r="D809" i="6"/>
  <c r="F809" i="6" s="1"/>
  <c r="D449" i="6"/>
  <c r="F449" i="6" s="1"/>
  <c r="D769" i="6"/>
  <c r="F769" i="6" s="1"/>
  <c r="D882" i="6"/>
  <c r="F882" i="6" s="1"/>
  <c r="D754" i="6"/>
  <c r="F754" i="6" s="1"/>
  <c r="D765" i="6"/>
  <c r="F765" i="6" s="1"/>
  <c r="D637" i="6"/>
  <c r="F637" i="6" s="1"/>
  <c r="D848" i="6"/>
  <c r="F848" i="6" s="1"/>
  <c r="D720" i="6"/>
  <c r="F720" i="6" s="1"/>
  <c r="D703" i="6"/>
  <c r="F703" i="6" s="1"/>
  <c r="D428" i="6"/>
  <c r="F428" i="6" s="1"/>
  <c r="D502" i="6"/>
  <c r="F502" i="6" s="1"/>
  <c r="D410" i="6"/>
  <c r="F410" i="6" s="1"/>
  <c r="D578" i="6"/>
  <c r="F578" i="6" s="1"/>
  <c r="D983" i="6"/>
  <c r="F983" i="6" s="1"/>
  <c r="D347" i="6"/>
  <c r="F347" i="6" s="1"/>
  <c r="D594" i="6"/>
  <c r="F594" i="6" s="1"/>
  <c r="D825" i="6"/>
  <c r="F825" i="6" s="1"/>
  <c r="D341" i="6"/>
  <c r="F341" i="6" s="1"/>
  <c r="D588" i="6"/>
  <c r="F588" i="6" s="1"/>
  <c r="D416" i="6"/>
  <c r="F416" i="6" s="1"/>
  <c r="D471" i="6"/>
  <c r="F471" i="6" s="1"/>
  <c r="D849" i="6"/>
  <c r="F849" i="6" s="1"/>
  <c r="D517" i="6"/>
  <c r="F517" i="6" s="1"/>
  <c r="D795" i="6"/>
  <c r="F795" i="6" s="1"/>
  <c r="D756" i="6"/>
  <c r="F756" i="6" s="1"/>
  <c r="D121" i="6"/>
  <c r="F121" i="6" s="1"/>
  <c r="D526" i="6"/>
  <c r="F526" i="6" s="1"/>
  <c r="D316" i="6"/>
  <c r="F316" i="6" s="1"/>
  <c r="D284" i="6"/>
  <c r="F284" i="6" s="1"/>
  <c r="D354" i="6"/>
  <c r="F354" i="6" s="1"/>
  <c r="D334" i="6"/>
  <c r="F334" i="6" s="1"/>
  <c r="D581" i="6"/>
  <c r="F581" i="6" s="1"/>
  <c r="D399" i="6"/>
  <c r="F399" i="6" s="1"/>
  <c r="D308" i="6"/>
  <c r="F308" i="6" s="1"/>
  <c r="D564" i="6"/>
  <c r="F564" i="6" s="1"/>
  <c r="D352" i="6"/>
  <c r="F352" i="6" s="1"/>
  <c r="D599" i="6"/>
  <c r="F599" i="6" s="1"/>
  <c r="D394" i="6"/>
  <c r="F394" i="6" s="1"/>
  <c r="D274" i="6"/>
  <c r="F274" i="6" s="1"/>
  <c r="D382" i="6"/>
  <c r="F382" i="6" s="1"/>
  <c r="D629" i="6"/>
  <c r="F629" i="6" s="1"/>
  <c r="D454" i="6"/>
  <c r="F454" i="6" s="1"/>
  <c r="D413" i="6"/>
  <c r="F413" i="6" s="1"/>
  <c r="D356" i="6"/>
  <c r="F356" i="6" s="1"/>
  <c r="D603" i="6"/>
  <c r="F603" i="6" s="1"/>
  <c r="D336" i="6"/>
  <c r="F336" i="6" s="1"/>
  <c r="D583" i="6"/>
  <c r="F583" i="6" s="1"/>
  <c r="D787" i="6"/>
  <c r="F787" i="6" s="1"/>
  <c r="D363" i="6"/>
  <c r="F363" i="6" s="1"/>
  <c r="D331" i="6"/>
  <c r="F331" i="6" s="1"/>
  <c r="D299" i="6"/>
  <c r="F299" i="6" s="1"/>
  <c r="D267" i="6"/>
  <c r="F267" i="6" s="1"/>
  <c r="D610" i="6"/>
  <c r="F610" i="6" s="1"/>
  <c r="D562" i="6"/>
  <c r="F562" i="6" s="1"/>
  <c r="D434" i="6"/>
  <c r="F434" i="6" s="1"/>
  <c r="D542" i="6"/>
  <c r="F542" i="6" s="1"/>
  <c r="D414" i="6"/>
  <c r="F414" i="6" s="1"/>
  <c r="D458" i="6"/>
  <c r="F458" i="6" s="1"/>
  <c r="D470" i="6"/>
  <c r="F470" i="6" s="1"/>
  <c r="D915" i="6"/>
  <c r="F915" i="6" s="1"/>
  <c r="D357" i="6"/>
  <c r="F357" i="6" s="1"/>
  <c r="D325" i="6"/>
  <c r="F325" i="6" s="1"/>
  <c r="D293" i="6"/>
  <c r="F293" i="6" s="1"/>
  <c r="D261" i="6"/>
  <c r="F261" i="6" s="1"/>
  <c r="D604" i="6"/>
  <c r="F604" i="6" s="1"/>
  <c r="D552" i="6"/>
  <c r="F552" i="6" s="1"/>
  <c r="D424" i="6"/>
  <c r="F424" i="6" s="1"/>
  <c r="D494" i="6"/>
  <c r="F494" i="6" s="1"/>
  <c r="D480" i="6"/>
  <c r="F480" i="6" s="1"/>
  <c r="D793" i="6"/>
  <c r="F793" i="6" s="1"/>
  <c r="D551" i="6"/>
  <c r="F551" i="6" s="1"/>
  <c r="D519" i="6"/>
  <c r="F519" i="6" s="1"/>
  <c r="D487" i="6"/>
  <c r="F487" i="6" s="1"/>
  <c r="D455" i="6"/>
  <c r="F455" i="6" s="1"/>
  <c r="D423" i="6"/>
  <c r="F423" i="6" s="1"/>
  <c r="D978" i="6"/>
  <c r="F978" i="6" s="1"/>
  <c r="D895" i="6"/>
  <c r="F895" i="6" s="1"/>
  <c r="D913" i="6"/>
  <c r="F913" i="6" s="1"/>
  <c r="D785" i="6"/>
  <c r="F785" i="6" s="1"/>
  <c r="D829" i="6"/>
  <c r="F829" i="6" s="1"/>
  <c r="D899" i="6"/>
  <c r="F899" i="6" s="1"/>
  <c r="D771" i="6"/>
  <c r="F771" i="6" s="1"/>
  <c r="D533" i="6"/>
  <c r="F533" i="6" s="1"/>
  <c r="D501" i="6"/>
  <c r="F501" i="6" s="1"/>
  <c r="D469" i="6"/>
  <c r="F469" i="6" s="1"/>
  <c r="D437" i="6"/>
  <c r="F437" i="6" s="1"/>
  <c r="D992" i="6"/>
  <c r="F992" i="6" s="1"/>
  <c r="D943" i="6"/>
  <c r="F943" i="6" s="1"/>
  <c r="D815" i="6"/>
  <c r="F815" i="6" s="1"/>
  <c r="D859" i="6"/>
  <c r="F859" i="6" s="1"/>
  <c r="D877" i="6"/>
  <c r="F877" i="6" s="1"/>
  <c r="D966" i="6"/>
  <c r="F966" i="6" s="1"/>
  <c r="D934" i="6"/>
  <c r="F934" i="6" s="1"/>
  <c r="D902" i="6"/>
  <c r="F902" i="6" s="1"/>
  <c r="D870" i="6"/>
  <c r="F870" i="6" s="1"/>
  <c r="D838" i="6"/>
  <c r="F838" i="6" s="1"/>
  <c r="D806" i="6"/>
  <c r="F806" i="6" s="1"/>
  <c r="D774" i="6"/>
  <c r="F774" i="6" s="1"/>
  <c r="D742" i="6"/>
  <c r="F742" i="6" s="1"/>
  <c r="D710" i="6"/>
  <c r="F710" i="6" s="1"/>
  <c r="D678" i="6"/>
  <c r="F678" i="6" s="1"/>
  <c r="D646" i="6"/>
  <c r="F646" i="6" s="1"/>
  <c r="D753" i="6"/>
  <c r="F753" i="6" s="1"/>
  <c r="D721" i="6"/>
  <c r="F721" i="6" s="1"/>
  <c r="D689" i="6"/>
  <c r="F689" i="6" s="1"/>
  <c r="D657" i="6"/>
  <c r="F657" i="6" s="1"/>
  <c r="D964" i="6"/>
  <c r="F964" i="6" s="1"/>
  <c r="D932" i="6"/>
  <c r="F932" i="6" s="1"/>
  <c r="D900" i="6"/>
  <c r="F900" i="6" s="1"/>
  <c r="D868" i="6"/>
  <c r="F868" i="6" s="1"/>
  <c r="D836" i="6"/>
  <c r="F836" i="6" s="1"/>
  <c r="D804" i="6"/>
  <c r="F804" i="6" s="1"/>
  <c r="D772" i="6"/>
  <c r="F772" i="6" s="1"/>
  <c r="D740" i="6"/>
  <c r="F740" i="6" s="1"/>
  <c r="D708" i="6"/>
  <c r="F708" i="6" s="1"/>
  <c r="D676" i="6"/>
  <c r="F676" i="6" s="1"/>
  <c r="D644" i="6"/>
  <c r="F644" i="6" s="1"/>
  <c r="D755" i="6"/>
  <c r="F755" i="6" s="1"/>
  <c r="D723" i="6"/>
  <c r="F723" i="6" s="1"/>
  <c r="D691" i="6"/>
  <c r="F691" i="6" s="1"/>
  <c r="D659" i="6"/>
  <c r="F659" i="6" s="1"/>
  <c r="D1001" i="6"/>
  <c r="F1001" i="6" s="1"/>
  <c r="D225" i="6"/>
  <c r="F225" i="6" s="1"/>
  <c r="D190" i="6"/>
  <c r="F190" i="6" s="1"/>
  <c r="D167" i="6"/>
  <c r="F167" i="6" s="1"/>
  <c r="D123" i="6"/>
  <c r="F123" i="6" s="1"/>
  <c r="D91" i="6"/>
  <c r="F91" i="6" s="1"/>
  <c r="D155" i="6"/>
  <c r="F155" i="6" s="1"/>
  <c r="D154" i="6"/>
  <c r="F154" i="6" s="1"/>
  <c r="D122" i="6"/>
  <c r="F122" i="6" s="1"/>
  <c r="D90" i="6"/>
  <c r="F90" i="6" s="1"/>
  <c r="D80" i="6"/>
  <c r="F80" i="6" s="1"/>
  <c r="D12" i="6"/>
  <c r="F12" i="6" s="1"/>
  <c r="D48" i="6"/>
  <c r="F48" i="6" s="1"/>
  <c r="D16" i="6"/>
  <c r="F16" i="6" s="1"/>
  <c r="D67" i="6"/>
  <c r="F67" i="6" s="1"/>
  <c r="D35" i="6"/>
  <c r="F35" i="6" s="1"/>
  <c r="D256" i="6"/>
  <c r="F256" i="6" s="1"/>
  <c r="D8" i="6"/>
  <c r="F8" i="6" s="1"/>
  <c r="D191" i="6"/>
  <c r="F191" i="6" s="1"/>
  <c r="D177" i="6"/>
  <c r="F177" i="6" s="1"/>
  <c r="D178" i="6"/>
  <c r="F178" i="6" s="1"/>
  <c r="D145" i="6"/>
  <c r="F145" i="6" s="1"/>
  <c r="D173" i="6"/>
  <c r="F173" i="6" s="1"/>
  <c r="D186" i="6"/>
  <c r="F186" i="6" s="1"/>
  <c r="D206" i="6"/>
  <c r="F206" i="6" s="1"/>
  <c r="D226" i="6"/>
  <c r="F226" i="6" s="1"/>
  <c r="D219" i="6"/>
  <c r="F219" i="6" s="1"/>
  <c r="D247" i="6"/>
  <c r="F247" i="6" s="1"/>
  <c r="D212" i="6"/>
  <c r="F212" i="6" s="1"/>
  <c r="D180" i="6"/>
  <c r="F180" i="6" s="1"/>
  <c r="D148" i="6"/>
  <c r="F148" i="6" s="1"/>
  <c r="D116" i="6"/>
  <c r="F116" i="6" s="1"/>
  <c r="D57" i="6"/>
  <c r="F57" i="6" s="1"/>
  <c r="D246" i="6"/>
  <c r="F246" i="6" s="1"/>
  <c r="D252" i="6"/>
  <c r="F252" i="6" s="1"/>
  <c r="D40" i="6"/>
  <c r="F40" i="6" s="1"/>
  <c r="D62" i="6"/>
  <c r="F62" i="6" s="1"/>
  <c r="D117" i="6"/>
  <c r="F117" i="6" s="1"/>
  <c r="D185" i="6"/>
  <c r="F185" i="6" s="1"/>
  <c r="D204" i="6"/>
  <c r="F204" i="6" s="1"/>
  <c r="D140" i="6"/>
  <c r="F140" i="6" s="1"/>
  <c r="D251" i="6"/>
  <c r="F251" i="6" s="1"/>
  <c r="D223" i="6"/>
  <c r="F223" i="6" s="1"/>
  <c r="D137" i="6"/>
  <c r="F137" i="6" s="1"/>
  <c r="D181" i="6"/>
  <c r="F181" i="6" s="1"/>
  <c r="D108" i="6"/>
  <c r="F108" i="6" s="1"/>
  <c r="D7" i="6"/>
  <c r="F7" i="6" s="1"/>
  <c r="D33" i="6"/>
  <c r="F33" i="6" s="1"/>
  <c r="D217" i="6"/>
  <c r="F217" i="6" s="1"/>
  <c r="D241" i="6"/>
  <c r="F241" i="6" s="1"/>
  <c r="D54" i="6"/>
  <c r="F54" i="6" s="1"/>
  <c r="D22" i="6"/>
  <c r="F22" i="6" s="1"/>
  <c r="D254" i="6"/>
  <c r="F254" i="6" s="1"/>
  <c r="D242" i="6"/>
  <c r="F242" i="6" s="1"/>
  <c r="D30" i="6"/>
  <c r="F30" i="6" s="1"/>
  <c r="D11" i="6"/>
  <c r="F11" i="6" s="1"/>
  <c r="D235" i="6"/>
  <c r="F235" i="6" s="1"/>
  <c r="D194" i="6"/>
  <c r="F194" i="6" s="1"/>
  <c r="D172" i="6"/>
  <c r="F172" i="6" s="1"/>
  <c r="D237" i="6"/>
  <c r="F237" i="6" s="1"/>
  <c r="D13" i="6"/>
  <c r="F13" i="6" s="1"/>
  <c r="D14" i="6"/>
  <c r="F14" i="6" s="1"/>
  <c r="D230" i="6"/>
  <c r="F230" i="6" s="1"/>
  <c r="D245" i="6"/>
  <c r="F245" i="6" s="1"/>
  <c r="D250" i="6"/>
  <c r="F250" i="6" s="1"/>
  <c r="D255" i="6"/>
  <c r="F255" i="6" s="1"/>
  <c r="D89" i="6"/>
  <c r="F89" i="6" s="1"/>
  <c r="D109" i="6"/>
  <c r="F109" i="6" s="1"/>
  <c r="D236" i="6"/>
  <c r="F236" i="6" s="1"/>
  <c r="D243" i="6"/>
  <c r="F243" i="6" s="1"/>
  <c r="D9" i="6"/>
  <c r="F9" i="6" s="1"/>
  <c r="D10" i="6"/>
  <c r="F10" i="6" s="1"/>
  <c r="D211" i="6"/>
  <c r="F211" i="6" s="1"/>
  <c r="D231" i="6"/>
  <c r="F231" i="6" s="1"/>
  <c r="D199" i="6"/>
  <c r="F199" i="6" s="1"/>
  <c r="D209" i="6"/>
  <c r="F209" i="6" s="1"/>
  <c r="D215" i="6"/>
  <c r="F215" i="6" s="1"/>
  <c r="D75" i="6"/>
  <c r="F75" i="6" s="1"/>
  <c r="D43" i="6"/>
  <c r="F43" i="6" s="1"/>
  <c r="D248" i="6"/>
  <c r="F248" i="6" s="1"/>
  <c r="D253" i="6"/>
  <c r="F253" i="6" s="1"/>
  <c r="D244" i="6"/>
  <c r="F244" i="6" s="1"/>
  <c r="D249" i="6"/>
  <c r="F249" i="6" s="1"/>
  <c r="D113" i="6"/>
  <c r="F113" i="6" s="1"/>
  <c r="D141" i="6"/>
  <c r="F141" i="6" s="1"/>
  <c r="D169" i="6"/>
  <c r="F169" i="6" s="1"/>
  <c r="D195" i="6"/>
  <c r="F195" i="6" s="1"/>
  <c r="D205" i="6"/>
  <c r="F205" i="6" s="1"/>
  <c r="D193" i="6"/>
  <c r="F193" i="6" s="1"/>
  <c r="D240" i="6"/>
  <c r="F240" i="6" s="1"/>
  <c r="D208" i="6"/>
  <c r="F208" i="6" s="1"/>
  <c r="D176" i="6"/>
  <c r="F176" i="6" s="1"/>
  <c r="D144" i="6"/>
  <c r="F144" i="6" s="1"/>
  <c r="D112" i="6"/>
  <c r="F112" i="6" s="1"/>
  <c r="D25" i="6"/>
  <c r="F25" i="6" s="1"/>
  <c r="D159" i="6"/>
  <c r="F159" i="6" s="1"/>
  <c r="D119" i="6"/>
  <c r="F119" i="6" s="1"/>
  <c r="D86" i="6"/>
  <c r="F86" i="6" s="1"/>
  <c r="D139" i="6"/>
  <c r="F139" i="6" s="1"/>
  <c r="D150" i="6"/>
  <c r="F150" i="6" s="1"/>
  <c r="D118" i="6"/>
  <c r="F118" i="6" s="1"/>
  <c r="D85" i="6"/>
  <c r="F85" i="6" s="1"/>
  <c r="D76" i="6"/>
  <c r="F76" i="6" s="1"/>
  <c r="D44" i="6"/>
  <c r="F44" i="6" s="1"/>
  <c r="D71" i="6"/>
  <c r="F71" i="6" s="1"/>
  <c r="D39" i="6"/>
  <c r="F39" i="6" s="1"/>
  <c r="D58" i="6"/>
  <c r="F58" i="6" s="1"/>
  <c r="D26" i="6"/>
  <c r="F26" i="6" s="1"/>
  <c r="D229" i="6"/>
  <c r="F229" i="6" s="1"/>
  <c r="D105" i="6"/>
  <c r="F105" i="6" s="1"/>
  <c r="D165" i="6"/>
  <c r="F165" i="6" s="1"/>
  <c r="D182" i="6"/>
  <c r="F182" i="6" s="1"/>
  <c r="D157" i="6"/>
  <c r="F157" i="6" s="1"/>
  <c r="D232" i="6"/>
  <c r="F232" i="6" s="1"/>
  <c r="D200" i="6"/>
  <c r="F200" i="6" s="1"/>
  <c r="D168" i="6"/>
  <c r="F168" i="6" s="1"/>
  <c r="D136" i="6"/>
  <c r="F136" i="6" s="1"/>
  <c r="D104" i="6"/>
  <c r="F104" i="6" s="1"/>
  <c r="D69" i="6"/>
  <c r="F69" i="6" s="1"/>
  <c r="D147" i="6"/>
  <c r="F147" i="6" s="1"/>
  <c r="D111" i="6"/>
  <c r="F111" i="6" s="1"/>
  <c r="D49" i="6"/>
  <c r="F49" i="6" s="1"/>
  <c r="D29" i="6"/>
  <c r="F29" i="6" s="1"/>
  <c r="D142" i="6"/>
  <c r="F142" i="6" s="1"/>
  <c r="D110" i="6"/>
  <c r="F110" i="6" s="1"/>
  <c r="D41" i="6"/>
  <c r="F41" i="6" s="1"/>
  <c r="D68" i="6"/>
  <c r="F68" i="6" s="1"/>
  <c r="D36" i="6"/>
  <c r="F36" i="6" s="1"/>
  <c r="D63" i="6"/>
  <c r="F63" i="6" s="1"/>
  <c r="D31" i="6"/>
  <c r="F31" i="6" s="1"/>
  <c r="D50" i="6"/>
  <c r="F50" i="6" s="1"/>
  <c r="D18" i="6"/>
  <c r="F18" i="6" s="1"/>
  <c r="D213" i="6"/>
  <c r="F213" i="6" s="1"/>
  <c r="D210" i="6"/>
  <c r="F210" i="6" s="1"/>
  <c r="D222" i="6"/>
  <c r="F222" i="6" s="1"/>
  <c r="D234" i="6"/>
  <c r="F234" i="6" s="1"/>
  <c r="D65" i="6"/>
  <c r="F65" i="6" s="1"/>
  <c r="D133" i="6"/>
  <c r="F133" i="6" s="1"/>
  <c r="D161" i="6"/>
  <c r="F161" i="6" s="1"/>
  <c r="D125" i="6"/>
  <c r="F125" i="6" s="1"/>
  <c r="D228" i="6"/>
  <c r="F228" i="6" s="1"/>
  <c r="D196" i="6"/>
  <c r="F196" i="6" s="1"/>
  <c r="D164" i="6"/>
  <c r="F164" i="6" s="1"/>
  <c r="D132" i="6"/>
  <c r="F132" i="6" s="1"/>
  <c r="D100" i="6"/>
  <c r="F100" i="6" s="1"/>
  <c r="D37" i="6"/>
  <c r="F37" i="6" s="1"/>
  <c r="D143" i="6"/>
  <c r="F143" i="6" s="1"/>
  <c r="D107" i="6"/>
  <c r="F107" i="6" s="1"/>
  <c r="D17" i="6"/>
  <c r="F17" i="6" s="1"/>
  <c r="D170" i="6"/>
  <c r="F170" i="6" s="1"/>
  <c r="D138" i="6"/>
  <c r="F138" i="6" s="1"/>
  <c r="D106" i="6"/>
  <c r="F106" i="6" s="1"/>
  <c r="D53" i="6"/>
  <c r="F53" i="6" s="1"/>
  <c r="D64" i="6"/>
  <c r="F64" i="6" s="1"/>
  <c r="D32" i="6"/>
  <c r="F32" i="6" s="1"/>
  <c r="D59" i="6"/>
  <c r="F59" i="6" s="1"/>
  <c r="D27" i="6"/>
  <c r="F27" i="6" s="1"/>
  <c r="D78" i="6"/>
  <c r="F78" i="6" s="1"/>
  <c r="D46" i="6"/>
  <c r="F46" i="6" s="1"/>
  <c r="D227" i="6"/>
  <c r="F227" i="6" s="1"/>
  <c r="D101" i="6"/>
  <c r="F101" i="6" s="1"/>
  <c r="D129" i="6"/>
  <c r="F129" i="6" s="1"/>
  <c r="D93" i="6"/>
  <c r="F93" i="6" s="1"/>
  <c r="D224" i="6"/>
  <c r="F224" i="6" s="1"/>
  <c r="D192" i="6"/>
  <c r="F192" i="6" s="1"/>
  <c r="D160" i="6"/>
  <c r="F160" i="6" s="1"/>
  <c r="D128" i="6"/>
  <c r="F128" i="6" s="1"/>
  <c r="D96" i="6"/>
  <c r="F96" i="6" s="1"/>
  <c r="D135" i="6"/>
  <c r="F135" i="6" s="1"/>
  <c r="D103" i="6"/>
  <c r="F103" i="6" s="1"/>
  <c r="D179" i="6"/>
  <c r="F179" i="6" s="1"/>
  <c r="D166" i="6"/>
  <c r="F166" i="6" s="1"/>
  <c r="D134" i="6"/>
  <c r="F134" i="6" s="1"/>
  <c r="D102" i="6"/>
  <c r="F102" i="6" s="1"/>
  <c r="D21" i="6"/>
  <c r="F21" i="6" s="1"/>
  <c r="D60" i="6"/>
  <c r="F60" i="6" s="1"/>
  <c r="D28" i="6"/>
  <c r="F28" i="6" s="1"/>
  <c r="D87" i="6"/>
  <c r="F87" i="6" s="1"/>
  <c r="D55" i="6"/>
  <c r="F55" i="6" s="1"/>
  <c r="D23" i="6"/>
  <c r="F23" i="6" s="1"/>
  <c r="D74" i="6"/>
  <c r="F74" i="6" s="1"/>
  <c r="D42" i="6"/>
  <c r="F42" i="6" s="1"/>
  <c r="D6" i="6"/>
  <c r="F6" i="6" s="1"/>
  <c r="D203" i="6"/>
  <c r="F203" i="6" s="1"/>
  <c r="D201" i="6"/>
  <c r="F201" i="6" s="1"/>
  <c r="D218" i="6"/>
  <c r="F218" i="6" s="1"/>
  <c r="D189" i="6"/>
  <c r="F189" i="6" s="1"/>
  <c r="D198" i="6"/>
  <c r="F198" i="6" s="1"/>
  <c r="D207" i="6"/>
  <c r="F207" i="6" s="1"/>
  <c r="D221" i="6"/>
  <c r="F221" i="6" s="1"/>
  <c r="D239" i="6"/>
  <c r="F239" i="6" s="1"/>
  <c r="D97" i="6"/>
  <c r="F97" i="6" s="1"/>
  <c r="D77" i="6"/>
  <c r="F77" i="6" s="1"/>
  <c r="D220" i="6"/>
  <c r="F220" i="6" s="1"/>
  <c r="D188" i="6"/>
  <c r="F188" i="6" s="1"/>
  <c r="D156" i="6"/>
  <c r="F156" i="6" s="1"/>
  <c r="D124" i="6"/>
  <c r="F124" i="6" s="1"/>
  <c r="D92" i="6"/>
  <c r="F92" i="6" s="1"/>
  <c r="D183" i="6"/>
  <c r="F183" i="6" s="1"/>
  <c r="D131" i="6"/>
  <c r="F131" i="6" s="1"/>
  <c r="D99" i="6"/>
  <c r="F99" i="6" s="1"/>
  <c r="D171" i="6"/>
  <c r="F171" i="6" s="1"/>
  <c r="D162" i="6"/>
  <c r="F162" i="6" s="1"/>
  <c r="D130" i="6"/>
  <c r="F130" i="6" s="1"/>
  <c r="D98" i="6"/>
  <c r="F98" i="6" s="1"/>
  <c r="D88" i="6"/>
  <c r="F88" i="6" s="1"/>
  <c r="D56" i="6"/>
  <c r="F56" i="6" s="1"/>
  <c r="D24" i="6"/>
  <c r="F24" i="6" s="1"/>
  <c r="D83" i="6"/>
  <c r="F83" i="6" s="1"/>
  <c r="D51" i="6"/>
  <c r="F51" i="6" s="1"/>
  <c r="D19" i="6"/>
  <c r="F19" i="6" s="1"/>
  <c r="D70" i="6"/>
  <c r="F70" i="6" s="1"/>
  <c r="D38" i="6"/>
  <c r="F38" i="6" s="1"/>
  <c r="D202" i="6"/>
  <c r="F202" i="6" s="1"/>
  <c r="D174" i="6"/>
  <c r="F174" i="6" s="1"/>
  <c r="D187" i="6"/>
  <c r="F187" i="6" s="1"/>
  <c r="D197" i="6"/>
  <c r="F197" i="6" s="1"/>
  <c r="D214" i="6"/>
  <c r="F214" i="6" s="1"/>
  <c r="D233" i="6"/>
  <c r="F233" i="6" s="1"/>
  <c r="D238" i="6"/>
  <c r="F238" i="6" s="1"/>
  <c r="D45" i="6"/>
  <c r="F45" i="6" s="1"/>
  <c r="D216" i="6"/>
  <c r="F216" i="6" s="1"/>
  <c r="D184" i="6"/>
  <c r="F184" i="6" s="1"/>
  <c r="D152" i="6"/>
  <c r="F152" i="6" s="1"/>
  <c r="D120" i="6"/>
  <c r="F120" i="6" s="1"/>
  <c r="D82" i="6"/>
  <c r="F82" i="6" s="1"/>
  <c r="D175" i="6"/>
  <c r="F175" i="6" s="1"/>
  <c r="D127" i="6"/>
  <c r="F127" i="6" s="1"/>
  <c r="D95" i="6"/>
  <c r="F95" i="6" s="1"/>
  <c r="D163" i="6"/>
  <c r="F163" i="6" s="1"/>
  <c r="D158" i="6"/>
  <c r="F158" i="6" s="1"/>
  <c r="D126" i="6"/>
  <c r="F126" i="6" s="1"/>
  <c r="D94" i="6"/>
  <c r="F94" i="6" s="1"/>
  <c r="D84" i="6"/>
  <c r="F84" i="6" s="1"/>
  <c r="D52" i="6"/>
  <c r="F52" i="6" s="1"/>
  <c r="D20" i="6"/>
  <c r="F20" i="6" s="1"/>
  <c r="D79" i="6"/>
  <c r="F79" i="6" s="1"/>
  <c r="D47" i="6"/>
  <c r="F47" i="6" s="1"/>
  <c r="D66" i="6"/>
  <c r="F66" i="6" s="1"/>
  <c r="D34" i="6"/>
  <c r="F34" i="6" s="1"/>
  <c r="G261" i="6" l="1"/>
  <c r="G269" i="6"/>
  <c r="G277" i="6"/>
  <c r="G285" i="6"/>
  <c r="G293" i="6"/>
  <c r="G301" i="6"/>
  <c r="G309" i="6"/>
  <c r="G317" i="6"/>
  <c r="G325" i="6"/>
  <c r="G333" i="6"/>
  <c r="G341" i="6"/>
  <c r="G349" i="6"/>
  <c r="G357" i="6"/>
  <c r="G365" i="6"/>
  <c r="G373" i="6"/>
  <c r="G381" i="6"/>
  <c r="G389" i="6"/>
  <c r="G397" i="6"/>
  <c r="G405" i="6"/>
  <c r="G413" i="6"/>
  <c r="G421" i="6"/>
  <c r="G429" i="6"/>
  <c r="G437" i="6"/>
  <c r="G445" i="6"/>
  <c r="G453" i="6"/>
  <c r="G461" i="6"/>
  <c r="G469" i="6"/>
  <c r="G477" i="6"/>
  <c r="G485" i="6"/>
  <c r="G493" i="6"/>
  <c r="G501" i="6"/>
  <c r="G509" i="6"/>
  <c r="G517" i="6"/>
  <c r="G525" i="6"/>
  <c r="G533" i="6"/>
  <c r="G541" i="6"/>
  <c r="G549" i="6"/>
  <c r="G557" i="6"/>
  <c r="G565" i="6"/>
  <c r="G573" i="6"/>
  <c r="G581" i="6"/>
  <c r="G589" i="6"/>
  <c r="G597" i="6"/>
  <c r="G605" i="6"/>
  <c r="G613" i="6"/>
  <c r="G621" i="6"/>
  <c r="G629" i="6"/>
  <c r="G637" i="6"/>
  <c r="G645" i="6"/>
  <c r="G653" i="6"/>
  <c r="G661" i="6"/>
  <c r="G669" i="6"/>
  <c r="G677" i="6"/>
  <c r="G685" i="6"/>
  <c r="G693" i="6"/>
  <c r="G701" i="6"/>
  <c r="G709" i="6"/>
  <c r="G717" i="6"/>
  <c r="G725" i="6"/>
  <c r="G733" i="6"/>
  <c r="G741" i="6"/>
  <c r="G749" i="6"/>
  <c r="G757" i="6"/>
  <c r="G765" i="6"/>
  <c r="G773" i="6"/>
  <c r="G781" i="6"/>
  <c r="G789" i="6"/>
  <c r="G797" i="6"/>
  <c r="G805" i="6"/>
  <c r="G813" i="6"/>
  <c r="G821" i="6"/>
  <c r="G829" i="6"/>
  <c r="G837" i="6"/>
  <c r="G845" i="6"/>
  <c r="G853" i="6"/>
  <c r="G861" i="6"/>
  <c r="G869" i="6"/>
  <c r="G877" i="6"/>
  <c r="G885" i="6"/>
  <c r="G893" i="6"/>
  <c r="G901" i="6"/>
  <c r="G909" i="6"/>
  <c r="G917" i="6"/>
  <c r="G925" i="6"/>
  <c r="G933" i="6"/>
  <c r="G941" i="6"/>
  <c r="G949" i="6"/>
  <c r="G957" i="6"/>
  <c r="G965" i="6"/>
  <c r="G973" i="6"/>
  <c r="G981" i="6"/>
  <c r="G989" i="6"/>
  <c r="G997" i="6"/>
  <c r="G1005" i="6"/>
  <c r="G14" i="6"/>
  <c r="G22" i="6"/>
  <c r="G30" i="6"/>
  <c r="G38" i="6"/>
  <c r="G46" i="6"/>
  <c r="G54" i="6"/>
  <c r="G62" i="6"/>
  <c r="G70" i="6"/>
  <c r="G78" i="6"/>
  <c r="G86" i="6"/>
  <c r="G94" i="6"/>
  <c r="G102" i="6"/>
  <c r="G110" i="6"/>
  <c r="G118" i="6"/>
  <c r="G126" i="6"/>
  <c r="G134" i="6"/>
  <c r="G142" i="6"/>
  <c r="G150" i="6"/>
  <c r="G158" i="6"/>
  <c r="G166" i="6"/>
  <c r="G174" i="6"/>
  <c r="G182" i="6"/>
  <c r="G190" i="6"/>
  <c r="G198" i="6"/>
  <c r="G206" i="6"/>
  <c r="G214" i="6"/>
  <c r="G222" i="6"/>
  <c r="G230" i="6"/>
  <c r="G238" i="6"/>
  <c r="G246" i="6"/>
  <c r="G254" i="6"/>
  <c r="G273" i="6"/>
  <c r="G329" i="6"/>
  <c r="G369" i="6"/>
  <c r="G377" i="6"/>
  <c r="G401" i="6"/>
  <c r="G441" i="6"/>
  <c r="G465" i="6"/>
  <c r="G489" i="6"/>
  <c r="G529" i="6"/>
  <c r="G545" i="6"/>
  <c r="G553" i="6"/>
  <c r="G561" i="6"/>
  <c r="G593" i="6"/>
  <c r="G617" i="6"/>
  <c r="G657" i="6"/>
  <c r="G681" i="6"/>
  <c r="G713" i="6"/>
  <c r="G737" i="6"/>
  <c r="G761" i="6"/>
  <c r="G809" i="6"/>
  <c r="G825" i="6"/>
  <c r="G873" i="6"/>
  <c r="G881" i="6"/>
  <c r="G913" i="6"/>
  <c r="G945" i="6"/>
  <c r="G985" i="6"/>
  <c r="G18" i="6"/>
  <c r="G42" i="6"/>
  <c r="G66" i="6"/>
  <c r="G90" i="6"/>
  <c r="G122" i="6"/>
  <c r="G162" i="6"/>
  <c r="G194" i="6"/>
  <c r="G242" i="6"/>
  <c r="G280" i="6"/>
  <c r="G328" i="6"/>
  <c r="G368" i="6"/>
  <c r="G384" i="6"/>
  <c r="G424" i="6"/>
  <c r="G456" i="6"/>
  <c r="G488" i="6"/>
  <c r="G520" i="6"/>
  <c r="G552" i="6"/>
  <c r="G584" i="6"/>
  <c r="G616" i="6"/>
  <c r="G656" i="6"/>
  <c r="G688" i="6"/>
  <c r="G704" i="6"/>
  <c r="G736" i="6"/>
  <c r="G776" i="6"/>
  <c r="G800" i="6"/>
  <c r="G824" i="6"/>
  <c r="G880" i="6"/>
  <c r="G920" i="6"/>
  <c r="G968" i="6"/>
  <c r="G9" i="6"/>
  <c r="G81" i="6"/>
  <c r="G137" i="6"/>
  <c r="G177" i="6"/>
  <c r="G201" i="6"/>
  <c r="G217" i="6"/>
  <c r="G249" i="6"/>
  <c r="G263" i="6"/>
  <c r="G311" i="6"/>
  <c r="G343" i="6"/>
  <c r="G367" i="6"/>
  <c r="G383" i="6"/>
  <c r="G423" i="6"/>
  <c r="G455" i="6"/>
  <c r="G479" i="6"/>
  <c r="G511" i="6"/>
  <c r="G535" i="6"/>
  <c r="G559" i="6"/>
  <c r="G607" i="6"/>
  <c r="G639" i="6"/>
  <c r="G679" i="6"/>
  <c r="G687" i="6"/>
  <c r="G727" i="6"/>
  <c r="G767" i="6"/>
  <c r="G799" i="6"/>
  <c r="G847" i="6"/>
  <c r="G879" i="6"/>
  <c r="G911" i="6"/>
  <c r="G943" i="6"/>
  <c r="G975" i="6"/>
  <c r="G999" i="6"/>
  <c r="G24" i="6"/>
  <c r="G56" i="6"/>
  <c r="G96" i="6"/>
  <c r="G128" i="6"/>
  <c r="G160" i="6"/>
  <c r="G192" i="6"/>
  <c r="G224" i="6"/>
  <c r="G240" i="6"/>
  <c r="G262" i="6"/>
  <c r="G302" i="6"/>
  <c r="G334" i="6"/>
  <c r="G374" i="6"/>
  <c r="G406" i="6"/>
  <c r="G454" i="6"/>
  <c r="G494" i="6"/>
  <c r="G534" i="6"/>
  <c r="G566" i="6"/>
  <c r="G606" i="6"/>
  <c r="G630" i="6"/>
  <c r="G638" i="6"/>
  <c r="G678" i="6"/>
  <c r="G702" i="6"/>
  <c r="G718" i="6"/>
  <c r="G750" i="6"/>
  <c r="G806" i="6"/>
  <c r="G838" i="6"/>
  <c r="G862" i="6"/>
  <c r="G894" i="6"/>
  <c r="G942" i="6"/>
  <c r="G966" i="6"/>
  <c r="G982" i="6"/>
  <c r="G23" i="6"/>
  <c r="G63" i="6"/>
  <c r="G95" i="6"/>
  <c r="G127" i="6"/>
  <c r="G167" i="6"/>
  <c r="G260" i="6"/>
  <c r="G268" i="6"/>
  <c r="G276" i="6"/>
  <c r="G284" i="6"/>
  <c r="G292" i="6"/>
  <c r="G300" i="6"/>
  <c r="G308" i="6"/>
  <c r="G316" i="6"/>
  <c r="G324" i="6"/>
  <c r="G332" i="6"/>
  <c r="G340" i="6"/>
  <c r="G348" i="6"/>
  <c r="G356" i="6"/>
  <c r="G364" i="6"/>
  <c r="G372" i="6"/>
  <c r="G380" i="6"/>
  <c r="G388" i="6"/>
  <c r="G396" i="6"/>
  <c r="G404" i="6"/>
  <c r="G412" i="6"/>
  <c r="G420" i="6"/>
  <c r="G428" i="6"/>
  <c r="G436" i="6"/>
  <c r="G444" i="6"/>
  <c r="G452" i="6"/>
  <c r="G460" i="6"/>
  <c r="G468" i="6"/>
  <c r="G476" i="6"/>
  <c r="G484" i="6"/>
  <c r="G492" i="6"/>
  <c r="G500" i="6"/>
  <c r="G508" i="6"/>
  <c r="G516" i="6"/>
  <c r="G524" i="6"/>
  <c r="G532" i="6"/>
  <c r="G540" i="6"/>
  <c r="G548" i="6"/>
  <c r="G556" i="6"/>
  <c r="G564" i="6"/>
  <c r="G572" i="6"/>
  <c r="G580" i="6"/>
  <c r="G588" i="6"/>
  <c r="G596" i="6"/>
  <c r="G604" i="6"/>
  <c r="G612" i="6"/>
  <c r="G620" i="6"/>
  <c r="G628" i="6"/>
  <c r="G636" i="6"/>
  <c r="G644" i="6"/>
  <c r="G652" i="6"/>
  <c r="G660" i="6"/>
  <c r="G668" i="6"/>
  <c r="G676" i="6"/>
  <c r="G684" i="6"/>
  <c r="G692" i="6"/>
  <c r="G700" i="6"/>
  <c r="G708" i="6"/>
  <c r="G716" i="6"/>
  <c r="G724" i="6"/>
  <c r="G732" i="6"/>
  <c r="G740" i="6"/>
  <c r="G748" i="6"/>
  <c r="G756" i="6"/>
  <c r="G764" i="6"/>
  <c r="G772" i="6"/>
  <c r="G780" i="6"/>
  <c r="G788" i="6"/>
  <c r="G796" i="6"/>
  <c r="G804" i="6"/>
  <c r="G812" i="6"/>
  <c r="G820" i="6"/>
  <c r="G828" i="6"/>
  <c r="G836" i="6"/>
  <c r="G844" i="6"/>
  <c r="G852" i="6"/>
  <c r="G860" i="6"/>
  <c r="G868" i="6"/>
  <c r="G876" i="6"/>
  <c r="G884" i="6"/>
  <c r="G892" i="6"/>
  <c r="G900" i="6"/>
  <c r="G908" i="6"/>
  <c r="G916" i="6"/>
  <c r="G924" i="6"/>
  <c r="G932" i="6"/>
  <c r="G940" i="6"/>
  <c r="G948" i="6"/>
  <c r="G956" i="6"/>
  <c r="G964" i="6"/>
  <c r="G972" i="6"/>
  <c r="G980" i="6"/>
  <c r="G988" i="6"/>
  <c r="G996" i="6"/>
  <c r="G1004" i="6"/>
  <c r="G13" i="6"/>
  <c r="G21" i="6"/>
  <c r="G29" i="6"/>
  <c r="G37" i="6"/>
  <c r="G45" i="6"/>
  <c r="G53" i="6"/>
  <c r="G61" i="6"/>
  <c r="G69" i="6"/>
  <c r="G77" i="6"/>
  <c r="G85" i="6"/>
  <c r="G93" i="6"/>
  <c r="G101" i="6"/>
  <c r="G109" i="6"/>
  <c r="G117" i="6"/>
  <c r="G125" i="6"/>
  <c r="G133" i="6"/>
  <c r="G141" i="6"/>
  <c r="G149" i="6"/>
  <c r="G157" i="6"/>
  <c r="G165" i="6"/>
  <c r="G173" i="6"/>
  <c r="G181" i="6"/>
  <c r="G189" i="6"/>
  <c r="G197" i="6"/>
  <c r="G205" i="6"/>
  <c r="G213" i="6"/>
  <c r="G221" i="6"/>
  <c r="G229" i="6"/>
  <c r="G237" i="6"/>
  <c r="G245" i="6"/>
  <c r="G253" i="6"/>
  <c r="G281" i="6"/>
  <c r="G321" i="6"/>
  <c r="G345" i="6"/>
  <c r="G393" i="6"/>
  <c r="G433" i="6"/>
  <c r="G457" i="6"/>
  <c r="G505" i="6"/>
  <c r="G585" i="6"/>
  <c r="G625" i="6"/>
  <c r="G641" i="6"/>
  <c r="G689" i="6"/>
  <c r="G729" i="6"/>
  <c r="G777" i="6"/>
  <c r="G785" i="6"/>
  <c r="G817" i="6"/>
  <c r="G849" i="6"/>
  <c r="G905" i="6"/>
  <c r="G937" i="6"/>
  <c r="G961" i="6"/>
  <c r="G993" i="6"/>
  <c r="G34" i="6"/>
  <c r="G58" i="6"/>
  <c r="G82" i="6"/>
  <c r="G114" i="6"/>
  <c r="G170" i="6"/>
  <c r="G202" i="6"/>
  <c r="G218" i="6"/>
  <c r="G250" i="6"/>
  <c r="G272" i="6"/>
  <c r="G312" i="6"/>
  <c r="G344" i="6"/>
  <c r="G392" i="6"/>
  <c r="G408" i="6"/>
  <c r="G440" i="6"/>
  <c r="G496" i="6"/>
  <c r="G528" i="6"/>
  <c r="G576" i="6"/>
  <c r="G600" i="6"/>
  <c r="G624" i="6"/>
  <c r="G648" i="6"/>
  <c r="G672" i="6"/>
  <c r="G728" i="6"/>
  <c r="G752" i="6"/>
  <c r="G784" i="6"/>
  <c r="G808" i="6"/>
  <c r="G832" i="6"/>
  <c r="G848" i="6"/>
  <c r="G872" i="6"/>
  <c r="G896" i="6"/>
  <c r="G928" i="6"/>
  <c r="G952" i="6"/>
  <c r="G992" i="6"/>
  <c r="G33" i="6"/>
  <c r="G57" i="6"/>
  <c r="G105" i="6"/>
  <c r="G129" i="6"/>
  <c r="G161" i="6"/>
  <c r="G193" i="6"/>
  <c r="G233" i="6"/>
  <c r="G271" i="6"/>
  <c r="G295" i="6"/>
  <c r="G319" i="6"/>
  <c r="G351" i="6"/>
  <c r="G399" i="6"/>
  <c r="G431" i="6"/>
  <c r="G463" i="6"/>
  <c r="G471" i="6"/>
  <c r="G503" i="6"/>
  <c r="G543" i="6"/>
  <c r="G567" i="6"/>
  <c r="G583" i="6"/>
  <c r="G615" i="6"/>
  <c r="G647" i="6"/>
  <c r="G671" i="6"/>
  <c r="G711" i="6"/>
  <c r="G735" i="6"/>
  <c r="G759" i="6"/>
  <c r="G791" i="6"/>
  <c r="G831" i="6"/>
  <c r="G855" i="6"/>
  <c r="G895" i="6"/>
  <c r="G935" i="6"/>
  <c r="G959" i="6"/>
  <c r="G991" i="6"/>
  <c r="G48" i="6"/>
  <c r="G88" i="6"/>
  <c r="G112" i="6"/>
  <c r="G144" i="6"/>
  <c r="G176" i="6"/>
  <c r="G208" i="6"/>
  <c r="G310" i="6"/>
  <c r="G350" i="6"/>
  <c r="G382" i="6"/>
  <c r="G422" i="6"/>
  <c r="G446" i="6"/>
  <c r="G470" i="6"/>
  <c r="G510" i="6"/>
  <c r="G550" i="6"/>
  <c r="G574" i="6"/>
  <c r="G622" i="6"/>
  <c r="G654" i="6"/>
  <c r="G686" i="6"/>
  <c r="G726" i="6"/>
  <c r="G774" i="6"/>
  <c r="G782" i="6"/>
  <c r="G822" i="6"/>
  <c r="G846" i="6"/>
  <c r="G878" i="6"/>
  <c r="G910" i="6"/>
  <c r="G950" i="6"/>
  <c r="G7" i="6"/>
  <c r="G31" i="6"/>
  <c r="G55" i="6"/>
  <c r="G79" i="6"/>
  <c r="G103" i="6"/>
  <c r="G135" i="6"/>
  <c r="G151" i="6"/>
  <c r="G175" i="6"/>
  <c r="G259" i="6"/>
  <c r="G267" i="6"/>
  <c r="G275" i="6"/>
  <c r="G283" i="6"/>
  <c r="G291" i="6"/>
  <c r="G299" i="6"/>
  <c r="G307" i="6"/>
  <c r="G315" i="6"/>
  <c r="G323" i="6"/>
  <c r="G331" i="6"/>
  <c r="G339" i="6"/>
  <c r="G347" i="6"/>
  <c r="G355" i="6"/>
  <c r="G363" i="6"/>
  <c r="G371" i="6"/>
  <c r="G379" i="6"/>
  <c r="G387" i="6"/>
  <c r="G395" i="6"/>
  <c r="G403" i="6"/>
  <c r="G411" i="6"/>
  <c r="G419" i="6"/>
  <c r="G427" i="6"/>
  <c r="G435" i="6"/>
  <c r="G443" i="6"/>
  <c r="G451" i="6"/>
  <c r="G459" i="6"/>
  <c r="G467" i="6"/>
  <c r="G475" i="6"/>
  <c r="G483" i="6"/>
  <c r="G491" i="6"/>
  <c r="G499" i="6"/>
  <c r="G507" i="6"/>
  <c r="G515" i="6"/>
  <c r="G523" i="6"/>
  <c r="G531" i="6"/>
  <c r="G539" i="6"/>
  <c r="G547" i="6"/>
  <c r="G555" i="6"/>
  <c r="G563" i="6"/>
  <c r="G571" i="6"/>
  <c r="G579" i="6"/>
  <c r="G587" i="6"/>
  <c r="G595" i="6"/>
  <c r="G603" i="6"/>
  <c r="G611" i="6"/>
  <c r="G619" i="6"/>
  <c r="G627" i="6"/>
  <c r="G635" i="6"/>
  <c r="G643" i="6"/>
  <c r="G651" i="6"/>
  <c r="G659" i="6"/>
  <c r="G667" i="6"/>
  <c r="G675" i="6"/>
  <c r="G683" i="6"/>
  <c r="G691" i="6"/>
  <c r="G699" i="6"/>
  <c r="G707" i="6"/>
  <c r="G715" i="6"/>
  <c r="G723" i="6"/>
  <c r="G731" i="6"/>
  <c r="G739" i="6"/>
  <c r="G747" i="6"/>
  <c r="G755" i="6"/>
  <c r="G763" i="6"/>
  <c r="G771" i="6"/>
  <c r="G779" i="6"/>
  <c r="G787" i="6"/>
  <c r="G795" i="6"/>
  <c r="G803" i="6"/>
  <c r="G811" i="6"/>
  <c r="G819" i="6"/>
  <c r="G827" i="6"/>
  <c r="G835" i="6"/>
  <c r="G843" i="6"/>
  <c r="G851" i="6"/>
  <c r="G859" i="6"/>
  <c r="G867" i="6"/>
  <c r="G875" i="6"/>
  <c r="G883" i="6"/>
  <c r="G891" i="6"/>
  <c r="G899" i="6"/>
  <c r="G907" i="6"/>
  <c r="G915" i="6"/>
  <c r="G923" i="6"/>
  <c r="G931" i="6"/>
  <c r="G939" i="6"/>
  <c r="G947" i="6"/>
  <c r="G955" i="6"/>
  <c r="G963" i="6"/>
  <c r="G971" i="6"/>
  <c r="G979" i="6"/>
  <c r="G987" i="6"/>
  <c r="G995" i="6"/>
  <c r="G1003" i="6"/>
  <c r="G12" i="6"/>
  <c r="G20" i="6"/>
  <c r="G28" i="6"/>
  <c r="G36" i="6"/>
  <c r="G44" i="6"/>
  <c r="G52" i="6"/>
  <c r="G60" i="6"/>
  <c r="G68" i="6"/>
  <c r="G76" i="6"/>
  <c r="G84" i="6"/>
  <c r="G92" i="6"/>
  <c r="G100" i="6"/>
  <c r="G108" i="6"/>
  <c r="G116" i="6"/>
  <c r="G124" i="6"/>
  <c r="G132" i="6"/>
  <c r="G140" i="6"/>
  <c r="G148" i="6"/>
  <c r="G156" i="6"/>
  <c r="G164" i="6"/>
  <c r="G172" i="6"/>
  <c r="G180" i="6"/>
  <c r="G188" i="6"/>
  <c r="G196" i="6"/>
  <c r="G204" i="6"/>
  <c r="G212" i="6"/>
  <c r="G220" i="6"/>
  <c r="G228" i="6"/>
  <c r="G236" i="6"/>
  <c r="G244" i="6"/>
  <c r="G252" i="6"/>
  <c r="G265" i="6"/>
  <c r="G305" i="6"/>
  <c r="G337" i="6"/>
  <c r="G361" i="6"/>
  <c r="G409" i="6"/>
  <c r="G425" i="6"/>
  <c r="G473" i="6"/>
  <c r="G497" i="6"/>
  <c r="G513" i="6"/>
  <c r="G521" i="6"/>
  <c r="G569" i="6"/>
  <c r="G601" i="6"/>
  <c r="G633" i="6"/>
  <c r="G665" i="6"/>
  <c r="G705" i="6"/>
  <c r="G753" i="6"/>
  <c r="G801" i="6"/>
  <c r="G841" i="6"/>
  <c r="G865" i="6"/>
  <c r="G889" i="6"/>
  <c r="G929" i="6"/>
  <c r="G953" i="6"/>
  <c r="G977" i="6"/>
  <c r="G10" i="6"/>
  <c r="G50" i="6"/>
  <c r="G74" i="6"/>
  <c r="G106" i="6"/>
  <c r="G146" i="6"/>
  <c r="G186" i="6"/>
  <c r="G226" i="6"/>
  <c r="G320" i="6"/>
  <c r="G352" i="6"/>
  <c r="G400" i="6"/>
  <c r="G416" i="6"/>
  <c r="G448" i="6"/>
  <c r="G472" i="6"/>
  <c r="G504" i="6"/>
  <c r="G544" i="6"/>
  <c r="G568" i="6"/>
  <c r="G608" i="6"/>
  <c r="G640" i="6"/>
  <c r="G680" i="6"/>
  <c r="G696" i="6"/>
  <c r="G712" i="6"/>
  <c r="G744" i="6"/>
  <c r="G768" i="6"/>
  <c r="G816" i="6"/>
  <c r="G840" i="6"/>
  <c r="G864" i="6"/>
  <c r="G912" i="6"/>
  <c r="G944" i="6"/>
  <c r="G984" i="6"/>
  <c r="G17" i="6"/>
  <c r="G41" i="6"/>
  <c r="G65" i="6"/>
  <c r="G97" i="6"/>
  <c r="G121" i="6"/>
  <c r="G153" i="6"/>
  <c r="G185" i="6"/>
  <c r="G225" i="6"/>
  <c r="G6" i="6"/>
  <c r="G279" i="6"/>
  <c r="G303" i="6"/>
  <c r="G335" i="6"/>
  <c r="G375" i="6"/>
  <c r="G407" i="6"/>
  <c r="G447" i="6"/>
  <c r="G495" i="6"/>
  <c r="G527" i="6"/>
  <c r="G575" i="6"/>
  <c r="G599" i="6"/>
  <c r="G623" i="6"/>
  <c r="G655" i="6"/>
  <c r="G695" i="6"/>
  <c r="G719" i="6"/>
  <c r="G751" i="6"/>
  <c r="G783" i="6"/>
  <c r="G807" i="6"/>
  <c r="G839" i="6"/>
  <c r="G871" i="6"/>
  <c r="G903" i="6"/>
  <c r="G927" i="6"/>
  <c r="G951" i="6"/>
  <c r="G8" i="6"/>
  <c r="G40" i="6"/>
  <c r="G72" i="6"/>
  <c r="G104" i="6"/>
  <c r="G136" i="6"/>
  <c r="G168" i="6"/>
  <c r="G200" i="6"/>
  <c r="G232" i="6"/>
  <c r="G248" i="6"/>
  <c r="G270" i="6"/>
  <c r="G294" i="6"/>
  <c r="G326" i="6"/>
  <c r="G358" i="6"/>
  <c r="G390" i="6"/>
  <c r="G414" i="6"/>
  <c r="G438" i="6"/>
  <c r="G478" i="6"/>
  <c r="G502" i="6"/>
  <c r="G526" i="6"/>
  <c r="G558" i="6"/>
  <c r="G590" i="6"/>
  <c r="G646" i="6"/>
  <c r="G670" i="6"/>
  <c r="G710" i="6"/>
  <c r="G742" i="6"/>
  <c r="G758" i="6"/>
  <c r="G798" i="6"/>
  <c r="G830" i="6"/>
  <c r="G854" i="6"/>
  <c r="G886" i="6"/>
  <c r="G918" i="6"/>
  <c r="G934" i="6"/>
  <c r="G990" i="6"/>
  <c r="G47" i="6"/>
  <c r="G87" i="6"/>
  <c r="G119" i="6"/>
  <c r="G159" i="6"/>
  <c r="G258" i="6"/>
  <c r="G266" i="6"/>
  <c r="G274" i="6"/>
  <c r="G282" i="6"/>
  <c r="G290" i="6"/>
  <c r="G298" i="6"/>
  <c r="G306" i="6"/>
  <c r="G314" i="6"/>
  <c r="G322" i="6"/>
  <c r="G330" i="6"/>
  <c r="G338" i="6"/>
  <c r="G346" i="6"/>
  <c r="G354" i="6"/>
  <c r="G362" i="6"/>
  <c r="G370" i="6"/>
  <c r="G378" i="6"/>
  <c r="G386" i="6"/>
  <c r="G394" i="6"/>
  <c r="G402" i="6"/>
  <c r="G410" i="6"/>
  <c r="G418" i="6"/>
  <c r="G426" i="6"/>
  <c r="G434" i="6"/>
  <c r="G442" i="6"/>
  <c r="G450" i="6"/>
  <c r="G458" i="6"/>
  <c r="G466" i="6"/>
  <c r="G474" i="6"/>
  <c r="G482" i="6"/>
  <c r="G490" i="6"/>
  <c r="G498" i="6"/>
  <c r="G506" i="6"/>
  <c r="G514" i="6"/>
  <c r="G522" i="6"/>
  <c r="G530" i="6"/>
  <c r="G538" i="6"/>
  <c r="G546" i="6"/>
  <c r="G554" i="6"/>
  <c r="G562" i="6"/>
  <c r="G570" i="6"/>
  <c r="G578" i="6"/>
  <c r="G586" i="6"/>
  <c r="G594" i="6"/>
  <c r="G602" i="6"/>
  <c r="G610" i="6"/>
  <c r="G618" i="6"/>
  <c r="G626" i="6"/>
  <c r="G634" i="6"/>
  <c r="G642" i="6"/>
  <c r="G650" i="6"/>
  <c r="G658" i="6"/>
  <c r="G666" i="6"/>
  <c r="G674" i="6"/>
  <c r="G682" i="6"/>
  <c r="G690" i="6"/>
  <c r="G698" i="6"/>
  <c r="G706" i="6"/>
  <c r="G714" i="6"/>
  <c r="G722" i="6"/>
  <c r="G730" i="6"/>
  <c r="G738" i="6"/>
  <c r="G746" i="6"/>
  <c r="G754" i="6"/>
  <c r="G762" i="6"/>
  <c r="G770" i="6"/>
  <c r="G778" i="6"/>
  <c r="G786" i="6"/>
  <c r="G794" i="6"/>
  <c r="G802" i="6"/>
  <c r="G810" i="6"/>
  <c r="G818" i="6"/>
  <c r="G826" i="6"/>
  <c r="G834" i="6"/>
  <c r="G842" i="6"/>
  <c r="G850" i="6"/>
  <c r="G858" i="6"/>
  <c r="G866" i="6"/>
  <c r="G874" i="6"/>
  <c r="G882" i="6"/>
  <c r="G890" i="6"/>
  <c r="G898" i="6"/>
  <c r="G906" i="6"/>
  <c r="G914" i="6"/>
  <c r="G922" i="6"/>
  <c r="G930" i="6"/>
  <c r="G938" i="6"/>
  <c r="G946" i="6"/>
  <c r="G954" i="6"/>
  <c r="G962" i="6"/>
  <c r="G970" i="6"/>
  <c r="G978" i="6"/>
  <c r="G986" i="6"/>
  <c r="G994" i="6"/>
  <c r="G1002" i="6"/>
  <c r="G11" i="6"/>
  <c r="G19" i="6"/>
  <c r="G27" i="6"/>
  <c r="G35" i="6"/>
  <c r="G43" i="6"/>
  <c r="G51" i="6"/>
  <c r="G59" i="6"/>
  <c r="G67" i="6"/>
  <c r="G75" i="6"/>
  <c r="G83" i="6"/>
  <c r="G91" i="6"/>
  <c r="G99" i="6"/>
  <c r="G107" i="6"/>
  <c r="G115" i="6"/>
  <c r="G123" i="6"/>
  <c r="G131" i="6"/>
  <c r="G139" i="6"/>
  <c r="G147" i="6"/>
  <c r="G155" i="6"/>
  <c r="G163" i="6"/>
  <c r="G171" i="6"/>
  <c r="G179" i="6"/>
  <c r="G187" i="6"/>
  <c r="G195" i="6"/>
  <c r="G203" i="6"/>
  <c r="G211" i="6"/>
  <c r="G219" i="6"/>
  <c r="G227" i="6"/>
  <c r="G235" i="6"/>
  <c r="G243" i="6"/>
  <c r="G251" i="6"/>
  <c r="G257" i="6"/>
  <c r="G289" i="6"/>
  <c r="G297" i="6"/>
  <c r="G313" i="6"/>
  <c r="G353" i="6"/>
  <c r="G385" i="6"/>
  <c r="G417" i="6"/>
  <c r="G449" i="6"/>
  <c r="G481" i="6"/>
  <c r="G537" i="6"/>
  <c r="G577" i="6"/>
  <c r="G609" i="6"/>
  <c r="G649" i="6"/>
  <c r="G673" i="6"/>
  <c r="G697" i="6"/>
  <c r="G721" i="6"/>
  <c r="G745" i="6"/>
  <c r="G769" i="6"/>
  <c r="G793" i="6"/>
  <c r="G833" i="6"/>
  <c r="G857" i="6"/>
  <c r="G897" i="6"/>
  <c r="G921" i="6"/>
  <c r="G969" i="6"/>
  <c r="G1001" i="6"/>
  <c r="G26" i="6"/>
  <c r="G98" i="6"/>
  <c r="G130" i="6"/>
  <c r="G138" i="6"/>
  <c r="G154" i="6"/>
  <c r="G178" i="6"/>
  <c r="G210" i="6"/>
  <c r="G234" i="6"/>
  <c r="G264" i="6"/>
  <c r="G288" i="6"/>
  <c r="G296" i="6"/>
  <c r="G304" i="6"/>
  <c r="G336" i="6"/>
  <c r="G360" i="6"/>
  <c r="G376" i="6"/>
  <c r="G432" i="6"/>
  <c r="G464" i="6"/>
  <c r="G480" i="6"/>
  <c r="G512" i="6"/>
  <c r="G536" i="6"/>
  <c r="G560" i="6"/>
  <c r="G592" i="6"/>
  <c r="G632" i="6"/>
  <c r="G664" i="6"/>
  <c r="G720" i="6"/>
  <c r="G760" i="6"/>
  <c r="G792" i="6"/>
  <c r="G856" i="6"/>
  <c r="G888" i="6"/>
  <c r="G904" i="6"/>
  <c r="G936" i="6"/>
  <c r="G960" i="6"/>
  <c r="G976" i="6"/>
  <c r="G1000" i="6"/>
  <c r="G25" i="6"/>
  <c r="G49" i="6"/>
  <c r="G73" i="6"/>
  <c r="G89" i="6"/>
  <c r="G113" i="6"/>
  <c r="G145" i="6"/>
  <c r="G169" i="6"/>
  <c r="G209" i="6"/>
  <c r="G241" i="6"/>
  <c r="G287" i="6"/>
  <c r="G327" i="6"/>
  <c r="G359" i="6"/>
  <c r="G391" i="6"/>
  <c r="G415" i="6"/>
  <c r="G439" i="6"/>
  <c r="G487" i="6"/>
  <c r="G519" i="6"/>
  <c r="G551" i="6"/>
  <c r="G591" i="6"/>
  <c r="G631" i="6"/>
  <c r="G663" i="6"/>
  <c r="G703" i="6"/>
  <c r="G743" i="6"/>
  <c r="G775" i="6"/>
  <c r="G815" i="6"/>
  <c r="G823" i="6"/>
  <c r="G863" i="6"/>
  <c r="G887" i="6"/>
  <c r="G919" i="6"/>
  <c r="G967" i="6"/>
  <c r="G983" i="6"/>
  <c r="G16" i="6"/>
  <c r="G32" i="6"/>
  <c r="G64" i="6"/>
  <c r="G80" i="6"/>
  <c r="G120" i="6"/>
  <c r="G152" i="6"/>
  <c r="G184" i="6"/>
  <c r="G216" i="6"/>
  <c r="G256" i="6"/>
  <c r="G278" i="6"/>
  <c r="G286" i="6"/>
  <c r="G318" i="6"/>
  <c r="G342" i="6"/>
  <c r="G366" i="6"/>
  <c r="G398" i="6"/>
  <c r="G430" i="6"/>
  <c r="G462" i="6"/>
  <c r="G486" i="6"/>
  <c r="G518" i="6"/>
  <c r="G542" i="6"/>
  <c r="G582" i="6"/>
  <c r="G598" i="6"/>
  <c r="G614" i="6"/>
  <c r="G662" i="6"/>
  <c r="G694" i="6"/>
  <c r="G734" i="6"/>
  <c r="G766" i="6"/>
  <c r="G790" i="6"/>
  <c r="G814" i="6"/>
  <c r="G870" i="6"/>
  <c r="G902" i="6"/>
  <c r="G926" i="6"/>
  <c r="G958" i="6"/>
  <c r="G974" i="6"/>
  <c r="G998" i="6"/>
  <c r="G15" i="6"/>
  <c r="J6" i="6" s="1"/>
  <c r="J7" i="6" s="1"/>
  <c r="G39" i="6"/>
  <c r="G71" i="6"/>
  <c r="G111" i="6"/>
  <c r="G143" i="6"/>
  <c r="G215" i="6"/>
  <c r="G207" i="6"/>
  <c r="G199" i="6"/>
  <c r="G191" i="6"/>
  <c r="G255" i="6"/>
  <c r="G183" i="6"/>
  <c r="G247" i="6"/>
  <c r="G239" i="6"/>
  <c r="G231" i="6"/>
  <c r="G223" i="6"/>
  <c r="J8" i="6" l="1"/>
</calcChain>
</file>

<file path=xl/sharedStrings.xml><?xml version="1.0" encoding="utf-8"?>
<sst xmlns="http://schemas.openxmlformats.org/spreadsheetml/2006/main" count="1630" uniqueCount="1336">
  <si>
    <t>PV</t>
  </si>
  <si>
    <t>Date</t>
  </si>
  <si>
    <t>S1</t>
  </si>
  <si>
    <t>S2</t>
  </si>
  <si>
    <t>İşlem No</t>
  </si>
  <si>
    <t>Şirket</t>
  </si>
  <si>
    <t>İşlem Tarihi</t>
  </si>
  <si>
    <t>DATA</t>
  </si>
  <si>
    <t>Şube</t>
  </si>
  <si>
    <t>Portföy</t>
  </si>
  <si>
    <t>Portföy Sahibi Müdürlük</t>
  </si>
  <si>
    <t>Portföy Sahibi Masa</t>
  </si>
  <si>
    <t>Trader</t>
  </si>
  <si>
    <t>İşlem Amacı</t>
  </si>
  <si>
    <t>Portföy Tipi</t>
  </si>
  <si>
    <t>Karşı Taraf</t>
  </si>
  <si>
    <t>Para Birimi</t>
  </si>
  <si>
    <t>HAZİNE</t>
  </si>
  <si>
    <t>HAZİNE MÜDÜRLÜĞÜ</t>
  </si>
  <si>
    <t>IR_DESK</t>
  </si>
  <si>
    <t>TRADING</t>
  </si>
  <si>
    <t>Vade Tarihi</t>
  </si>
  <si>
    <t>Alım/Satım</t>
  </si>
  <si>
    <t>Anapara</t>
  </si>
  <si>
    <t>ISIN Kodu</t>
  </si>
  <si>
    <t>Bonds Portfolio</t>
  </si>
  <si>
    <t>BIST</t>
  </si>
  <si>
    <t>TRY</t>
  </si>
  <si>
    <t>BUY</t>
  </si>
  <si>
    <t>Portfolio date</t>
  </si>
  <si>
    <t>FC Mapping</t>
  </si>
  <si>
    <t>Girdiler</t>
  </si>
  <si>
    <t>Vertex 1</t>
  </si>
  <si>
    <t>O/N</t>
  </si>
  <si>
    <t>Vade</t>
  </si>
  <si>
    <t>Faiz</t>
  </si>
  <si>
    <t>Nominal</t>
  </si>
  <si>
    <t>PV Mapping</t>
  </si>
  <si>
    <t>Nominal Mapping</t>
  </si>
  <si>
    <t>Volatilite</t>
  </si>
  <si>
    <t>CF</t>
  </si>
  <si>
    <t xml:space="preserve"> </t>
  </si>
  <si>
    <t>CF - Vertex I</t>
  </si>
  <si>
    <t>1W</t>
  </si>
  <si>
    <t>Korelasyon</t>
  </si>
  <si>
    <t>CF - Vertex II</t>
  </si>
  <si>
    <t>2W</t>
  </si>
  <si>
    <t>1M</t>
  </si>
  <si>
    <t>3M</t>
  </si>
  <si>
    <t>Vartex</t>
  </si>
  <si>
    <t>Kontrol</t>
  </si>
  <si>
    <t>6M</t>
  </si>
  <si>
    <t>9M</t>
  </si>
  <si>
    <t>1Y</t>
  </si>
  <si>
    <t>2Y</t>
  </si>
  <si>
    <t>3Y</t>
  </si>
  <si>
    <t>Day / Year Basis</t>
  </si>
  <si>
    <t>4Y</t>
  </si>
  <si>
    <t>5Y</t>
  </si>
  <si>
    <t>Vertex 2</t>
  </si>
  <si>
    <t>10Y</t>
  </si>
  <si>
    <t>15Y</t>
  </si>
  <si>
    <t>20Y</t>
  </si>
  <si>
    <t>30Y</t>
  </si>
  <si>
    <t>+</t>
  </si>
  <si>
    <t>α</t>
  </si>
  <si>
    <t>Rt</t>
  </si>
  <si>
    <t>Gün</t>
  </si>
  <si>
    <t>DTM</t>
  </si>
  <si>
    <t>DYB</t>
  </si>
  <si>
    <t>3M TRY Standart Market Curve NS</t>
  </si>
  <si>
    <t>TOTAL</t>
  </si>
  <si>
    <t>TRT150715T17</t>
  </si>
  <si>
    <t>NOMINAL</t>
  </si>
  <si>
    <t>1M TRY Standart Market Curve NS</t>
  </si>
  <si>
    <t>25.05.2015</t>
  </si>
  <si>
    <t>22.05.2015</t>
  </si>
  <si>
    <t>21.05.2015</t>
  </si>
  <si>
    <t>20.05.2015</t>
  </si>
  <si>
    <t>18.05.2015</t>
  </si>
  <si>
    <t>15.05.2015</t>
  </si>
  <si>
    <t>14.05.2015</t>
  </si>
  <si>
    <t>13.05.2015</t>
  </si>
  <si>
    <t>12.05.2015</t>
  </si>
  <si>
    <t>11.05.2015</t>
  </si>
  <si>
    <t>08.05.2015</t>
  </si>
  <si>
    <t>07.05.2015</t>
  </si>
  <si>
    <t>06.05.2015</t>
  </si>
  <si>
    <t>05.05.2015</t>
  </si>
  <si>
    <t>04.05.2015</t>
  </si>
  <si>
    <t>30.04.2015</t>
  </si>
  <si>
    <t>29.04.2015</t>
  </si>
  <si>
    <t>28.04.2015</t>
  </si>
  <si>
    <t>27.04.2015</t>
  </si>
  <si>
    <t>24.04.2015</t>
  </si>
  <si>
    <t>22.04.2015</t>
  </si>
  <si>
    <t>21.04.2015</t>
  </si>
  <si>
    <t>20.04.2015</t>
  </si>
  <si>
    <t>17.04.2015</t>
  </si>
  <si>
    <t>16.04.2015</t>
  </si>
  <si>
    <t>15.04.2015</t>
  </si>
  <si>
    <t>14.04.2015</t>
  </si>
  <si>
    <t>13.04.2015</t>
  </si>
  <si>
    <t>10.04.2015</t>
  </si>
  <si>
    <t>09.04.2015</t>
  </si>
  <si>
    <t>08.04.2015</t>
  </si>
  <si>
    <t>07.04.2015</t>
  </si>
  <si>
    <t>06.04.2015</t>
  </si>
  <si>
    <t>03.04.2015</t>
  </si>
  <si>
    <t>02.04.2015</t>
  </si>
  <si>
    <t>01.04.2015</t>
  </si>
  <si>
    <t>31.03.2015</t>
  </si>
  <si>
    <t>30.03.2015</t>
  </si>
  <si>
    <t>27.03.2015</t>
  </si>
  <si>
    <t>26.03.2015</t>
  </si>
  <si>
    <t>25.03.2015</t>
  </si>
  <si>
    <t>24.03.2015</t>
  </si>
  <si>
    <t>23.03.2015</t>
  </si>
  <si>
    <t>20.03.2015</t>
  </si>
  <si>
    <t>19.03.2015</t>
  </si>
  <si>
    <t>18.03.2015</t>
  </si>
  <si>
    <t>17.03.2015</t>
  </si>
  <si>
    <t>16.03.2015</t>
  </si>
  <si>
    <t>13.03.2015</t>
  </si>
  <si>
    <t>12.03.2015</t>
  </si>
  <si>
    <t>11.03.2015</t>
  </si>
  <si>
    <t>10.03.2015</t>
  </si>
  <si>
    <t>09.03.2015</t>
  </si>
  <si>
    <t>06.03.2015</t>
  </si>
  <si>
    <t>05.03.2015</t>
  </si>
  <si>
    <t>04.03.2015</t>
  </si>
  <si>
    <t>03.03.2015</t>
  </si>
  <si>
    <t>02.03.2015</t>
  </si>
  <si>
    <t>27.02.2015</t>
  </si>
  <si>
    <t>26.02.2015</t>
  </si>
  <si>
    <t>25.02.2015</t>
  </si>
  <si>
    <t>24.02.2015</t>
  </si>
  <si>
    <t>23.02.2015</t>
  </si>
  <si>
    <t>20.02.2015</t>
  </si>
  <si>
    <t>19.02.2015</t>
  </si>
  <si>
    <t>18.02.2015</t>
  </si>
  <si>
    <t>17.02.2015</t>
  </si>
  <si>
    <t>16.02.2015</t>
  </si>
  <si>
    <t>13.02.2015</t>
  </si>
  <si>
    <t>12.02.2015</t>
  </si>
  <si>
    <t>11.02.2015</t>
  </si>
  <si>
    <t>10.02.2015</t>
  </si>
  <si>
    <t>09.02.2015</t>
  </si>
  <si>
    <t>06.02.2015</t>
  </si>
  <si>
    <t>05.02.2015</t>
  </si>
  <si>
    <t>04.02.2015</t>
  </si>
  <si>
    <t>03.02.2015</t>
  </si>
  <si>
    <t>02.02.2015</t>
  </si>
  <si>
    <t>30.01.2015</t>
  </si>
  <si>
    <t>29.01.2015</t>
  </si>
  <si>
    <t>28.01.2015</t>
  </si>
  <si>
    <t>27.01.2015</t>
  </si>
  <si>
    <t>26.01.2015</t>
  </si>
  <si>
    <t>23.01.2015</t>
  </si>
  <si>
    <t>22.01.2015</t>
  </si>
  <si>
    <t>21.01.2015</t>
  </si>
  <si>
    <t>20.01.2015</t>
  </si>
  <si>
    <t>19.01.2015</t>
  </si>
  <si>
    <t>16.01.2015</t>
  </si>
  <si>
    <t>15.01.2015</t>
  </si>
  <si>
    <t>14.01.2015</t>
  </si>
  <si>
    <t>13.01.2015</t>
  </si>
  <si>
    <t>12.01.2015</t>
  </si>
  <si>
    <t>09.01.2015</t>
  </si>
  <si>
    <t>08.01.2015</t>
  </si>
  <si>
    <t>07.01.2015</t>
  </si>
  <si>
    <t>06.01.2015</t>
  </si>
  <si>
    <t>05.01.2015</t>
  </si>
  <si>
    <t>02.01.2015</t>
  </si>
  <si>
    <t>31.12.2014</t>
  </si>
  <si>
    <t>30.12.2014</t>
  </si>
  <si>
    <t>29.12.2014</t>
  </si>
  <si>
    <t>26.12.2014</t>
  </si>
  <si>
    <t>25.12.2014</t>
  </si>
  <si>
    <t>24.12.2014</t>
  </si>
  <si>
    <t>23.12.2014</t>
  </si>
  <si>
    <t>22.12.2014</t>
  </si>
  <si>
    <t>19.12.2014</t>
  </si>
  <si>
    <t>18.12.2014</t>
  </si>
  <si>
    <t>17.12.2014</t>
  </si>
  <si>
    <t>16.12.2014</t>
  </si>
  <si>
    <t>15.12.2014</t>
  </si>
  <si>
    <t>12.12.2014</t>
  </si>
  <si>
    <t>11.12.2014</t>
  </si>
  <si>
    <t>10.12.2014</t>
  </si>
  <si>
    <t>09.12.2014</t>
  </si>
  <si>
    <t>08.12.2014</t>
  </si>
  <si>
    <t>05.12.2014</t>
  </si>
  <si>
    <t>04.12.2014</t>
  </si>
  <si>
    <t>03.12.2014</t>
  </si>
  <si>
    <t>02.12.2014</t>
  </si>
  <si>
    <t>01.12.2014</t>
  </si>
  <si>
    <t>28.11.2014</t>
  </si>
  <si>
    <t>27.11.2014</t>
  </si>
  <si>
    <t>26.11.2014</t>
  </si>
  <si>
    <t>25.11.2014</t>
  </si>
  <si>
    <t>24.11.2014</t>
  </si>
  <si>
    <t>21.11.2014</t>
  </si>
  <si>
    <t>20.11.2014</t>
  </si>
  <si>
    <t>19.11.2014</t>
  </si>
  <si>
    <t>18.11.2014</t>
  </si>
  <si>
    <t>17.11.2014</t>
  </si>
  <si>
    <t>14.11.2014</t>
  </si>
  <si>
    <t>13.11.2014</t>
  </si>
  <si>
    <t>12.11.2014</t>
  </si>
  <si>
    <t>11.11.2014</t>
  </si>
  <si>
    <t>10.11.2014</t>
  </si>
  <si>
    <t>07.11.2014</t>
  </si>
  <si>
    <t>06.11.2014</t>
  </si>
  <si>
    <t>05.11.2014</t>
  </si>
  <si>
    <t>04.11.2014</t>
  </si>
  <si>
    <t>03.11.2014</t>
  </si>
  <si>
    <t>31.10.2014</t>
  </si>
  <si>
    <t>30.10.2014</t>
  </si>
  <si>
    <t>28.10.2014</t>
  </si>
  <si>
    <t>27.10.2014</t>
  </si>
  <si>
    <t>24.10.2014</t>
  </si>
  <si>
    <t>23.10.2014</t>
  </si>
  <si>
    <t>22.10.2014</t>
  </si>
  <si>
    <t>21.10.2014</t>
  </si>
  <si>
    <t>20.10.2014</t>
  </si>
  <si>
    <t>17.10.2014</t>
  </si>
  <si>
    <t>16.10.2014</t>
  </si>
  <si>
    <t>15.10.2014</t>
  </si>
  <si>
    <t>14.10.2014</t>
  </si>
  <si>
    <t>13.10.2014</t>
  </si>
  <si>
    <t>10.10.2014</t>
  </si>
  <si>
    <t>09.10.2014</t>
  </si>
  <si>
    <t>08.10.2014</t>
  </si>
  <si>
    <t>03.10.2014</t>
  </si>
  <si>
    <t>02.10.2014</t>
  </si>
  <si>
    <t>01.10.2014</t>
  </si>
  <si>
    <t>30.09.2014</t>
  </si>
  <si>
    <t>29.09.2014</t>
  </si>
  <si>
    <t>26.09.2014</t>
  </si>
  <si>
    <t>25.09.2014</t>
  </si>
  <si>
    <t>24.09.2014</t>
  </si>
  <si>
    <t>23.09.2014</t>
  </si>
  <si>
    <t>22.09.2014</t>
  </si>
  <si>
    <t>19.09.2014</t>
  </si>
  <si>
    <t>18.09.2014</t>
  </si>
  <si>
    <t>17.09.2014</t>
  </si>
  <si>
    <t>16.09.2014</t>
  </si>
  <si>
    <t>15.09.2014</t>
  </si>
  <si>
    <t>12.09.2014</t>
  </si>
  <si>
    <t>11.09.2014</t>
  </si>
  <si>
    <t>10.09.2014</t>
  </si>
  <si>
    <t>09.09.2014</t>
  </si>
  <si>
    <t>08.09.2014</t>
  </si>
  <si>
    <t>05.09.2014</t>
  </si>
  <si>
    <t>04.09.2014</t>
  </si>
  <si>
    <t>03.09.2014</t>
  </si>
  <si>
    <t>02.09.2014</t>
  </si>
  <si>
    <t>01.09.2014</t>
  </si>
  <si>
    <t>29.08.2014</t>
  </si>
  <si>
    <t>28.08.2014</t>
  </si>
  <si>
    <t>27.08.2014</t>
  </si>
  <si>
    <t>26.08.2014</t>
  </si>
  <si>
    <t>25.08.2014</t>
  </si>
  <si>
    <t>22.08.2014</t>
  </si>
  <si>
    <t>21.08.2014</t>
  </si>
  <si>
    <t>20.08.2014</t>
  </si>
  <si>
    <t>19.08.2014</t>
  </si>
  <si>
    <t>18.08.2014</t>
  </si>
  <si>
    <t>15.08.2014</t>
  </si>
  <si>
    <t>14.08.2014</t>
  </si>
  <si>
    <t>13.08.2014</t>
  </si>
  <si>
    <t>12.08.2014</t>
  </si>
  <si>
    <t>11.08.2014</t>
  </si>
  <si>
    <t>08.08.2014</t>
  </si>
  <si>
    <t>07.08.2014</t>
  </si>
  <si>
    <t>06.08.2014</t>
  </si>
  <si>
    <t>05.08.2014</t>
  </si>
  <si>
    <t>04.08.2014</t>
  </si>
  <si>
    <t>01.08.2014</t>
  </si>
  <si>
    <t>31.07.2014</t>
  </si>
  <si>
    <t>25.07.2014</t>
  </si>
  <si>
    <t>24.07.2014</t>
  </si>
  <si>
    <t>23.07.2014</t>
  </si>
  <si>
    <t>22.07.2014</t>
  </si>
  <si>
    <t>21.07.2014</t>
  </si>
  <si>
    <t>18.07.2014</t>
  </si>
  <si>
    <t>17.07.2014</t>
  </si>
  <si>
    <t>16.07.2014</t>
  </si>
  <si>
    <t>15.07.2014</t>
  </si>
  <si>
    <t>14.07.2014</t>
  </si>
  <si>
    <t>11.07.2014</t>
  </si>
  <si>
    <t>10.07.2014</t>
  </si>
  <si>
    <t>09.07.2014</t>
  </si>
  <si>
    <t>08.07.2014</t>
  </si>
  <si>
    <t>07.07.2014</t>
  </si>
  <si>
    <t>04.07.2014</t>
  </si>
  <si>
    <t>03.07.2014</t>
  </si>
  <si>
    <t>02.07.2014</t>
  </si>
  <si>
    <t>01.07.2014</t>
  </si>
  <si>
    <t>30.06.2014</t>
  </si>
  <si>
    <t>27.06.2014</t>
  </si>
  <si>
    <t>26.06.2014</t>
  </si>
  <si>
    <t>25.06.2014</t>
  </si>
  <si>
    <t>24.06.2014</t>
  </si>
  <si>
    <t>23.06.2014</t>
  </si>
  <si>
    <t>20.06.2014</t>
  </si>
  <si>
    <t>19.06.2014</t>
  </si>
  <si>
    <t>18.06.2014</t>
  </si>
  <si>
    <t>17.06.2014</t>
  </si>
  <si>
    <t>16.06.2014</t>
  </si>
  <si>
    <t>13.06.2014</t>
  </si>
  <si>
    <t>12.06.2014</t>
  </si>
  <si>
    <t>11.06.2014</t>
  </si>
  <si>
    <t>10.06.2014</t>
  </si>
  <si>
    <t>09.06.2014</t>
  </si>
  <si>
    <t>06.06.2014</t>
  </si>
  <si>
    <t>05.06.2014</t>
  </si>
  <si>
    <t>04.06.2014</t>
  </si>
  <si>
    <t>03.06.2014</t>
  </si>
  <si>
    <t>02.06.2014</t>
  </si>
  <si>
    <t>30.05.2014</t>
  </si>
  <si>
    <t>29.05.2014</t>
  </si>
  <si>
    <t>28.05.2014</t>
  </si>
  <si>
    <t>27.05.2014</t>
  </si>
  <si>
    <t>26.05.2014</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</si>
  <si>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</si>
  <si>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</si>
  <si>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</si>
  <si>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</si>
  <si>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</si>
  <si>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</si>
  <si>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</si>
  <si>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</si>
  <si>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</si>
  <si>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</si>
  <si>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</si>
  <si>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</si>
  <si>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</si>
  <si>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</si>
  <si>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</si>
  <si>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</si>
  <si>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</si>
  <si>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</si>
  <si>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</si>
  <si>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</si>
  <si>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</si>
  <si>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</si>
  <si>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</si>
  <si>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</si>
  <si>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</si>
  <si>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</si>
  <si>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</si>
  <si>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</si>
  <si>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</si>
  <si>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</si>
  <si>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</si>
  <si>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</si>
  <si>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</si>
  <si>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</si>
  <si>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</si>
  <si>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</si>
  <si>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</si>
  <si>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</si>
  <si>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</si>
  <si>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</si>
  <si>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</si>
  <si>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</si>
  <si>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</si>
  <si>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</si>
  <si>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</si>
  <si>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</si>
  <si>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</si>
  <si>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</si>
  <si>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</si>
  <si>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</si>
  <si>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</si>
  <si>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</si>
  <si>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</si>
  <si>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</si>
  <si>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</si>
  <si>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</si>
  <si>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</si>
  <si>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</si>
  <si>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</si>
  <si>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</si>
  <si>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</si>
  <si>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</si>
  <si>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</si>
  <si>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</si>
  <si>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</si>
  <si>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</si>
  <si>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</si>
  <si>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</si>
  <si>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</si>
  <si>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</si>
  <si>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</si>
  <si>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</si>
  <si>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</si>
  <si>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</si>
  <si>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</si>
  <si>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</si>
  <si>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</si>
  <si>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</si>
  <si>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</si>
  <si>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</si>
  <si>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</si>
  <si>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</si>
  <si>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</si>
  <si>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</si>
  <si>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</si>
  <si>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</si>
  <si>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</si>
  <si>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</si>
  <si>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</si>
  <si>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</si>
  <si>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</si>
  <si>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</si>
  <si>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</si>
  <si>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</si>
  <si>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</si>
  <si>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</si>
  <si>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</si>
  <si>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</si>
  <si>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</si>
  <si>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</si>
  <si>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</si>
  <si>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</si>
  <si>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</si>
  <si>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</si>
  <si>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</si>
  <si>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</si>
  <si>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</si>
  <si>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</si>
  <si>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</si>
  <si>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</si>
  <si>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</si>
  <si>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</si>
  <si>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</si>
  <si>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</si>
  <si>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</si>
  <si>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</si>
  <si>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</si>
  <si>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</si>
  <si>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</si>
  <si>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</si>
  <si>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</si>
  <si>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</si>
  <si>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</si>
  <si>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</si>
  <si>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</si>
  <si>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</si>
  <si>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</si>
  <si>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</si>
  <si>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</si>
  <si>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</si>
  <si>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</si>
  <si>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</si>
  <si>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</si>
  <si>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</si>
  <si>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</si>
  <si>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</si>
  <si>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</si>
  <si>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</si>
  <si>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</si>
  <si>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</si>
  <si>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</si>
  <si>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</si>
  <si>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</si>
  <si>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</si>
  <si>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</si>
  <si>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</si>
  <si>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</si>
  <si>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</si>
  <si>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</si>
  <si>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</si>
  <si>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</si>
  <si>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</si>
  <si>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</si>
  <si>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</si>
  <si>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</si>
  <si>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</si>
  <si>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</si>
  <si>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</si>
  <si>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</si>
  <si>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</si>
  <si>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</si>
  <si>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</si>
  <si>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</si>
  <si>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</si>
  <si>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</si>
  <si>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</si>
  <si>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</si>
  <si>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</si>
  <si>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</si>
  <si>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</si>
  <si>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</si>
  <si>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</si>
  <si>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</si>
  <si>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</si>
  <si>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</si>
  <si>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</si>
  <si>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</si>
  <si>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</si>
  <si>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</si>
  <si>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</si>
  <si>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</si>
  <si>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</si>
  <si>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</si>
  <si>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</si>
  <si>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</si>
  <si>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</si>
  <si>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</si>
  <si>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</si>
  <si>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</si>
  <si>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</si>
  <si>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</si>
  <si>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</si>
  <si>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</si>
  <si>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</si>
  <si>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</si>
  <si>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</si>
  <si>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</si>
  <si>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</si>
  <si>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</si>
  <si>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</si>
  <si>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</si>
  <si>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</si>
  <si>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</si>
  <si>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</si>
  <si>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</si>
  <si>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</si>
  <si>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</si>
  <si>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</si>
  <si>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</si>
  <si>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</si>
  <si>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</si>
  <si>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</si>
  <si>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</si>
  <si>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</si>
  <si>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</si>
  <si>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</si>
  <si>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</si>
  <si>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</si>
  <si>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</si>
  <si>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</si>
  <si>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</si>
  <si>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</si>
  <si>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</si>
  <si>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</si>
  <si>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</si>
  <si>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</si>
  <si>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</si>
  <si>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</si>
  <si>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</si>
  <si>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</si>
  <si>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</si>
  <si>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</si>
  <si>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</si>
  <si>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</si>
  <si>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</si>
  <si>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</si>
  <si>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</si>
  <si>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</si>
  <si>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</si>
  <si>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</si>
  <si>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</si>
  <si>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</si>
  <si>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</si>
  <si>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</si>
  <si>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</si>
  <si>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</si>
  <si>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</si>
  <si>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</si>
  <si>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</si>
  <si>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PL</t>
  </si>
  <si>
    <t>VaR</t>
  </si>
  <si>
    <t>Sorted</t>
  </si>
  <si>
    <t>VaR/PV</t>
  </si>
  <si>
    <t>ES</t>
  </si>
  <si>
    <t>Lambda</t>
  </si>
  <si>
    <t>Cor</t>
  </si>
  <si>
    <t>cov</t>
  </si>
  <si>
    <t>Cholesky</t>
  </si>
  <si>
    <t>Correlated</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</si>
  <si>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</si>
  <si>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</si>
  <si>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</si>
  <si>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</si>
  <si>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</si>
  <si>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</si>
  <si>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</si>
  <si>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</si>
  <si>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</si>
  <si>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</si>
  <si>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</si>
  <si>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</si>
  <si>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</si>
  <si>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</si>
  <si>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</si>
  <si>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</si>
  <si>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</si>
  <si>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</si>
  <si>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</si>
  <si>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</si>
  <si>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</si>
  <si>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</si>
  <si>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</si>
  <si>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</si>
  <si>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</si>
  <si>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</si>
  <si>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</si>
  <si>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</si>
  <si>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</si>
  <si>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</si>
  <si>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</si>
  <si>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</si>
  <si>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</si>
  <si>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</si>
  <si>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</si>
  <si>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</si>
  <si>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</si>
  <si>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</si>
  <si>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</si>
  <si>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</si>
  <si>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</si>
  <si>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</si>
  <si>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</si>
  <si>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</si>
  <si>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</si>
  <si>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</si>
  <si>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</si>
  <si>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</si>
  <si>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</si>
  <si>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</si>
  <si>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</si>
  <si>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</si>
  <si>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</si>
  <si>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</si>
  <si>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</si>
  <si>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</si>
  <si>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</si>
  <si>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</si>
  <si>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</si>
  <si>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</si>
  <si>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</si>
  <si>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</si>
  <si>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</si>
  <si>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</si>
  <si>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</si>
  <si>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</si>
  <si>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</si>
  <si>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</si>
  <si>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</si>
  <si>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</si>
  <si>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</si>
  <si>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</si>
  <si>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</si>
  <si>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</si>
  <si>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</si>
  <si>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</si>
  <si>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</si>
  <si>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</si>
  <si>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</si>
  <si>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</si>
  <si>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</si>
  <si>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</si>
  <si>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</si>
  <si>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</si>
  <si>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</si>
  <si>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</si>
  <si>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</si>
  <si>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</si>
  <si>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</si>
  <si>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</si>
  <si>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</si>
  <si>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</si>
  <si>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</si>
  <si>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</si>
  <si>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</si>
  <si>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</si>
  <si>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</si>
  <si>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</si>
  <si>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</si>
  <si>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</si>
  <si>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</si>
  <si>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</si>
  <si>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</si>
  <si>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</si>
  <si>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</si>
  <si>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</si>
  <si>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</si>
  <si>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</si>
  <si>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</si>
  <si>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</si>
  <si>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</si>
  <si>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</si>
  <si>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</si>
  <si>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</si>
  <si>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</si>
  <si>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</si>
  <si>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</si>
  <si>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</si>
  <si>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</si>
  <si>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</si>
  <si>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</si>
  <si>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</si>
  <si>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</si>
  <si>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</si>
  <si>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</si>
  <si>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</si>
  <si>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</si>
  <si>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</si>
  <si>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</si>
  <si>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</si>
  <si>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</si>
  <si>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</si>
  <si>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</si>
  <si>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</si>
  <si>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</si>
  <si>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</si>
  <si>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</si>
  <si>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</si>
  <si>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</si>
  <si>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</si>
  <si>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</si>
  <si>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</si>
  <si>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</si>
  <si>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</si>
  <si>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</si>
  <si>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</si>
  <si>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</si>
  <si>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</si>
  <si>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</si>
  <si>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S401</t>
  </si>
  <si>
    <t>S402</t>
  </si>
  <si>
    <t>S403</t>
  </si>
  <si>
    <t>S404</t>
  </si>
  <si>
    <t>S405</t>
  </si>
  <si>
    <t>S406</t>
  </si>
  <si>
    <t>S407</t>
  </si>
  <si>
    <t>S408</t>
  </si>
  <si>
    <t>S409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</si>
  <si>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</si>
  <si>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</si>
  <si>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</si>
  <si>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</si>
  <si>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</si>
  <si>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</si>
  <si>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</si>
  <si>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</si>
  <si>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</si>
  <si>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</si>
  <si>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</si>
  <si>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</si>
  <si>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</si>
  <si>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</si>
  <si>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</si>
  <si>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</si>
  <si>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</si>
  <si>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</si>
  <si>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</si>
  <si>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</si>
  <si>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</si>
  <si>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</si>
  <si>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</si>
  <si>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</si>
  <si>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</si>
  <si>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</si>
  <si>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</si>
  <si>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</si>
  <si>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</si>
  <si>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</si>
  <si>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</si>
  <si>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</si>
  <si>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</si>
  <si>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</si>
  <si>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</si>
  <si>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</si>
  <si>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</si>
  <si>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</si>
  <si>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</si>
  <si>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</si>
  <si>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</si>
  <si>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</si>
  <si>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</si>
  <si>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</si>
  <si>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</si>
  <si>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</si>
  <si>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</si>
  <si>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</si>
  <si>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</si>
  <si>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</si>
  <si>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</si>
  <si>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</si>
  <si>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</si>
  <si>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</si>
  <si>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</si>
  <si>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</si>
  <si>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</si>
  <si>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</si>
  <si>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</si>
  <si>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</si>
  <si>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</si>
  <si>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</si>
  <si>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</si>
  <si>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</si>
  <si>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</si>
  <si>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</si>
  <si>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</si>
  <si>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</si>
  <si>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</si>
  <si>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</si>
  <si>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</si>
  <si>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</si>
  <si>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</si>
  <si>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</si>
  <si>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</si>
  <si>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</si>
  <si>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</si>
  <si>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</si>
  <si>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</si>
  <si>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</si>
  <si>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</si>
  <si>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</si>
  <si>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</si>
  <si>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</si>
  <si>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</si>
  <si>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</si>
  <si>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</si>
  <si>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</si>
  <si>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</si>
  <si>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</si>
  <si>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S500</t>
  </si>
  <si>
    <t>S501</t>
  </si>
  <si>
    <t>S502</t>
  </si>
  <si>
    <t>S503</t>
  </si>
  <si>
    <t>S504</t>
  </si>
  <si>
    <t>S505</t>
  </si>
  <si>
    <t>S506</t>
  </si>
  <si>
    <t>S507</t>
  </si>
  <si>
    <t>S508</t>
  </si>
  <si>
    <t>S509</t>
  </si>
  <si>
    <t>S510</t>
  </si>
  <si>
    <t>S511</t>
  </si>
  <si>
    <t>S512</t>
  </si>
  <si>
    <t>S513</t>
  </si>
  <si>
    <t>S514</t>
  </si>
  <si>
    <t>S515</t>
  </si>
  <si>
    <t>S516</t>
  </si>
  <si>
    <t>S517</t>
  </si>
  <si>
    <t>S518</t>
  </si>
  <si>
    <t>S519</t>
  </si>
  <si>
    <t>S520</t>
  </si>
  <si>
    <t>S521</t>
  </si>
  <si>
    <t>S522</t>
  </si>
  <si>
    <t>S523</t>
  </si>
  <si>
    <t>S524</t>
  </si>
  <si>
    <t>S525</t>
  </si>
  <si>
    <t>S526</t>
  </si>
  <si>
    <t>S527</t>
  </si>
  <si>
    <t>S528</t>
  </si>
  <si>
    <t>S529</t>
  </si>
  <si>
    <t>S530</t>
  </si>
  <si>
    <t>S531</t>
  </si>
  <si>
    <t>S532</t>
  </si>
  <si>
    <t>S533</t>
  </si>
  <si>
    <t>S534</t>
  </si>
  <si>
    <t>S535</t>
  </si>
  <si>
    <t>S536</t>
  </si>
  <si>
    <t>S537</t>
  </si>
  <si>
    <t>S538</t>
  </si>
  <si>
    <t>S539</t>
  </si>
  <si>
    <t>S540</t>
  </si>
  <si>
    <t>S541</t>
  </si>
  <si>
    <t>S542</t>
  </si>
  <si>
    <t>S543</t>
  </si>
  <si>
    <t>S544</t>
  </si>
  <si>
    <t>S545</t>
  </si>
  <si>
    <t>S546</t>
  </si>
  <si>
    <t>S547</t>
  </si>
  <si>
    <t>S548</t>
  </si>
  <si>
    <t>S549</t>
  </si>
  <si>
    <t>S550</t>
  </si>
  <si>
    <t>S551</t>
  </si>
  <si>
    <t>S552</t>
  </si>
  <si>
    <t>S553</t>
  </si>
  <si>
    <t>S554</t>
  </si>
  <si>
    <t>S555</t>
  </si>
  <si>
    <t>S556</t>
  </si>
  <si>
    <t>S557</t>
  </si>
  <si>
    <t>S558</t>
  </si>
  <si>
    <t>S559</t>
  </si>
  <si>
    <t>S560</t>
  </si>
  <si>
    <t>S561</t>
  </si>
  <si>
    <t>S562</t>
  </si>
  <si>
    <t>S563</t>
  </si>
  <si>
    <t>S564</t>
  </si>
  <si>
    <t>S565</t>
  </si>
  <si>
    <t>S566</t>
  </si>
  <si>
    <t>S567</t>
  </si>
  <si>
    <t>S568</t>
  </si>
  <si>
    <t>S569</t>
  </si>
  <si>
    <t>S570</t>
  </si>
  <si>
    <t>S571</t>
  </si>
  <si>
    <t>S572</t>
  </si>
  <si>
    <t>S573</t>
  </si>
  <si>
    <t>S574</t>
  </si>
  <si>
    <t>S575</t>
  </si>
  <si>
    <t>S576</t>
  </si>
  <si>
    <t>S577</t>
  </si>
  <si>
    <t>S578</t>
  </si>
  <si>
    <t>S579</t>
  </si>
  <si>
    <t>S580</t>
  </si>
  <si>
    <t>S581</t>
  </si>
  <si>
    <t>S582</t>
  </si>
  <si>
    <t>S583</t>
  </si>
  <si>
    <t>S584</t>
  </si>
  <si>
    <t>S585</t>
  </si>
  <si>
    <t>S586</t>
  </si>
  <si>
    <t>S587</t>
  </si>
  <si>
    <t>S588</t>
  </si>
  <si>
    <t>S589</t>
  </si>
  <si>
    <t>S590</t>
  </si>
  <si>
    <t>S591</t>
  </si>
  <si>
    <t>S592</t>
  </si>
  <si>
    <t>S593</t>
  </si>
  <si>
    <t>S594</t>
  </si>
  <si>
    <t>S595</t>
  </si>
  <si>
    <t>S596</t>
  </si>
  <si>
    <t>S597</t>
  </si>
  <si>
    <t>S598</t>
  </si>
  <si>
    <t>S599</t>
  </si>
  <si>
    <t>S600</t>
  </si>
  <si>
    <t>S601</t>
  </si>
  <si>
    <t>S602</t>
  </si>
  <si>
    <t>S603</t>
  </si>
  <si>
    <t>S604</t>
  </si>
  <si>
    <t>S605</t>
  </si>
  <si>
    <t>S606</t>
  </si>
  <si>
    <t>S607</t>
  </si>
  <si>
    <t>S608</t>
  </si>
  <si>
    <t>S609</t>
  </si>
  <si>
    <t>S610</t>
  </si>
  <si>
    <t>S611</t>
  </si>
  <si>
    <t>S612</t>
  </si>
  <si>
    <t>S613</t>
  </si>
  <si>
    <t>S614</t>
  </si>
  <si>
    <t>S615</t>
  </si>
  <si>
    <t>S616</t>
  </si>
  <si>
    <t>S617</t>
  </si>
  <si>
    <t>S618</t>
  </si>
  <si>
    <t>S619</t>
  </si>
  <si>
    <t>S620</t>
  </si>
  <si>
    <t>S621</t>
  </si>
  <si>
    <t>S622</t>
  </si>
  <si>
    <t>S623</t>
  </si>
  <si>
    <t>S624</t>
  </si>
  <si>
    <t>S625</t>
  </si>
  <si>
    <t>S626</t>
  </si>
  <si>
    <t>S627</t>
  </si>
  <si>
    <t>S628</t>
  </si>
  <si>
    <t>S629</t>
  </si>
  <si>
    <t>S630</t>
  </si>
  <si>
    <t>S631</t>
  </si>
  <si>
    <t>S632</t>
  </si>
  <si>
    <t>S633</t>
  </si>
  <si>
    <t>S634</t>
  </si>
  <si>
    <t>S635</t>
  </si>
  <si>
    <t>S636</t>
  </si>
  <si>
    <t>S637</t>
  </si>
  <si>
    <t>S638</t>
  </si>
  <si>
    <t>S639</t>
  </si>
  <si>
    <t>S640</t>
  </si>
  <si>
    <t>S641</t>
  </si>
  <si>
    <t>S642</t>
  </si>
  <si>
    <t>S643</t>
  </si>
  <si>
    <t>S644</t>
  </si>
  <si>
    <t>S645</t>
  </si>
  <si>
    <t>S646</t>
  </si>
  <si>
    <t>S647</t>
  </si>
  <si>
    <t>S648</t>
  </si>
  <si>
    <t>S649</t>
  </si>
  <si>
    <t>S650</t>
  </si>
  <si>
    <t>S651</t>
  </si>
  <si>
    <t>S652</t>
  </si>
  <si>
    <t>S653</t>
  </si>
  <si>
    <t>S654</t>
  </si>
  <si>
    <t>S655</t>
  </si>
  <si>
    <t>S656</t>
  </si>
  <si>
    <t>S657</t>
  </si>
  <si>
    <t>S658</t>
  </si>
  <si>
    <t>S659</t>
  </si>
  <si>
    <t>S660</t>
  </si>
  <si>
    <t>S661</t>
  </si>
  <si>
    <t>S662</t>
  </si>
  <si>
    <t>S663</t>
  </si>
  <si>
    <t>S664</t>
  </si>
  <si>
    <t>S665</t>
  </si>
  <si>
    <t>S666</t>
  </si>
  <si>
    <t>S667</t>
  </si>
  <si>
    <t>S668</t>
  </si>
  <si>
    <t>S669</t>
  </si>
  <si>
    <t>S670</t>
  </si>
  <si>
    <t>S671</t>
  </si>
  <si>
    <t>S672</t>
  </si>
  <si>
    <t>S673</t>
  </si>
  <si>
    <t>S674</t>
  </si>
  <si>
    <t>S675</t>
  </si>
  <si>
    <t>S676</t>
  </si>
  <si>
    <t>S677</t>
  </si>
  <si>
    <t>S678</t>
  </si>
  <si>
    <t>S679</t>
  </si>
  <si>
    <t>S680</t>
  </si>
  <si>
    <t>S681</t>
  </si>
  <si>
    <t>S682</t>
  </si>
  <si>
    <t>S683</t>
  </si>
  <si>
    <t>S684</t>
  </si>
  <si>
    <t>S685</t>
  </si>
  <si>
    <t>S686</t>
  </si>
  <si>
    <t>S687</t>
  </si>
  <si>
    <t>S688</t>
  </si>
  <si>
    <t>S689</t>
  </si>
  <si>
    <t>S690</t>
  </si>
  <si>
    <t>S691</t>
  </si>
  <si>
    <t>S692</t>
  </si>
  <si>
    <t>S693</t>
  </si>
  <si>
    <t>S694</t>
  </si>
  <si>
    <t>S695</t>
  </si>
  <si>
    <t>S696</t>
  </si>
  <si>
    <t>S697</t>
  </si>
  <si>
    <t>S698</t>
  </si>
  <si>
    <t>S699</t>
  </si>
  <si>
    <t>S700</t>
  </si>
  <si>
    <t>S701</t>
  </si>
  <si>
    <t>S702</t>
  </si>
  <si>
    <t>S703</t>
  </si>
  <si>
    <t>S704</t>
  </si>
  <si>
    <t>S705</t>
  </si>
  <si>
    <t>S706</t>
  </si>
  <si>
    <t>S707</t>
  </si>
  <si>
    <t>S708</t>
  </si>
  <si>
    <t>S709</t>
  </si>
  <si>
    <t>S710</t>
  </si>
  <si>
    <t>S711</t>
  </si>
  <si>
    <t>S712</t>
  </si>
  <si>
    <t>S713</t>
  </si>
  <si>
    <t>S714</t>
  </si>
  <si>
    <t>S715</t>
  </si>
  <si>
    <t>S716</t>
  </si>
  <si>
    <t>S717</t>
  </si>
  <si>
    <t>S718</t>
  </si>
  <si>
    <t>S719</t>
  </si>
  <si>
    <t>S720</t>
  </si>
  <si>
    <t>S721</t>
  </si>
  <si>
    <t>S722</t>
  </si>
  <si>
    <t>S723</t>
  </si>
  <si>
    <t>S724</t>
  </si>
  <si>
    <t>S725</t>
  </si>
  <si>
    <t>S726</t>
  </si>
  <si>
    <t>S727</t>
  </si>
  <si>
    <t>S728</t>
  </si>
  <si>
    <t>S729</t>
  </si>
  <si>
    <t>S730</t>
  </si>
  <si>
    <t>S731</t>
  </si>
  <si>
    <t>S732</t>
  </si>
  <si>
    <t>S733</t>
  </si>
  <si>
    <t>S734</t>
  </si>
  <si>
    <t>S735</t>
  </si>
  <si>
    <t>S736</t>
  </si>
  <si>
    <t>S737</t>
  </si>
  <si>
    <t>S738</t>
  </si>
  <si>
    <t>S739</t>
  </si>
  <si>
    <t>S740</t>
  </si>
  <si>
    <t>S741</t>
  </si>
  <si>
    <t>S742</t>
  </si>
  <si>
    <t>S743</t>
  </si>
  <si>
    <t>S744</t>
  </si>
  <si>
    <t>S745</t>
  </si>
  <si>
    <t>S746</t>
  </si>
  <si>
    <t>S747</t>
  </si>
  <si>
    <t>S748</t>
  </si>
  <si>
    <t>S749</t>
  </si>
  <si>
    <t>S750</t>
  </si>
  <si>
    <t>S751</t>
  </si>
  <si>
    <t>S752</t>
  </si>
  <si>
    <t>S753</t>
  </si>
  <si>
    <t>S754</t>
  </si>
  <si>
    <t>S755</t>
  </si>
  <si>
    <t>S756</t>
  </si>
  <si>
    <t>S757</t>
  </si>
  <si>
    <t>S758</t>
  </si>
  <si>
    <t>S759</t>
  </si>
  <si>
    <t>S760</t>
  </si>
  <si>
    <t>S761</t>
  </si>
  <si>
    <t>S762</t>
  </si>
  <si>
    <t>S763</t>
  </si>
  <si>
    <t>S764</t>
  </si>
  <si>
    <t>S765</t>
  </si>
  <si>
    <t>S766</t>
  </si>
  <si>
    <t>S767</t>
  </si>
  <si>
    <t>S768</t>
  </si>
  <si>
    <t>S769</t>
  </si>
  <si>
    <t>S770</t>
  </si>
  <si>
    <t>S771</t>
  </si>
  <si>
    <t>S772</t>
  </si>
  <si>
    <t>S773</t>
  </si>
  <si>
    <t>S774</t>
  </si>
  <si>
    <t>S775</t>
  </si>
  <si>
    <t>S776</t>
  </si>
  <si>
    <t>S777</t>
  </si>
  <si>
    <t>S778</t>
  </si>
  <si>
    <t>S779</t>
  </si>
  <si>
    <t>S780</t>
  </si>
  <si>
    <t>S781</t>
  </si>
  <si>
    <t>S782</t>
  </si>
  <si>
    <t>S783</t>
  </si>
  <si>
    <t>S784</t>
  </si>
  <si>
    <t>S785</t>
  </si>
  <si>
    <t>S786</t>
  </si>
  <si>
    <t>S787</t>
  </si>
  <si>
    <t>S788</t>
  </si>
  <si>
    <t>S789</t>
  </si>
  <si>
    <t>S790</t>
  </si>
  <si>
    <t>S791</t>
  </si>
  <si>
    <t>S792</t>
  </si>
  <si>
    <t>S793</t>
  </si>
  <si>
    <t>S794</t>
  </si>
  <si>
    <t>S795</t>
  </si>
  <si>
    <t>S796</t>
  </si>
  <si>
    <t>S797</t>
  </si>
  <si>
    <t>S798</t>
  </si>
  <si>
    <t>S799</t>
  </si>
  <si>
    <t>S800</t>
  </si>
  <si>
    <t>S801</t>
  </si>
  <si>
    <t>S802</t>
  </si>
  <si>
    <t>S803</t>
  </si>
  <si>
    <t>S804</t>
  </si>
  <si>
    <t>S805</t>
  </si>
  <si>
    <t>S806</t>
  </si>
  <si>
    <t>S807</t>
  </si>
  <si>
    <t>S808</t>
  </si>
  <si>
    <t>S809</t>
  </si>
  <si>
    <t>S810</t>
  </si>
  <si>
    <t>S811</t>
  </si>
  <si>
    <t>S812</t>
  </si>
  <si>
    <t>S813</t>
  </si>
  <si>
    <t>S814</t>
  </si>
  <si>
    <t>S815</t>
  </si>
  <si>
    <t>S816</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</si>
  <si>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</si>
  <si>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</si>
  <si>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</si>
  <si>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</si>
  <si>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</si>
  <si>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</si>
  <si>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</si>
  <si>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</si>
  <si>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</si>
  <si>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</si>
  <si>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</si>
  <si>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</si>
  <si>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</si>
  <si>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</si>
  <si>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</si>
  <si>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</si>
  <si>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</si>
  <si>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</si>
  <si>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</si>
  <si>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</si>
  <si>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</si>
  <si>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S838</t>
  </si>
  <si>
    <t>S839</t>
  </si>
  <si>
    <t>S840</t>
  </si>
  <si>
    <t>S841</t>
  </si>
  <si>
    <t>S842</t>
  </si>
  <si>
    <t>S843</t>
  </si>
  <si>
    <t>S844</t>
  </si>
  <si>
    <t>S845</t>
  </si>
  <si>
    <t>S846</t>
  </si>
  <si>
    <t>S847</t>
  </si>
  <si>
    <t>S848</t>
  </si>
  <si>
    <t>S849</t>
  </si>
  <si>
    <t>S850</t>
  </si>
  <si>
    <t>S851</t>
  </si>
  <si>
    <t>S852</t>
  </si>
  <si>
    <t>S853</t>
  </si>
  <si>
    <t>S854</t>
  </si>
  <si>
    <t>S855</t>
  </si>
  <si>
    <t>S856</t>
  </si>
  <si>
    <t>S857</t>
  </si>
  <si>
    <t>S858</t>
  </si>
  <si>
    <t>S859</t>
  </si>
  <si>
    <t>S860</t>
  </si>
  <si>
    <t>S861</t>
  </si>
  <si>
    <t>S862</t>
  </si>
  <si>
    <t>S863</t>
  </si>
  <si>
    <t>S864</t>
  </si>
  <si>
    <t>S865</t>
  </si>
  <si>
    <t>S866</t>
  </si>
  <si>
    <t>S867</t>
  </si>
  <si>
    <t>S868</t>
  </si>
  <si>
    <t>S869</t>
  </si>
  <si>
    <t>S870</t>
  </si>
  <si>
    <t>S871</t>
  </si>
  <si>
    <t>S872</t>
  </si>
  <si>
    <t>S873</t>
  </si>
  <si>
    <t>S874</t>
  </si>
  <si>
    <t>S875</t>
  </si>
  <si>
    <t>S876</t>
  </si>
  <si>
    <t>S877</t>
  </si>
  <si>
    <t>S878</t>
  </si>
  <si>
    <t>S879</t>
  </si>
  <si>
    <t>S880</t>
  </si>
  <si>
    <t>S881</t>
  </si>
  <si>
    <t>S882</t>
  </si>
  <si>
    <t>S883</t>
  </si>
  <si>
    <t>S884</t>
  </si>
  <si>
    <t>S885</t>
  </si>
  <si>
    <t>S886</t>
  </si>
  <si>
    <t>S887</t>
  </si>
  <si>
    <t>S888</t>
  </si>
  <si>
    <t>S889</t>
  </si>
  <si>
    <t>S890</t>
  </si>
  <si>
    <t>S891</t>
  </si>
  <si>
    <t>S892</t>
  </si>
  <si>
    <t>S893</t>
  </si>
  <si>
    <t>S894</t>
  </si>
  <si>
    <t>S895</t>
  </si>
  <si>
    <t>S896</t>
  </si>
  <si>
    <t>S897</t>
  </si>
  <si>
    <t>S898</t>
  </si>
  <si>
    <t>S899</t>
  </si>
  <si>
    <t>S900</t>
  </si>
  <si>
    <t>S901</t>
  </si>
  <si>
    <t>S902</t>
  </si>
  <si>
    <t>S903</t>
  </si>
  <si>
    <t>S904</t>
  </si>
  <si>
    <t>S905</t>
  </si>
  <si>
    <t>S906</t>
  </si>
  <si>
    <t>S907</t>
  </si>
  <si>
    <t>S908</t>
  </si>
  <si>
    <t>S909</t>
  </si>
  <si>
    <t>S910</t>
  </si>
  <si>
    <t>S911</t>
  </si>
  <si>
    <t>S912</t>
  </si>
  <si>
    <t>S913</t>
  </si>
  <si>
    <t>S914</t>
  </si>
  <si>
    <t>S915</t>
  </si>
  <si>
    <t>S916</t>
  </si>
  <si>
    <t>S917</t>
  </si>
  <si>
    <t>S918</t>
  </si>
  <si>
    <t>S919</t>
  </si>
  <si>
    <t>S920</t>
  </si>
  <si>
    <t>S921</t>
  </si>
  <si>
    <t>S922</t>
  </si>
  <si>
    <t>S923</t>
  </si>
  <si>
    <t>S924</t>
  </si>
  <si>
    <t>S925</t>
  </si>
  <si>
    <t>S926</t>
  </si>
  <si>
    <t>S927</t>
  </si>
  <si>
    <t>S928</t>
  </si>
  <si>
    <t>S929</t>
  </si>
  <si>
    <t>S930</t>
  </si>
  <si>
    <t>S931</t>
  </si>
  <si>
    <t>S932</t>
  </si>
  <si>
    <t>S933</t>
  </si>
  <si>
    <t>S934</t>
  </si>
  <si>
    <t>S935</t>
  </si>
  <si>
    <t>S936</t>
  </si>
  <si>
    <t>S937</t>
  </si>
  <si>
    <t>S938</t>
  </si>
  <si>
    <t>S939</t>
  </si>
  <si>
    <t>S940</t>
  </si>
  <si>
    <t>S941</t>
  </si>
  <si>
    <t>S942</t>
  </si>
  <si>
    <t>S943</t>
  </si>
  <si>
    <t>S944</t>
  </si>
  <si>
    <t>S945</t>
  </si>
  <si>
    <t>S946</t>
  </si>
  <si>
    <t>S947</t>
  </si>
  <si>
    <t>S948</t>
  </si>
  <si>
    <t>S949</t>
  </si>
  <si>
    <t>S950</t>
  </si>
  <si>
    <t>S951</t>
  </si>
  <si>
    <t>S952</t>
  </si>
  <si>
    <t>S953</t>
  </si>
  <si>
    <t>S954</t>
  </si>
  <si>
    <t>S955</t>
  </si>
  <si>
    <t>S956</t>
  </si>
  <si>
    <t>S957</t>
  </si>
  <si>
    <t>S958</t>
  </si>
  <si>
    <t>S959</t>
  </si>
  <si>
    <t>S960</t>
  </si>
  <si>
    <t>S961</t>
  </si>
  <si>
    <t>S962</t>
  </si>
  <si>
    <t>S963</t>
  </si>
  <si>
    <t>S964</t>
  </si>
  <si>
    <t>S965</t>
  </si>
  <si>
    <t>S966</t>
  </si>
  <si>
    <t>S967</t>
  </si>
  <si>
    <t>S968</t>
  </si>
  <si>
    <t>S969</t>
  </si>
  <si>
    <t>S970</t>
  </si>
  <si>
    <t>S971</t>
  </si>
  <si>
    <t>S972</t>
  </si>
  <si>
    <t>S973</t>
  </si>
  <si>
    <t>S974</t>
  </si>
  <si>
    <t>S975</t>
  </si>
  <si>
    <t>S976</t>
  </si>
  <si>
    <t>S977</t>
  </si>
  <si>
    <t>S978</t>
  </si>
  <si>
    <t>S979</t>
  </si>
  <si>
    <t>S980</t>
  </si>
  <si>
    <t>S981</t>
  </si>
  <si>
    <t>S982</t>
  </si>
  <si>
    <t>S983</t>
  </si>
  <si>
    <t>S984</t>
  </si>
  <si>
    <t>S985</t>
  </si>
  <si>
    <t>S986</t>
  </si>
  <si>
    <t>S987</t>
  </si>
  <si>
    <t>S988</t>
  </si>
  <si>
    <t>S989</t>
  </si>
  <si>
    <t>S990</t>
  </si>
  <si>
    <t>S991</t>
  </si>
  <si>
    <t>S992</t>
  </si>
  <si>
    <t>S993</t>
  </si>
  <si>
    <t>S994</t>
  </si>
  <si>
    <t>S995</t>
  </si>
  <si>
    <t>S996</t>
  </si>
  <si>
    <t>S997</t>
  </si>
  <si>
    <t>S998</t>
  </si>
  <si>
    <t>S999</t>
  </si>
  <si>
    <t>S1000</t>
  </si>
  <si>
    <t>C.MEMIS</t>
  </si>
  <si>
    <t>RISKACTIVE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</si>
</sst>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00\ _T_L_-;\-* #,##0.00\ _T_L_-;_-* &quot;-&quot;??\ _T_L_-;_-@_-"/>
    <numFmt numFmtId="165" formatCode="_-* #,##0.00\ _₺_-;\-* #,##0.00\ _₺_-;_-* &quot;-&quot;??\ _₺_-;_-@_-"/>
    <numFmt numFmtId="166" formatCode="0.0000"/>
    <numFmt numFmtId="167" formatCode="dd\/mm\/yyyy"/>
    <numFmt numFmtId="168" formatCode="#,##0\ _T_L"/>
    <numFmt numFmtId="169" formatCode="#,##0.0"/>
    <numFmt numFmtId="170" formatCode="#,##0.00\ _T_L"/>
    <numFmt numFmtId="171" formatCode="0.0000%"/>
    <numFmt numFmtId="172" formatCode="0.00000%"/>
  </numFmts>
  <fonts count="15" x14ac:knownFonts="1">
    <font>
      <sz val="11"/>
      <color theme="1"/>
      <name val="Calibri"/>
      <family val="2"/>
      <scheme val="minor"/>
    </font>
    <font>
      <sz val="11"/>
      <color theme="1"/>
      <name val="Calibri"/>
      <family val="2"/>
      <scheme val="minor"/>
    </font>
    <font>
      <sz val="8"/>
      <color rgb="FF362B36"/>
      <name val="Lucida Sans"/>
      <family val="2"/>
    </font>
    <font>
      <sz val="7"/>
      <color indexed="63"/>
      <name val="Verdana"/>
      <family val="2"/>
      <charset val="162"/>
    </font>
    <font>
      <b/>
      <sz val="10"/>
      <name val="Arial"/>
      <family val="2"/>
      <charset val="162"/>
    </font>
    <font>
      <b/>
      <sz val="10"/>
      <color indexed="9"/>
      <name val="Arial"/>
      <family val="2"/>
      <charset val="162"/>
    </font>
    <font>
      <b/>
      <sz val="7"/>
      <color indexed="9"/>
      <name val="Verdana"/>
      <family val="2"/>
      <charset val="162"/>
    </font>
    <font>
      <b/>
      <sz val="7"/>
      <color indexed="63"/>
      <name val="Verdana"/>
      <family val="2"/>
      <charset val="162"/>
    </font>
    <font>
      <sz val="10"/>
      <name val="Arial"/>
      <family val="2"/>
      <charset val="162"/>
    </font>
    <font>
      <sz val="10"/>
      <color indexed="8"/>
      <name val="Arial"/>
      <family val="2"/>
      <charset val="162"/>
    </font>
    <font>
      <sz val="8"/>
      <name val="Arial"/>
      <family val="2"/>
      <charset val="162"/>
    </font>
    <font>
      <b/>
      <sz val="10"/>
      <color indexed="63"/>
      <name val="Arial"/>
      <family val="2"/>
      <charset val="162"/>
    </font>
    <font>
      <b/>
      <sz val="8"/>
      <color rgb="FF2779AA"/>
      <name val="Lucida Sans"/>
      <family val="2"/>
    </font>
    <font>
      <b/>
      <sz val="8"/>
      <color rgb="FF362B36"/>
      <name val="Lucida Sans"/>
      <family val="2"/>
    </font>
    <font>
      <sz val="11"/>
      <color indexed="8"/>
      <name val="Calibri"/>
      <family val="2"/>
      <scheme val="minor"/>
    </font>
  </fonts>
  <fills count="13">
    <fill>
      <patternFill patternType="none"/>
    </fill>
    <fill>
      <patternFill patternType="gray125"/>
    </fill>
    <fill>
      <patternFill patternType="solid">
        <fgColor theme="0"/>
        <bgColor indexed="64"/>
      </patternFill>
    </fill>
    <fill>
      <patternFill patternType="solid">
        <fgColor indexed="9"/>
        <bgColor indexed="26"/>
      </patternFill>
    </fill>
    <fill>
      <patternFill patternType="solid">
        <fgColor indexed="8"/>
        <bgColor indexed="13"/>
      </patternFill>
    </fill>
    <fill>
      <patternFill patternType="solid">
        <fgColor indexed="13"/>
        <bgColor indexed="26"/>
      </patternFill>
    </fill>
    <fill>
      <patternFill patternType="solid">
        <fgColor indexed="13"/>
        <bgColor indexed="64"/>
      </patternFill>
    </fill>
    <fill>
      <patternFill patternType="solid">
        <fgColor indexed="51"/>
        <bgColor indexed="13"/>
      </patternFill>
    </fill>
    <fill>
      <patternFill patternType="solid">
        <fgColor indexed="51"/>
        <bgColor indexed="26"/>
      </patternFill>
    </fill>
    <fill>
      <patternFill patternType="solid">
        <fgColor indexed="51"/>
        <bgColor indexed="31"/>
      </patternFill>
    </fill>
    <fill>
      <patternFill patternType="solid">
        <fgColor rgb="FFF2F5F7"/>
        <bgColor indexed="64"/>
      </patternFill>
    </fill>
    <fill>
      <patternFill patternType="solid">
        <fgColor rgb="FFD7EBF9"/>
        <bgColor indexed="64"/>
      </patternFill>
    </fill>
    <fill>
      <patternFill patternType="solid">
        <fgColor theme="0"/>
        <bgColor indexed="26"/>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8"/>
      </right>
      <top style="medium">
        <color indexed="8"/>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8"/>
      </right>
      <top/>
      <bottom style="medium">
        <color indexed="8"/>
      </bottom>
      <diagonal/>
    </border>
    <border>
      <left style="medium">
        <color indexed="8"/>
      </left>
      <right/>
      <top/>
      <bottom style="medium">
        <color indexed="8"/>
      </bottom>
      <diagonal/>
    </border>
    <border>
      <left style="medium">
        <color indexed="64"/>
      </left>
      <right style="thin">
        <color indexed="8"/>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rgb="FFAED0EA"/>
      </left>
      <right style="medium">
        <color rgb="FFAED0EA"/>
      </right>
      <top style="medium">
        <color rgb="FFAED0EA"/>
      </top>
      <bottom style="medium">
        <color rgb="FFAED0EA"/>
      </bottom>
      <diagonal/>
    </border>
    <border>
      <left style="medium">
        <color rgb="FFDDDDDD"/>
      </left>
      <right style="medium">
        <color rgb="FFDDDDDD"/>
      </right>
      <top style="medium">
        <color rgb="FFDDDDDD"/>
      </top>
      <bottom style="medium">
        <color rgb="FFDDDDDD"/>
      </bottom>
      <diagonal/>
    </border>
  </borders>
  <cellStyleXfs count="4">
    <xf numFmtId="0" fontId="0" fillId="0" borderId="0"/>
    <xf numFmtId="9" fontId="1" fillId="0" borderId="0" applyFont="0" applyFill="0" applyBorder="0" applyAlignment="0" applyProtection="0"/>
    <xf numFmtId="165" fontId="1" fillId="0" borderId="0" applyFont="0" applyFill="0" applyBorder="0" applyAlignment="0" applyProtection="0"/>
    <xf numFmtId="0" fontId="14" fillId="0" borderId="0"/>
  </cellStyleXfs>
  <cellXfs count="112">
    <xf numFmtId="0" fontId="0" fillId="0" borderId="0" xfId="0"/>
    <xf numFmtId="0" fontId="0" fillId="2" borderId="0" xfId="0" applyFill="1"/>
    <xf numFmtId="166" fontId="0" fillId="2" borderId="0" xfId="0" applyNumberFormat="1" applyFill="1"/>
    <xf numFmtId="14" fontId="0" fillId="2" borderId="0" xfId="0" applyNumberFormat="1" applyFill="1"/>
    <xf numFmtId="3" fontId="0" fillId="2" borderId="0" xfId="0" applyNumberFormat="1" applyFill="1"/>
    <xf numFmtId="0" fontId="0" fillId="3" borderId="0" xfId="0" applyFill="1"/>
    <xf numFmtId="167" fontId="3" fillId="3" borderId="0" xfId="0" applyNumberFormat="1" applyFont="1" applyFill="1"/>
    <xf numFmtId="0" fontId="0" fillId="3" borderId="0" xfId="0" applyFill="1" applyAlignment="1">
      <alignment horizontal="center"/>
    </xf>
    <xf numFmtId="0" fontId="4" fillId="3" borderId="0" xfId="0" applyFont="1" applyFill="1"/>
    <xf numFmtId="0" fontId="5" fillId="4" borderId="9" xfId="0" applyFont="1" applyFill="1" applyBorder="1" applyAlignment="1"/>
    <xf numFmtId="0" fontId="5" fillId="4" borderId="10" xfId="0" applyFont="1" applyFill="1" applyBorder="1" applyAlignment="1"/>
    <xf numFmtId="0" fontId="6" fillId="4" borderId="9" xfId="0" applyFont="1" applyFill="1" applyBorder="1" applyAlignment="1">
      <alignment horizontal="center"/>
    </xf>
    <xf numFmtId="0" fontId="6" fillId="4" borderId="11" xfId="0" applyFont="1" applyFill="1" applyBorder="1" applyAlignment="1">
      <alignment horizontal="center"/>
    </xf>
    <xf numFmtId="0" fontId="6" fillId="4" borderId="10" xfId="0" applyFont="1" applyFill="1" applyBorder="1" applyAlignment="1">
      <alignment horizontal="center"/>
    </xf>
    <xf numFmtId="0" fontId="3" fillId="3" borderId="0" xfId="0" applyFont="1" applyFill="1" applyAlignment="1">
      <alignment horizontal="center"/>
    </xf>
    <xf numFmtId="0" fontId="0" fillId="5" borderId="9" xfId="0" applyFill="1" applyBorder="1"/>
    <xf numFmtId="0" fontId="0" fillId="5" borderId="10" xfId="0" applyFill="1" applyBorder="1"/>
    <xf numFmtId="0" fontId="4" fillId="0" borderId="1" xfId="0" applyFont="1" applyFill="1" applyBorder="1"/>
    <xf numFmtId="0" fontId="6" fillId="4" borderId="12" xfId="0" applyFont="1" applyFill="1" applyBorder="1" applyAlignment="1">
      <alignment horizontal="left"/>
    </xf>
    <xf numFmtId="0" fontId="3" fillId="0" borderId="0" xfId="0" applyFont="1" applyFill="1" applyBorder="1" applyAlignment="1">
      <alignment horizontal="center"/>
    </xf>
    <xf numFmtId="0" fontId="3" fillId="0" borderId="8" xfId="0" applyFont="1" applyFill="1" applyBorder="1" applyAlignment="1">
      <alignment horizontal="center"/>
    </xf>
    <xf numFmtId="0" fontId="7" fillId="7" borderId="12" xfId="0" applyFont="1" applyFill="1" applyBorder="1" applyAlignment="1">
      <alignment horizontal="center"/>
    </xf>
    <xf numFmtId="0" fontId="3" fillId="3" borderId="13" xfId="0" applyFont="1" applyFill="1" applyBorder="1" applyAlignment="1">
      <alignment horizontal="center"/>
    </xf>
    <xf numFmtId="0" fontId="4" fillId="8" borderId="1" xfId="0" applyFont="1" applyFill="1" applyBorder="1" applyAlignment="1">
      <alignment horizontal="center"/>
    </xf>
    <xf numFmtId="0" fontId="4" fillId="8" borderId="2" xfId="0" applyFont="1" applyFill="1" applyBorder="1" applyAlignment="1">
      <alignment horizontal="center"/>
    </xf>
    <xf numFmtId="0" fontId="4" fillId="8" borderId="3" xfId="0" applyFont="1" applyFill="1" applyBorder="1" applyAlignment="1">
      <alignment horizontal="center"/>
    </xf>
    <xf numFmtId="0" fontId="4" fillId="0" borderId="7" xfId="0" applyFont="1" applyFill="1" applyBorder="1"/>
    <xf numFmtId="10" fontId="0" fillId="0" borderId="8" xfId="0" applyNumberFormat="1" applyFill="1" applyBorder="1" applyAlignment="1"/>
    <xf numFmtId="0" fontId="6" fillId="4" borderId="14" xfId="0" applyFont="1" applyFill="1" applyBorder="1" applyAlignment="1">
      <alignment horizontal="left"/>
    </xf>
    <xf numFmtId="10" fontId="3" fillId="0" borderId="0" xfId="1" applyNumberFormat="1" applyFont="1" applyFill="1" applyBorder="1" applyAlignment="1" applyProtection="1">
      <alignment horizontal="center"/>
    </xf>
    <xf numFmtId="10" fontId="3" fillId="0" borderId="8" xfId="1" applyNumberFormat="1" applyFont="1" applyFill="1" applyBorder="1" applyAlignment="1" applyProtection="1">
      <alignment horizontal="center"/>
    </xf>
    <xf numFmtId="0" fontId="7" fillId="7" borderId="15" xfId="0" applyFont="1" applyFill="1" applyBorder="1" applyAlignment="1">
      <alignment horizontal="center"/>
    </xf>
    <xf numFmtId="0" fontId="4" fillId="8" borderId="1" xfId="0" applyFont="1" applyFill="1" applyBorder="1"/>
    <xf numFmtId="0" fontId="0" fillId="3" borderId="1" xfId="0" applyFill="1" applyBorder="1" applyAlignment="1">
      <alignment horizontal="center"/>
    </xf>
    <xf numFmtId="10" fontId="0" fillId="3" borderId="2" xfId="0" applyNumberFormat="1" applyFill="1" applyBorder="1" applyAlignment="1">
      <alignment horizontal="center"/>
    </xf>
    <xf numFmtId="3" fontId="0" fillId="3" borderId="2" xfId="0" applyNumberFormat="1" applyFill="1" applyBorder="1" applyAlignment="1">
      <alignment horizontal="center"/>
    </xf>
    <xf numFmtId="168" fontId="0" fillId="3" borderId="2" xfId="0" applyNumberFormat="1" applyFill="1" applyBorder="1" applyAlignment="1">
      <alignment horizontal="right"/>
    </xf>
    <xf numFmtId="168" fontId="0" fillId="3" borderId="3" xfId="0" applyNumberFormat="1" applyFill="1" applyBorder="1" applyAlignment="1">
      <alignment horizontal="right"/>
    </xf>
    <xf numFmtId="0" fontId="4" fillId="0" borderId="4" xfId="0" applyFont="1" applyFill="1" applyBorder="1"/>
    <xf numFmtId="10" fontId="0" fillId="6" borderId="6" xfId="0" applyNumberFormat="1" applyFill="1" applyBorder="1" applyAlignment="1"/>
    <xf numFmtId="0" fontId="6" fillId="4" borderId="15" xfId="0" applyFont="1" applyFill="1" applyBorder="1" applyAlignment="1">
      <alignment horizontal="left"/>
    </xf>
    <xf numFmtId="10" fontId="3" fillId="0" borderId="5" xfId="1" applyNumberFormat="1" applyFont="1" applyFill="1" applyBorder="1" applyAlignment="1" applyProtection="1">
      <alignment horizontal="center"/>
    </xf>
    <xf numFmtId="10" fontId="3" fillId="0" borderId="6" xfId="1" applyNumberFormat="1" applyFont="1" applyFill="1" applyBorder="1" applyAlignment="1" applyProtection="1">
      <alignment horizontal="center"/>
    </xf>
    <xf numFmtId="0" fontId="4" fillId="8" borderId="7" xfId="0" applyFont="1" applyFill="1" applyBorder="1"/>
    <xf numFmtId="0" fontId="0" fillId="3" borderId="7" xfId="0" applyFill="1" applyBorder="1" applyAlignment="1">
      <alignment horizontal="center"/>
    </xf>
    <xf numFmtId="10" fontId="0" fillId="3" borderId="0" xfId="0" applyNumberFormat="1" applyFill="1" applyBorder="1" applyAlignment="1">
      <alignment horizontal="center"/>
    </xf>
    <xf numFmtId="0" fontId="0" fillId="3" borderId="0" xfId="0" applyFill="1" applyBorder="1" applyAlignment="1">
      <alignment horizontal="center"/>
    </xf>
    <xf numFmtId="168" fontId="0" fillId="3" borderId="0" xfId="0" applyNumberFormat="1" applyFill="1" applyBorder="1" applyAlignment="1">
      <alignment horizontal="right"/>
    </xf>
    <xf numFmtId="0" fontId="6" fillId="4" borderId="17" xfId="0" applyFont="1" applyFill="1" applyBorder="1" applyAlignment="1">
      <alignment horizontal="left"/>
    </xf>
    <xf numFmtId="9" fontId="10" fillId="0" borderId="18" xfId="0" applyNumberFormat="1" applyFont="1" applyFill="1" applyBorder="1" applyAlignment="1">
      <alignment horizontal="center"/>
    </xf>
    <xf numFmtId="0" fontId="0" fillId="3" borderId="0" xfId="0" applyFill="1" applyAlignment="1">
      <alignment horizontal="left"/>
    </xf>
    <xf numFmtId="0" fontId="4" fillId="8" borderId="4" xfId="0" applyFont="1" applyFill="1" applyBorder="1"/>
    <xf numFmtId="0" fontId="0" fillId="3" borderId="4" xfId="0" applyFill="1" applyBorder="1" applyAlignment="1">
      <alignment horizontal="center"/>
    </xf>
    <xf numFmtId="10" fontId="0" fillId="3" borderId="5" xfId="0" applyNumberFormat="1" applyFill="1" applyBorder="1" applyAlignment="1">
      <alignment horizontal="center"/>
    </xf>
    <xf numFmtId="0" fontId="0" fillId="3" borderId="5" xfId="0" applyFill="1" applyBorder="1" applyAlignment="1">
      <alignment horizontal="center"/>
    </xf>
    <xf numFmtId="168" fontId="0" fillId="3" borderId="5" xfId="0" applyNumberFormat="1" applyFill="1" applyBorder="1" applyAlignment="1">
      <alignment horizontal="right"/>
    </xf>
    <xf numFmtId="0" fontId="0" fillId="0" borderId="0" xfId="0" applyFill="1"/>
    <xf numFmtId="168" fontId="0" fillId="3" borderId="0" xfId="0" applyNumberFormat="1" applyFill="1"/>
    <xf numFmtId="0" fontId="4" fillId="9" borderId="1" xfId="0" applyFont="1" applyFill="1" applyBorder="1"/>
    <xf numFmtId="168" fontId="0" fillId="3" borderId="12" xfId="0" applyNumberFormat="1" applyFill="1" applyBorder="1" applyAlignment="1">
      <alignment horizontal="right"/>
    </xf>
    <xf numFmtId="10" fontId="0" fillId="6" borderId="3" xfId="0" applyNumberFormat="1" applyFill="1" applyBorder="1" applyAlignment="1"/>
    <xf numFmtId="0" fontId="4" fillId="9" borderId="4" xfId="0" applyFont="1" applyFill="1" applyBorder="1"/>
    <xf numFmtId="0" fontId="4" fillId="8" borderId="19" xfId="0" applyFont="1" applyFill="1" applyBorder="1"/>
    <xf numFmtId="168" fontId="0" fillId="3" borderId="15" xfId="0" applyNumberFormat="1" applyFill="1" applyBorder="1" applyAlignment="1">
      <alignment horizontal="right"/>
    </xf>
    <xf numFmtId="0" fontId="4" fillId="0" borderId="9" xfId="0" applyFont="1" applyFill="1" applyBorder="1"/>
    <xf numFmtId="0" fontId="0" fillId="3" borderId="9" xfId="0" applyFill="1" applyBorder="1"/>
    <xf numFmtId="14" fontId="0" fillId="3" borderId="0" xfId="0" applyNumberFormat="1" applyFill="1"/>
    <xf numFmtId="164" fontId="0" fillId="3" borderId="0" xfId="2" applyNumberFormat="1" applyFont="1" applyFill="1"/>
    <xf numFmtId="0" fontId="0" fillId="0" borderId="0" xfId="0" applyAlignment="1">
      <alignment vertical="top" wrapText="1"/>
    </xf>
    <xf numFmtId="10" fontId="0" fillId="6" borderId="0" xfId="0" applyNumberFormat="1" applyFill="1"/>
    <xf numFmtId="4" fontId="3" fillId="3" borderId="16" xfId="2" applyNumberFormat="1" applyFont="1" applyFill="1" applyBorder="1" applyAlignment="1" applyProtection="1">
      <alignment horizontal="center"/>
    </xf>
    <xf numFmtId="10" fontId="8" fillId="6" borderId="6" xfId="0" applyNumberFormat="1" applyFont="1" applyFill="1" applyBorder="1" applyAlignment="1"/>
    <xf numFmtId="170" fontId="0" fillId="3" borderId="8" xfId="0" applyNumberFormat="1" applyFill="1" applyBorder="1" applyAlignment="1">
      <alignment horizontal="right"/>
    </xf>
    <xf numFmtId="170" fontId="0" fillId="3" borderId="6" xfId="0" applyNumberFormat="1" applyFill="1" applyBorder="1" applyAlignment="1">
      <alignment horizontal="right"/>
    </xf>
    <xf numFmtId="166" fontId="10" fillId="0" borderId="3" xfId="0" applyNumberFormat="1" applyFont="1" applyFill="1" applyBorder="1"/>
    <xf numFmtId="166" fontId="0" fillId="3" borderId="0" xfId="0" applyNumberFormat="1" applyFill="1"/>
    <xf numFmtId="166" fontId="10" fillId="0" borderId="6" xfId="0" applyNumberFormat="1" applyFont="1" applyFill="1" applyBorder="1"/>
    <xf numFmtId="171" fontId="0" fillId="0" borderId="8" xfId="0" applyNumberFormat="1" applyFill="1" applyBorder="1" applyAlignment="1"/>
    <xf numFmtId="0" fontId="11" fillId="7" borderId="20" xfId="0" applyFont="1" applyFill="1" applyBorder="1" applyAlignment="1">
      <alignment horizontal="center"/>
    </xf>
    <xf numFmtId="10" fontId="10" fillId="0" borderId="20" xfId="1" applyNumberFormat="1" applyFont="1" applyBorder="1"/>
    <xf numFmtId="172" fontId="0" fillId="6" borderId="6" xfId="0" applyNumberFormat="1" applyFill="1" applyBorder="1" applyAlignment="1">
      <alignment vertical="top" wrapText="1"/>
    </xf>
    <xf numFmtId="0" fontId="7" fillId="7" borderId="20" xfId="0" applyFont="1" applyFill="1" applyBorder="1" applyAlignment="1">
      <alignment horizontal="center"/>
    </xf>
    <xf numFmtId="172" fontId="10" fillId="0" borderId="20" xfId="1" applyNumberFormat="1" applyFont="1" applyBorder="1"/>
    <xf numFmtId="4" fontId="10" fillId="0" borderId="20" xfId="0" applyNumberFormat="1" applyFont="1" applyBorder="1"/>
    <xf numFmtId="4" fontId="0" fillId="6" borderId="10" xfId="0" applyNumberFormat="1" applyFill="1" applyBorder="1"/>
    <xf numFmtId="169" fontId="0" fillId="3" borderId="0" xfId="0" applyNumberFormat="1" applyFill="1"/>
    <xf numFmtId="3" fontId="0" fillId="3" borderId="0" xfId="0" applyNumberFormat="1" applyFill="1"/>
    <xf numFmtId="2" fontId="0" fillId="6" borderId="10" xfId="0" applyNumberFormat="1" applyFill="1" applyBorder="1" applyAlignment="1">
      <alignment vertical="top" wrapText="1"/>
    </xf>
    <xf numFmtId="0" fontId="12" fillId="11" borderId="21" xfId="0" applyFont="1" applyFill="1" applyBorder="1" applyAlignment="1">
      <alignment horizontal="center" vertical="center" wrapText="1"/>
    </xf>
    <xf numFmtId="0" fontId="2" fillId="10" borderId="22" xfId="0" applyFont="1" applyFill="1" applyBorder="1" applyAlignment="1">
      <alignment horizontal="left" wrapText="1" indent="1"/>
    </xf>
    <xf numFmtId="4" fontId="2" fillId="10" borderId="22" xfId="0" applyNumberFormat="1" applyFont="1" applyFill="1" applyBorder="1" applyAlignment="1">
      <alignment horizontal="right" wrapText="1" indent="1"/>
    </xf>
    <xf numFmtId="0" fontId="2" fillId="10" borderId="22" xfId="0" applyFont="1" applyFill="1" applyBorder="1" applyAlignment="1">
      <alignment horizontal="right" wrapText="1" indent="1"/>
    </xf>
    <xf numFmtId="14" fontId="2" fillId="10" borderId="22" xfId="0" applyNumberFormat="1" applyFont="1" applyFill="1" applyBorder="1" applyAlignment="1">
      <alignment horizontal="right" wrapText="1" indent="1"/>
    </xf>
    <xf numFmtId="0" fontId="0" fillId="12" borderId="0" xfId="0" applyFill="1"/>
    <xf numFmtId="0" fontId="9" fillId="2" borderId="1" xfId="0" applyFont="1" applyFill="1" applyBorder="1" applyAlignment="1">
      <alignment horizontal="left" vertical="top" wrapText="1"/>
    </xf>
    <xf numFmtId="0" fontId="9" fillId="2" borderId="3" xfId="0" applyFont="1" applyFill="1" applyBorder="1" applyAlignment="1">
      <alignment horizontal="right" vertical="top"/>
    </xf>
    <xf numFmtId="0" fontId="9" fillId="2" borderId="7" xfId="0" applyFont="1" applyFill="1" applyBorder="1" applyAlignment="1">
      <alignment horizontal="left" vertical="top" wrapText="1"/>
    </xf>
    <xf numFmtId="0" fontId="9" fillId="2" borderId="8" xfId="0" applyFont="1" applyFill="1" applyBorder="1" applyAlignment="1">
      <alignment horizontal="right" vertical="top"/>
    </xf>
    <xf numFmtId="0" fontId="9" fillId="2" borderId="7" xfId="0" applyFont="1" applyFill="1" applyBorder="1" applyAlignment="1">
      <alignment vertical="top" wrapText="1"/>
    </xf>
    <xf numFmtId="0" fontId="9" fillId="2" borderId="4" xfId="0" applyFont="1" applyFill="1" applyBorder="1" applyAlignment="1">
      <alignment horizontal="left" vertical="top" wrapText="1"/>
    </xf>
    <xf numFmtId="0" fontId="9" fillId="2" borderId="6" xfId="0" applyFont="1" applyFill="1" applyBorder="1" applyAlignment="1">
      <alignment horizontal="right" vertical="top"/>
    </xf>
    <xf numFmtId="14" fontId="13" fillId="10" borderId="22" xfId="0" applyNumberFormat="1" applyFont="1" applyFill="1" applyBorder="1" applyAlignment="1">
      <alignment horizontal="right" wrapText="1" indent="1"/>
    </xf>
    <xf numFmtId="1" fontId="2" fillId="10" borderId="22" xfId="0" applyNumberFormat="1" applyFont="1" applyFill="1" applyBorder="1" applyAlignment="1">
      <alignment horizontal="right" wrapText="1" indent="1"/>
    </xf>
    <xf numFmtId="2" fontId="13" fillId="10" borderId="22" xfId="0" applyNumberFormat="1" applyFont="1" applyFill="1" applyBorder="1" applyAlignment="1">
      <alignment horizontal="right" wrapText="1" indent="1"/>
    </xf>
    <xf numFmtId="14" fontId="2" fillId="10" borderId="22" xfId="0" applyNumberFormat="1" applyFont="1" applyFill="1" applyBorder="1" applyAlignment="1">
      <alignment horizontal="left" wrapText="1" indent="1"/>
    </xf>
    <xf numFmtId="0" fontId="2" fillId="10" borderId="22" xfId="0" applyFont="1" applyFill="1" applyBorder="1" applyAlignment="1">
      <alignment horizontal="right" vertical="center" wrapText="1" indent="1"/>
    </xf>
    <xf numFmtId="1" fontId="13" fillId="10" borderId="22" xfId="0" applyNumberFormat="1" applyFont="1" applyFill="1" applyBorder="1" applyAlignment="1">
      <alignment horizontal="right" wrapText="1" indent="1"/>
    </xf>
    <xf numFmtId="0" fontId="12" fillId="11" borderId="21" xfId="0" applyFont="1" applyFill="1" applyBorder="1" applyAlignment="1">
      <alignment horizontal="left" vertical="center" indent="1"/>
    </xf>
    <xf numFmtId="0" fontId="2" fillId="10" borderId="22" xfId="0" applyFont="1" applyFill="1" applyBorder="1" applyAlignment="1">
      <alignment horizontal="right" vertical="center" indent="1"/>
    </xf>
    <xf numFmtId="1" fontId="2" fillId="10" borderId="22" xfId="0" applyNumberFormat="1" applyFont="1" applyFill="1" applyBorder="1" applyAlignment="1">
      <alignment horizontal="left" wrapText="1" indent="1"/>
    </xf>
    <xf numFmtId="10" fontId="13" fillId="10" borderId="22" xfId="1" applyNumberFormat="1" applyFont="1" applyFill="1" applyBorder="1" applyAlignment="1">
      <alignment horizontal="right" wrapText="1" indent="1"/>
    </xf>
    <xf numFmtId="4" fontId="13" fillId="10" borderId="22" xfId="0" applyNumberFormat="1" applyFont="1" applyFill="1" applyBorder="1" applyAlignment="1">
      <alignment horizontal="right" wrapText="1" indent="1"/>
    </xf>
  </cellXfs>
  <cellStyles count="4">
    <cellStyle name="Comma" xfId="2" builtinId="3"/>
    <cellStyle name="Normal" xfId="0" builtinId="0"/>
    <cellStyle name="Normal 2" xfId="3" xr:uid="{00000000-0005-0000-0000-00000200000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180975</xdr:colOff>
      <xdr:row>44</xdr:row>
      <xdr:rowOff>0</xdr:rowOff>
    </xdr:from>
    <xdr:to>
      <xdr:col>2</xdr:col>
      <xdr:colOff>1162050</xdr:colOff>
      <xdr:row>44</xdr:row>
      <xdr:rowOff>0</xdr:rowOff>
    </xdr:to>
    <xdr:sp macro="" textlink="">
      <xdr:nvSpPr>
        <xdr:cNvPr id="2" name="AutoShape 4">
          <a:extLst>
            <a:ext uri="{FF2B5EF4-FFF2-40B4-BE49-F238E27FC236}">
              <a16:creationId xmlns:a16="http://schemas.microsoft.com/office/drawing/2014/main" id="{00000000-0008-0000-0400-000002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3" name="AutoShape 4">
          <a:extLst>
            <a:ext uri="{FF2B5EF4-FFF2-40B4-BE49-F238E27FC236}">
              <a16:creationId xmlns:a16="http://schemas.microsoft.com/office/drawing/2014/main" id="{00000000-0008-0000-0400-000003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11</xdr:col>
      <xdr:colOff>1133475</xdr:colOff>
      <xdr:row>4</xdr:row>
      <xdr:rowOff>28575</xdr:rowOff>
    </xdr:from>
    <xdr:to>
      <xdr:col>14</xdr:col>
      <xdr:colOff>38100</xdr:colOff>
      <xdr:row>8</xdr:row>
      <xdr:rowOff>142875</xdr:rowOff>
    </xdr:to>
    <xdr:sp macro="" textlink="">
      <xdr:nvSpPr>
        <xdr:cNvPr id="4" name="Line 9">
          <a:extLst>
            <a:ext uri="{FF2B5EF4-FFF2-40B4-BE49-F238E27FC236}">
              <a16:creationId xmlns:a16="http://schemas.microsoft.com/office/drawing/2014/main" id="{00000000-0008-0000-0400-000004000000}"/>
            </a:ext>
          </a:extLst>
        </xdr:cNvPr>
        <xdr:cNvSpPr>
          <a:spLocks noChangeShapeType="1"/>
        </xdr:cNvSpPr>
      </xdr:nvSpPr>
      <xdr:spPr bwMode="auto">
        <a:xfrm flipV="1">
          <a:off x="7591425" y="828675"/>
          <a:ext cx="1257300" cy="914400"/>
        </a:xfrm>
        <a:prstGeom prst="line">
          <a:avLst/>
        </a:prstGeom>
        <a:noFill/>
        <a:ln w="9360">
          <a:solidFill>
            <a:srgbClr val="000000"/>
          </a:solidFill>
          <a:miter lim="800000"/>
          <a:headEnd/>
          <a:tailEnd type="triangle" w="med" len="med"/>
        </a:ln>
      </xdr:spPr>
    </xdr:sp>
    <xdr:clientData/>
  </xdr:twoCellAnchor>
  <xdr:twoCellAnchor>
    <xdr:from>
      <xdr:col>12</xdr:col>
      <xdr:colOff>19050</xdr:colOff>
      <xdr:row>10</xdr:row>
      <xdr:rowOff>142875</xdr:rowOff>
    </xdr:from>
    <xdr:to>
      <xdr:col>13</xdr:col>
      <xdr:colOff>1123950</xdr:colOff>
      <xdr:row>15</xdr:row>
      <xdr:rowOff>114300</xdr:rowOff>
    </xdr:to>
    <xdr:sp macro="" textlink="">
      <xdr:nvSpPr>
        <xdr:cNvPr id="5" name="Line 10">
          <a:extLst>
            <a:ext uri="{FF2B5EF4-FFF2-40B4-BE49-F238E27FC236}">
              <a16:creationId xmlns:a16="http://schemas.microsoft.com/office/drawing/2014/main" id="{00000000-0008-0000-0400-000005000000}"/>
            </a:ext>
          </a:extLst>
        </xdr:cNvPr>
        <xdr:cNvSpPr>
          <a:spLocks noChangeShapeType="1"/>
        </xdr:cNvSpPr>
      </xdr:nvSpPr>
      <xdr:spPr bwMode="auto">
        <a:xfrm>
          <a:off x="7610475" y="2133600"/>
          <a:ext cx="1200150" cy="971550"/>
        </a:xfrm>
        <a:prstGeom prst="line">
          <a:avLst/>
        </a:prstGeom>
        <a:noFill/>
        <a:ln w="9360">
          <a:solidFill>
            <a:srgbClr val="000000"/>
          </a:solidFill>
          <a:miter lim="800000"/>
          <a:headEnd/>
          <a:tailEnd type="triangle" w="med" len="me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6" name="AutoShape 12">
          <a:extLst>
            <a:ext uri="{FF2B5EF4-FFF2-40B4-BE49-F238E27FC236}">
              <a16:creationId xmlns:a16="http://schemas.microsoft.com/office/drawing/2014/main" id="{00000000-0008-0000-0400-000006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695325</xdr:colOff>
      <xdr:row>0</xdr:row>
      <xdr:rowOff>0</xdr:rowOff>
    </xdr:from>
    <xdr:to>
      <xdr:col>11</xdr:col>
      <xdr:colOff>189243</xdr:colOff>
      <xdr:row>3</xdr:row>
      <xdr:rowOff>72884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2886075" y="0"/>
          <a:ext cx="6304293" cy="10158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
  <sheetViews>
    <sheetView tabSelected="1" workbookViewId="0">
      <selection activeCell="B3" sqref="B3"/>
    </sheetView>
  </sheetViews>
  <sheetFormatPr defaultColWidth="9.109375" defaultRowHeight="14.4" x14ac:dyDescent="0.3"/>
  <cols>
    <col min="1" max="1" width="13.44140625" style="1" bestFit="1" customWidth="1"/>
    <col min="2" max="2" width="12.109375" style="1" bestFit="1" customWidth="1"/>
    <col min="3" max="3" width="9.109375" style="1"/>
    <col min="4" max="4" width="10.6640625" style="1" bestFit="1" customWidth="1"/>
    <col min="5" max="8" width="9.109375" style="1"/>
    <col min="9" max="9" width="10.109375" style="1" bestFit="1" customWidth="1"/>
    <col min="10" max="11" width="9.109375" style="1"/>
    <col min="12" max="12" width="13.88671875" style="1" bestFit="1" customWidth="1"/>
    <col min="13" max="15" width="9.109375" style="1"/>
    <col min="16" max="16" width="18.109375" style="1" customWidth="1"/>
    <col min="17" max="16384" width="9.109375" style="1"/>
  </cols>
  <sheetData>
    <row r="1" spans="1:16" ht="31.2" thickBot="1" x14ac:dyDescent="0.35">
      <c r="A1" s="88" t="s">
        <v>4</v>
      </c>
      <c r="B1" s="88" t="s">
        <v>5</v>
      </c>
      <c r="C1" s="88" t="s">
        <v>8</v>
      </c>
      <c r="D1" s="88" t="s">
        <v>9</v>
      </c>
      <c r="E1" s="88" t="s">
        <v>10</v>
      </c>
      <c r="F1" s="88" t="s">
        <v>11</v>
      </c>
      <c r="G1" s="88" t="s">
        <v>12</v>
      </c>
      <c r="H1" s="88" t="s">
        <v>13</v>
      </c>
      <c r="I1" s="88" t="s">
        <v>14</v>
      </c>
      <c r="J1" s="88" t="s">
        <v>15</v>
      </c>
      <c r="K1" s="88" t="s">
        <v>6</v>
      </c>
      <c r="L1" s="88" t="s">
        <v>21</v>
      </c>
      <c r="M1" s="88" t="s">
        <v>16</v>
      </c>
      <c r="N1" s="88" t="s">
        <v>22</v>
      </c>
      <c r="O1" s="88" t="s">
        <v>23</v>
      </c>
      <c r="P1" s="88" t="s">
        <v>24</v>
      </c>
    </row>
    <row r="2" spans="1:16" ht="32.4" thickBot="1" x14ac:dyDescent="0.35">
      <c r="A2" s="89">
        <v>1421756420885</v>
      </c>
      <c r="B2" s="90" t="s">
        <v>1335</v>
      </c>
      <c r="C2" s="91" t="s">
        <v>17</v>
      </c>
      <c r="D2" s="91" t="s">
        <v>25</v>
      </c>
      <c r="E2" s="91" t="s">
        <v>18</v>
      </c>
      <c r="F2" s="89" t="s">
        <v>19</v>
      </c>
      <c r="G2" s="90" t="s">
        <v>1334</v>
      </c>
      <c r="H2" s="91"/>
      <c r="I2" s="91" t="s">
        <v>20</v>
      </c>
      <c r="J2" s="91" t="s">
        <v>26</v>
      </c>
      <c r="K2" s="89"/>
      <c r="L2" s="104">
        <v>42200</v>
      </c>
      <c r="M2" s="89" t="s">
        <v>27</v>
      </c>
      <c r="N2" s="89" t="s">
        <v>28</v>
      </c>
      <c r="O2" s="89">
        <v>100000</v>
      </c>
      <c r="P2" s="89" t="s">
        <v>72</v>
      </c>
    </row>
    <row r="3" spans="1:16" ht="15" thickBot="1" x14ac:dyDescent="0.35">
      <c r="K3" s="3"/>
      <c r="L3" s="3"/>
      <c r="O3" s="4"/>
    </row>
    <row r="4" spans="1:16" ht="15" thickBot="1" x14ac:dyDescent="0.35">
      <c r="A4" s="88" t="s">
        <v>29</v>
      </c>
    </row>
    <row r="5" spans="1:16" ht="15" thickBot="1" x14ac:dyDescent="0.35">
      <c r="A5" s="92">
        <v>42149</v>
      </c>
    </row>
    <row r="6" spans="1:16" ht="15" thickBot="1" x14ac:dyDescent="0.35">
      <c r="A6" s="88" t="s">
        <v>68</v>
      </c>
      <c r="B6" s="88" t="s">
        <v>21</v>
      </c>
      <c r="C6" s="88" t="s">
        <v>73</v>
      </c>
    </row>
    <row r="7" spans="1:16" ht="15" thickBot="1" x14ac:dyDescent="0.35">
      <c r="A7" s="90">
        <f>+B7-$A$5</f>
        <v>51</v>
      </c>
      <c r="B7" s="104">
        <v>42200</v>
      </c>
      <c r="C7" s="91">
        <f>+O2</f>
        <v>100000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53"/>
  <sheetViews>
    <sheetView workbookViewId="0">
      <selection activeCell="A2" sqref="A2:C3"/>
    </sheetView>
  </sheetViews>
  <sheetFormatPr defaultColWidth="9.109375" defaultRowHeight="14.4" x14ac:dyDescent="0.3"/>
  <cols>
    <col min="1" max="1" width="12.44140625" style="1" customWidth="1"/>
    <col min="2" max="3" width="13.33203125" style="1" bestFit="1" customWidth="1"/>
    <col min="4" max="4" width="9.5546875" style="1" customWidth="1"/>
    <col min="5" max="5" width="11.109375" style="1" bestFit="1" customWidth="1"/>
    <col min="6" max="6" width="10.5546875" style="1" bestFit="1" customWidth="1"/>
    <col min="7" max="7" width="10.109375" style="1" bestFit="1" customWidth="1"/>
    <col min="8" max="16384" width="9.109375" style="1"/>
  </cols>
  <sheetData>
    <row r="1" spans="1:7" ht="15" thickBot="1" x14ac:dyDescent="0.35">
      <c r="A1" s="88" t="s">
        <v>7</v>
      </c>
    </row>
    <row r="2" spans="1:7" ht="41.4" thickBot="1" x14ac:dyDescent="0.35">
      <c r="A2" s="88" t="s">
        <v>1</v>
      </c>
      <c r="B2" s="88" t="s">
        <v>74</v>
      </c>
      <c r="C2" s="88" t="s">
        <v>70</v>
      </c>
      <c r="E2" s="88" t="s">
        <v>1</v>
      </c>
      <c r="F2" s="88" t="s">
        <v>74</v>
      </c>
      <c r="G2" s="88" t="s">
        <v>70</v>
      </c>
    </row>
    <row r="3" spans="1:7" ht="16.5" customHeight="1" thickBot="1" x14ac:dyDescent="0.35">
      <c r="A3" s="104" t="s">
        <v>75</v>
      </c>
      <c r="B3" s="91">
        <v>10.565300000000001</v>
      </c>
      <c r="C3" s="91">
        <v>10.5618</v>
      </c>
      <c r="D3" s="2"/>
      <c r="E3" s="104" t="s">
        <v>75</v>
      </c>
      <c r="F3" s="105">
        <f>+ROUND(LN(B3/B4),6)</f>
        <v>-1.2390000000000001E-3</v>
      </c>
      <c r="G3" s="105">
        <f>+ROUND(LN(C3/C4),6)</f>
        <v>-4.0159999999999996E-3</v>
      </c>
    </row>
    <row r="4" spans="1:7" ht="15" thickBot="1" x14ac:dyDescent="0.35">
      <c r="A4" s="104" t="s">
        <v>76</v>
      </c>
      <c r="B4" s="91">
        <v>10.5784</v>
      </c>
      <c r="C4" s="91">
        <v>10.6043</v>
      </c>
      <c r="D4" s="2"/>
      <c r="E4" s="104" t="s">
        <v>76</v>
      </c>
      <c r="F4" s="105">
        <f t="shared" ref="F4:F67" si="0">+ROUND(LN(B4/B5),6)</f>
        <v>2.4989999999999999E-3</v>
      </c>
      <c r="G4" s="105">
        <f t="shared" ref="G4:G67" si="1">+ROUND(LN(C4/C5),6)</f>
        <v>2.6159999999999998E-3</v>
      </c>
    </row>
    <row r="5" spans="1:7" ht="15" customHeight="1" thickBot="1" x14ac:dyDescent="0.35">
      <c r="A5" s="104" t="s">
        <v>77</v>
      </c>
      <c r="B5" s="91">
        <v>10.552</v>
      </c>
      <c r="C5" s="91">
        <v>10.576599999999999</v>
      </c>
      <c r="D5" s="2"/>
      <c r="E5" s="104" t="s">
        <v>77</v>
      </c>
      <c r="F5" s="105">
        <f t="shared" si="0"/>
        <v>-1.193E-3</v>
      </c>
      <c r="G5" s="105">
        <f t="shared" si="1"/>
        <v>-5.3899999999999998E-4</v>
      </c>
    </row>
    <row r="6" spans="1:7" ht="15" thickBot="1" x14ac:dyDescent="0.35">
      <c r="A6" s="104" t="s">
        <v>78</v>
      </c>
      <c r="B6" s="91">
        <v>10.5646</v>
      </c>
      <c r="C6" s="91">
        <v>10.5823</v>
      </c>
      <c r="E6" s="104" t="s">
        <v>78</v>
      </c>
      <c r="F6" s="105">
        <f t="shared" si="0"/>
        <v>2.2269999999999998E-3</v>
      </c>
      <c r="G6" s="105">
        <f t="shared" si="1"/>
        <v>2.147E-3</v>
      </c>
    </row>
    <row r="7" spans="1:7" ht="15" thickBot="1" x14ac:dyDescent="0.35">
      <c r="A7" s="104" t="s">
        <v>79</v>
      </c>
      <c r="B7" s="91">
        <v>10.5411</v>
      </c>
      <c r="C7" s="91">
        <v>10.5596</v>
      </c>
      <c r="E7" s="104" t="s">
        <v>79</v>
      </c>
      <c r="F7" s="105">
        <f t="shared" si="0"/>
        <v>-5.9870000000000001E-3</v>
      </c>
      <c r="G7" s="105">
        <f t="shared" si="1"/>
        <v>-6.3439999999999998E-3</v>
      </c>
    </row>
    <row r="8" spans="1:7" ht="15" thickBot="1" x14ac:dyDescent="0.35">
      <c r="A8" s="104" t="s">
        <v>80</v>
      </c>
      <c r="B8" s="91">
        <v>10.6044</v>
      </c>
      <c r="C8" s="91">
        <v>10.626799999999999</v>
      </c>
      <c r="E8" s="104" t="s">
        <v>80</v>
      </c>
      <c r="F8" s="105">
        <f t="shared" si="0"/>
        <v>-1.2440000000000001E-3</v>
      </c>
      <c r="G8" s="105">
        <f t="shared" si="1"/>
        <v>-9.8799999999999995E-4</v>
      </c>
    </row>
    <row r="9" spans="1:7" ht="15" thickBot="1" x14ac:dyDescent="0.35">
      <c r="A9" s="104" t="s">
        <v>81</v>
      </c>
      <c r="B9" s="91">
        <v>10.617599999999999</v>
      </c>
      <c r="C9" s="91">
        <v>10.6373</v>
      </c>
      <c r="E9" s="104" t="s">
        <v>81</v>
      </c>
      <c r="F9" s="105">
        <f t="shared" si="0"/>
        <v>-2.7179999999999999E-3</v>
      </c>
      <c r="G9" s="105">
        <f t="shared" si="1"/>
        <v>-2.1879999999999998E-3</v>
      </c>
    </row>
    <row r="10" spans="1:7" ht="15" thickBot="1" x14ac:dyDescent="0.35">
      <c r="A10" s="104" t="s">
        <v>82</v>
      </c>
      <c r="B10" s="91">
        <v>10.6465</v>
      </c>
      <c r="C10" s="91">
        <v>10.660600000000001</v>
      </c>
      <c r="E10" s="104" t="s">
        <v>82</v>
      </c>
      <c r="F10" s="105">
        <f t="shared" si="0"/>
        <v>-3.7309999999999999E-3</v>
      </c>
      <c r="G10" s="105">
        <f t="shared" si="1"/>
        <v>-4.679E-3</v>
      </c>
    </row>
    <row r="11" spans="1:7" ht="15" thickBot="1" x14ac:dyDescent="0.35">
      <c r="A11" s="104" t="s">
        <v>83</v>
      </c>
      <c r="B11" s="91">
        <v>10.686299999999999</v>
      </c>
      <c r="C11" s="91">
        <v>10.710599999999999</v>
      </c>
      <c r="E11" s="104" t="s">
        <v>83</v>
      </c>
      <c r="F11" s="105">
        <f t="shared" si="0"/>
        <v>-3.4559999999999999E-3</v>
      </c>
      <c r="G11" s="105">
        <f t="shared" si="1"/>
        <v>-1.586E-3</v>
      </c>
    </row>
    <row r="12" spans="1:7" ht="15" thickBot="1" x14ac:dyDescent="0.35">
      <c r="A12" s="104" t="s">
        <v>84</v>
      </c>
      <c r="B12" s="91">
        <v>10.7233</v>
      </c>
      <c r="C12" s="91">
        <v>10.727600000000001</v>
      </c>
      <c r="E12" s="104" t="s">
        <v>84</v>
      </c>
      <c r="F12" s="105">
        <f t="shared" si="0"/>
        <v>-1.0879E-2</v>
      </c>
      <c r="G12" s="105">
        <f t="shared" si="1"/>
        <v>3.7360000000000002E-3</v>
      </c>
    </row>
    <row r="13" spans="1:7" ht="15" thickBot="1" x14ac:dyDescent="0.35">
      <c r="A13" s="104" t="s">
        <v>85</v>
      </c>
      <c r="B13" s="91">
        <v>10.8406</v>
      </c>
      <c r="C13" s="91">
        <v>10.6876</v>
      </c>
      <c r="E13" s="104" t="s">
        <v>85</v>
      </c>
      <c r="F13" s="105">
        <f t="shared" si="0"/>
        <v>3.6229999999999999E-3</v>
      </c>
      <c r="G13" s="105">
        <f t="shared" si="1"/>
        <v>1.114E-3</v>
      </c>
    </row>
    <row r="14" spans="1:7" ht="15" thickBot="1" x14ac:dyDescent="0.35">
      <c r="A14" s="104" t="s">
        <v>86</v>
      </c>
      <c r="B14" s="91">
        <v>10.801399999999999</v>
      </c>
      <c r="C14" s="91">
        <v>10.675700000000001</v>
      </c>
      <c r="E14" s="104" t="s">
        <v>86</v>
      </c>
      <c r="F14" s="105">
        <f t="shared" si="0"/>
        <v>-9.4399999999999996E-4</v>
      </c>
      <c r="G14" s="105">
        <f t="shared" si="1"/>
        <v>-5.53E-4</v>
      </c>
    </row>
    <row r="15" spans="1:7" ht="15" thickBot="1" x14ac:dyDescent="0.35">
      <c r="A15" s="104" t="s">
        <v>87</v>
      </c>
      <c r="B15" s="91">
        <v>10.8116</v>
      </c>
      <c r="C15" s="91">
        <v>10.6816</v>
      </c>
      <c r="E15" s="104" t="s">
        <v>87</v>
      </c>
      <c r="F15" s="105">
        <f t="shared" si="0"/>
        <v>-6.9300000000000004E-4</v>
      </c>
      <c r="G15" s="105">
        <f t="shared" si="1"/>
        <v>1.3960000000000001E-3</v>
      </c>
    </row>
    <row r="16" spans="1:7" ht="15" thickBot="1" x14ac:dyDescent="0.35">
      <c r="A16" s="104" t="s">
        <v>88</v>
      </c>
      <c r="B16" s="91">
        <v>10.819100000000001</v>
      </c>
      <c r="C16" s="91">
        <v>10.666700000000001</v>
      </c>
      <c r="E16" s="104" t="s">
        <v>88</v>
      </c>
      <c r="F16" s="105">
        <f t="shared" si="0"/>
        <v>1.3146E-2</v>
      </c>
      <c r="G16" s="105">
        <f t="shared" si="1"/>
        <v>9.4700000000000003E-4</v>
      </c>
    </row>
    <row r="17" spans="1:7" ht="15" thickBot="1" x14ac:dyDescent="0.35">
      <c r="A17" s="104" t="s">
        <v>89</v>
      </c>
      <c r="B17" s="91">
        <v>10.6778</v>
      </c>
      <c r="C17" s="91">
        <v>10.656599999999999</v>
      </c>
      <c r="E17" s="104" t="s">
        <v>89</v>
      </c>
      <c r="F17" s="105">
        <f t="shared" si="0"/>
        <v>-3.28E-4</v>
      </c>
      <c r="G17" s="105">
        <f t="shared" si="1"/>
        <v>-3.8499999999999998E-4</v>
      </c>
    </row>
    <row r="18" spans="1:7" ht="15" thickBot="1" x14ac:dyDescent="0.35">
      <c r="A18" s="104" t="s">
        <v>90</v>
      </c>
      <c r="B18" s="91">
        <v>10.6813</v>
      </c>
      <c r="C18" s="91">
        <v>10.6607</v>
      </c>
      <c r="E18" s="104" t="s">
        <v>90</v>
      </c>
      <c r="F18" s="105">
        <f t="shared" si="0"/>
        <v>2.493E-3</v>
      </c>
      <c r="G18" s="105">
        <f t="shared" si="1"/>
        <v>3.1939999999999998E-3</v>
      </c>
    </row>
    <row r="19" spans="1:7" ht="15" thickBot="1" x14ac:dyDescent="0.35">
      <c r="A19" s="104" t="s">
        <v>91</v>
      </c>
      <c r="B19" s="91">
        <v>10.6547</v>
      </c>
      <c r="C19" s="91">
        <v>10.6267</v>
      </c>
      <c r="E19" s="104" t="s">
        <v>91</v>
      </c>
      <c r="F19" s="105">
        <f t="shared" si="0"/>
        <v>6.29E-4</v>
      </c>
      <c r="G19" s="105">
        <f t="shared" si="1"/>
        <v>0</v>
      </c>
    </row>
    <row r="20" spans="1:7" ht="15" thickBot="1" x14ac:dyDescent="0.35">
      <c r="A20" s="104" t="s">
        <v>92</v>
      </c>
      <c r="B20" s="91">
        <v>10.648</v>
      </c>
      <c r="C20" s="91">
        <v>10.6267</v>
      </c>
      <c r="E20" s="104" t="s">
        <v>92</v>
      </c>
      <c r="F20" s="105">
        <f t="shared" si="0"/>
        <v>-2.1957999999999998E-2</v>
      </c>
      <c r="G20" s="105">
        <f t="shared" si="1"/>
        <v>-2.4686E-2</v>
      </c>
    </row>
    <row r="21" spans="1:7" ht="15" thickBot="1" x14ac:dyDescent="0.35">
      <c r="A21" s="104" t="s">
        <v>93</v>
      </c>
      <c r="B21" s="91">
        <v>10.884399999999999</v>
      </c>
      <c r="C21" s="91">
        <v>10.892300000000001</v>
      </c>
      <c r="E21" s="104" t="s">
        <v>93</v>
      </c>
      <c r="F21" s="105">
        <f t="shared" si="0"/>
        <v>1.6796999999999999E-2</v>
      </c>
      <c r="G21" s="105">
        <f t="shared" si="1"/>
        <v>1.4900999999999999E-2</v>
      </c>
    </row>
    <row r="22" spans="1:7" ht="15" thickBot="1" x14ac:dyDescent="0.35">
      <c r="A22" s="104" t="s">
        <v>94</v>
      </c>
      <c r="B22" s="91">
        <v>10.703099999999999</v>
      </c>
      <c r="C22" s="91">
        <v>10.731199999999999</v>
      </c>
      <c r="E22" s="104" t="s">
        <v>94</v>
      </c>
      <c r="F22" s="105">
        <f t="shared" si="0"/>
        <v>3.594E-3</v>
      </c>
      <c r="G22" s="105">
        <f t="shared" si="1"/>
        <v>4.9979999999999998E-3</v>
      </c>
    </row>
    <row r="23" spans="1:7" ht="15" thickBot="1" x14ac:dyDescent="0.35">
      <c r="A23" s="104" t="s">
        <v>95</v>
      </c>
      <c r="B23" s="91">
        <v>10.6647</v>
      </c>
      <c r="C23" s="91">
        <v>10.6777</v>
      </c>
      <c r="E23" s="104" t="s">
        <v>95</v>
      </c>
      <c r="F23" s="105">
        <f t="shared" si="0"/>
        <v>-4.6769999999999997E-3</v>
      </c>
      <c r="G23" s="105">
        <f t="shared" si="1"/>
        <v>-1.1240999999999999E-2</v>
      </c>
    </row>
    <row r="24" spans="1:7" ht="15" thickBot="1" x14ac:dyDescent="0.35">
      <c r="A24" s="104" t="s">
        <v>96</v>
      </c>
      <c r="B24" s="91">
        <v>10.714700000000001</v>
      </c>
      <c r="C24" s="91">
        <v>10.798400000000001</v>
      </c>
      <c r="E24" s="104" t="s">
        <v>96</v>
      </c>
      <c r="F24" s="105">
        <f t="shared" si="0"/>
        <v>-8.9110000000000005E-3</v>
      </c>
      <c r="G24" s="105">
        <f t="shared" si="1"/>
        <v>-3.6050000000000001E-3</v>
      </c>
    </row>
    <row r="25" spans="1:7" ht="15" thickBot="1" x14ac:dyDescent="0.35">
      <c r="A25" s="104" t="s">
        <v>97</v>
      </c>
      <c r="B25" s="91">
        <v>10.810600000000001</v>
      </c>
      <c r="C25" s="91">
        <v>10.837400000000001</v>
      </c>
      <c r="E25" s="104" t="s">
        <v>97</v>
      </c>
      <c r="F25" s="105">
        <f t="shared" si="0"/>
        <v>1.3979999999999999E-3</v>
      </c>
      <c r="G25" s="105">
        <f t="shared" si="1"/>
        <v>4.9769999999999997E-3</v>
      </c>
    </row>
    <row r="26" spans="1:7" ht="15" thickBot="1" x14ac:dyDescent="0.35">
      <c r="A26" s="104" t="s">
        <v>98</v>
      </c>
      <c r="B26" s="91">
        <v>10.795500000000001</v>
      </c>
      <c r="C26" s="91">
        <v>10.7836</v>
      </c>
      <c r="E26" s="104" t="s">
        <v>98</v>
      </c>
      <c r="F26" s="105">
        <f t="shared" si="0"/>
        <v>1.115E-2</v>
      </c>
      <c r="G26" s="105">
        <f t="shared" si="1"/>
        <v>1.8381000000000002E-2</v>
      </c>
    </row>
    <row r="27" spans="1:7" ht="15" thickBot="1" x14ac:dyDescent="0.35">
      <c r="A27" s="104" t="s">
        <v>99</v>
      </c>
      <c r="B27" s="91">
        <v>10.675800000000001</v>
      </c>
      <c r="C27" s="91">
        <v>10.587199999999999</v>
      </c>
      <c r="E27" s="104" t="s">
        <v>99</v>
      </c>
      <c r="F27" s="105">
        <f t="shared" si="0"/>
        <v>6.8050000000000003E-3</v>
      </c>
      <c r="G27" s="105">
        <f t="shared" si="1"/>
        <v>1.8571000000000001E-2</v>
      </c>
    </row>
    <row r="28" spans="1:7" ht="15" thickBot="1" x14ac:dyDescent="0.35">
      <c r="A28" s="104" t="s">
        <v>100</v>
      </c>
      <c r="B28" s="91">
        <v>10.603400000000001</v>
      </c>
      <c r="C28" s="91">
        <v>10.3924</v>
      </c>
      <c r="E28" s="104" t="s">
        <v>100</v>
      </c>
      <c r="F28" s="105">
        <f t="shared" si="0"/>
        <v>-9.4300000000000004E-4</v>
      </c>
      <c r="G28" s="105">
        <f t="shared" si="1"/>
        <v>6.7390000000000002E-3</v>
      </c>
    </row>
    <row r="29" spans="1:7" ht="15" thickBot="1" x14ac:dyDescent="0.35">
      <c r="A29" s="104" t="s">
        <v>101</v>
      </c>
      <c r="B29" s="91">
        <v>10.6134</v>
      </c>
      <c r="C29" s="91">
        <v>10.3226</v>
      </c>
      <c r="E29" s="104" t="s">
        <v>101</v>
      </c>
      <c r="F29" s="105">
        <f t="shared" si="0"/>
        <v>1.3110000000000001E-3</v>
      </c>
      <c r="G29" s="105">
        <f t="shared" si="1"/>
        <v>1.3669999999999999E-3</v>
      </c>
    </row>
    <row r="30" spans="1:7" ht="15" thickBot="1" x14ac:dyDescent="0.35">
      <c r="A30" s="104" t="s">
        <v>102</v>
      </c>
      <c r="B30" s="91">
        <v>10.599500000000001</v>
      </c>
      <c r="C30" s="91">
        <v>10.3085</v>
      </c>
      <c r="E30" s="104" t="s">
        <v>102</v>
      </c>
      <c r="F30" s="105">
        <f t="shared" si="0"/>
        <v>-6.6E-4</v>
      </c>
      <c r="G30" s="105">
        <f t="shared" si="1"/>
        <v>-7.0799999999999997E-4</v>
      </c>
    </row>
    <row r="31" spans="1:7" ht="15" thickBot="1" x14ac:dyDescent="0.35">
      <c r="A31" s="104" t="s">
        <v>103</v>
      </c>
      <c r="B31" s="91">
        <v>10.6065</v>
      </c>
      <c r="C31" s="91">
        <v>10.315799999999999</v>
      </c>
      <c r="E31" s="104" t="s">
        <v>103</v>
      </c>
      <c r="F31" s="105">
        <f t="shared" si="0"/>
        <v>1.916E-3</v>
      </c>
      <c r="G31" s="105">
        <f t="shared" si="1"/>
        <v>5.6769999999999998E-3</v>
      </c>
    </row>
    <row r="32" spans="1:7" ht="15" thickBot="1" x14ac:dyDescent="0.35">
      <c r="A32" s="104" t="s">
        <v>104</v>
      </c>
      <c r="B32" s="91">
        <v>10.5862</v>
      </c>
      <c r="C32" s="91">
        <v>10.257400000000001</v>
      </c>
      <c r="E32" s="104" t="s">
        <v>104</v>
      </c>
      <c r="F32" s="105">
        <f t="shared" si="0"/>
        <v>-1.4630000000000001E-3</v>
      </c>
      <c r="G32" s="105">
        <f t="shared" si="1"/>
        <v>-1.8799999999999999E-3</v>
      </c>
    </row>
    <row r="33" spans="1:7" ht="15" thickBot="1" x14ac:dyDescent="0.35">
      <c r="A33" s="104" t="s">
        <v>105</v>
      </c>
      <c r="B33" s="91">
        <v>10.601699999999999</v>
      </c>
      <c r="C33" s="91">
        <v>10.2767</v>
      </c>
      <c r="E33" s="104" t="s">
        <v>105</v>
      </c>
      <c r="F33" s="105">
        <f t="shared" si="0"/>
        <v>1.1039999999999999E-3</v>
      </c>
      <c r="G33" s="105">
        <f t="shared" si="1"/>
        <v>1.3439999999999999E-3</v>
      </c>
    </row>
    <row r="34" spans="1:7" ht="15" thickBot="1" x14ac:dyDescent="0.35">
      <c r="A34" s="104" t="s">
        <v>106</v>
      </c>
      <c r="B34" s="91">
        <v>10.59</v>
      </c>
      <c r="C34" s="91">
        <v>10.2629</v>
      </c>
      <c r="E34" s="104" t="s">
        <v>106</v>
      </c>
      <c r="F34" s="105">
        <f t="shared" si="0"/>
        <v>1.6069999999999999E-3</v>
      </c>
      <c r="G34" s="105">
        <f t="shared" si="1"/>
        <v>1.7260000000000001E-3</v>
      </c>
    </row>
    <row r="35" spans="1:7" ht="15" thickBot="1" x14ac:dyDescent="0.35">
      <c r="A35" s="104" t="s">
        <v>107</v>
      </c>
      <c r="B35" s="91">
        <v>10.573</v>
      </c>
      <c r="C35" s="91">
        <v>10.245200000000001</v>
      </c>
      <c r="E35" s="104" t="s">
        <v>107</v>
      </c>
      <c r="F35" s="105">
        <f t="shared" si="0"/>
        <v>-2.7399999999999999E-4</v>
      </c>
      <c r="G35" s="105">
        <f t="shared" si="1"/>
        <v>5.0799999999999999E-4</v>
      </c>
    </row>
    <row r="36" spans="1:7" ht="15" thickBot="1" x14ac:dyDescent="0.35">
      <c r="A36" s="104" t="s">
        <v>108</v>
      </c>
      <c r="B36" s="91">
        <v>10.575900000000001</v>
      </c>
      <c r="C36" s="91">
        <v>10.24</v>
      </c>
      <c r="E36" s="104" t="s">
        <v>108</v>
      </c>
      <c r="F36" s="105">
        <f t="shared" si="0"/>
        <v>3.163E-3</v>
      </c>
      <c r="G36" s="105">
        <f t="shared" si="1"/>
        <v>2.846E-3</v>
      </c>
    </row>
    <row r="37" spans="1:7" ht="15" thickBot="1" x14ac:dyDescent="0.35">
      <c r="A37" s="104" t="s">
        <v>109</v>
      </c>
      <c r="B37" s="91">
        <v>10.5425</v>
      </c>
      <c r="C37" s="91">
        <v>10.210900000000001</v>
      </c>
      <c r="E37" s="104" t="s">
        <v>109</v>
      </c>
      <c r="F37" s="105">
        <f t="shared" si="0"/>
        <v>-2.4699999999999999E-4</v>
      </c>
      <c r="G37" s="105">
        <f t="shared" si="1"/>
        <v>3.9199999999999999E-4</v>
      </c>
    </row>
    <row r="38" spans="1:7" ht="15" thickBot="1" x14ac:dyDescent="0.35">
      <c r="A38" s="104" t="s">
        <v>110</v>
      </c>
      <c r="B38" s="91">
        <v>10.5451</v>
      </c>
      <c r="C38" s="91">
        <v>10.206899999999999</v>
      </c>
      <c r="E38" s="104" t="s">
        <v>110</v>
      </c>
      <c r="F38" s="105">
        <f t="shared" si="0"/>
        <v>-4.1450000000000002E-3</v>
      </c>
      <c r="G38" s="105">
        <f t="shared" si="1"/>
        <v>8.3299999999999997E-4</v>
      </c>
    </row>
    <row r="39" spans="1:7" ht="15" thickBot="1" x14ac:dyDescent="0.35">
      <c r="A39" s="104" t="s">
        <v>111</v>
      </c>
      <c r="B39" s="91">
        <v>10.588900000000001</v>
      </c>
      <c r="C39" s="91">
        <v>10.198399999999999</v>
      </c>
      <c r="E39" s="104" t="s">
        <v>111</v>
      </c>
      <c r="F39" s="105">
        <f t="shared" si="0"/>
        <v>7.5649999999999997E-3</v>
      </c>
      <c r="G39" s="105">
        <f t="shared" si="1"/>
        <v>4.1370000000000001E-3</v>
      </c>
    </row>
    <row r="40" spans="1:7" ht="15" thickBot="1" x14ac:dyDescent="0.35">
      <c r="A40" s="104" t="s">
        <v>112</v>
      </c>
      <c r="B40" s="91">
        <v>10.5091</v>
      </c>
      <c r="C40" s="91">
        <v>10.1563</v>
      </c>
      <c r="E40" s="104" t="s">
        <v>112</v>
      </c>
      <c r="F40" s="105">
        <f t="shared" si="0"/>
        <v>-3.8099999999999999E-4</v>
      </c>
      <c r="G40" s="105">
        <f t="shared" si="1"/>
        <v>-2.4290000000000002E-3</v>
      </c>
    </row>
    <row r="41" spans="1:7" ht="15" thickBot="1" x14ac:dyDescent="0.35">
      <c r="A41" s="104" t="s">
        <v>113</v>
      </c>
      <c r="B41" s="91">
        <v>10.5131</v>
      </c>
      <c r="C41" s="91">
        <v>10.180999999999999</v>
      </c>
      <c r="E41" s="104" t="s">
        <v>113</v>
      </c>
      <c r="F41" s="105">
        <f t="shared" si="0"/>
        <v>9.3650000000000001E-3</v>
      </c>
      <c r="G41" s="105">
        <f t="shared" si="1"/>
        <v>8.7410000000000005E-3</v>
      </c>
    </row>
    <row r="42" spans="1:7" ht="15" thickBot="1" x14ac:dyDescent="0.35">
      <c r="A42" s="104" t="s">
        <v>114</v>
      </c>
      <c r="B42" s="91">
        <v>10.415100000000001</v>
      </c>
      <c r="C42" s="91">
        <v>10.0924</v>
      </c>
      <c r="E42" s="104" t="s">
        <v>114</v>
      </c>
      <c r="F42" s="105">
        <f t="shared" si="0"/>
        <v>-5.5699999999999999E-4</v>
      </c>
      <c r="G42" s="105">
        <f t="shared" si="1"/>
        <v>-3.5109999999999998E-3</v>
      </c>
    </row>
    <row r="43" spans="1:7" ht="15" thickBot="1" x14ac:dyDescent="0.35">
      <c r="A43" s="104" t="s">
        <v>115</v>
      </c>
      <c r="B43" s="91">
        <v>10.4209</v>
      </c>
      <c r="C43" s="91">
        <v>10.1279</v>
      </c>
      <c r="E43" s="104" t="s">
        <v>115</v>
      </c>
      <c r="F43" s="105">
        <f t="shared" si="0"/>
        <v>-8.6000000000000003E-5</v>
      </c>
      <c r="G43" s="105">
        <f t="shared" si="1"/>
        <v>-3.8499999999999998E-4</v>
      </c>
    </row>
    <row r="44" spans="1:7" ht="15" thickBot="1" x14ac:dyDescent="0.35">
      <c r="A44" s="104" t="s">
        <v>116</v>
      </c>
      <c r="B44" s="91">
        <v>10.421799999999999</v>
      </c>
      <c r="C44" s="91">
        <v>10.1318</v>
      </c>
      <c r="E44" s="104" t="s">
        <v>116</v>
      </c>
      <c r="F44" s="105">
        <f t="shared" si="0"/>
        <v>1.748E-3</v>
      </c>
      <c r="G44" s="105">
        <f t="shared" si="1"/>
        <v>-3.5760000000000002E-3</v>
      </c>
    </row>
    <row r="45" spans="1:7" ht="15" thickBot="1" x14ac:dyDescent="0.35">
      <c r="A45" s="104" t="s">
        <v>117</v>
      </c>
      <c r="B45" s="91">
        <v>10.403600000000001</v>
      </c>
      <c r="C45" s="91">
        <v>10.168100000000001</v>
      </c>
      <c r="E45" s="104" t="s">
        <v>117</v>
      </c>
      <c r="F45" s="105">
        <f t="shared" si="0"/>
        <v>-2.4000000000000001E-4</v>
      </c>
      <c r="G45" s="105">
        <f t="shared" si="1"/>
        <v>3.5760000000000002E-3</v>
      </c>
    </row>
    <row r="46" spans="1:7" ht="15" thickBot="1" x14ac:dyDescent="0.35">
      <c r="A46" s="104" t="s">
        <v>118</v>
      </c>
      <c r="B46" s="91">
        <v>10.4061</v>
      </c>
      <c r="C46" s="91">
        <v>10.1318</v>
      </c>
      <c r="E46" s="104" t="s">
        <v>118</v>
      </c>
      <c r="F46" s="105">
        <f t="shared" si="0"/>
        <v>-8.0699999999999999E-4</v>
      </c>
      <c r="G46" s="105">
        <f t="shared" si="1"/>
        <v>6.02E-4</v>
      </c>
    </row>
    <row r="47" spans="1:7" ht="15" thickBot="1" x14ac:dyDescent="0.35">
      <c r="A47" s="104" t="s">
        <v>119</v>
      </c>
      <c r="B47" s="91">
        <v>10.4145</v>
      </c>
      <c r="C47" s="91">
        <v>10.1257</v>
      </c>
      <c r="E47" s="104" t="s">
        <v>119</v>
      </c>
      <c r="F47" s="105">
        <f t="shared" si="0"/>
        <v>5.0900000000000001E-4</v>
      </c>
      <c r="G47" s="105">
        <f t="shared" si="1"/>
        <v>3.8089999999999999E-3</v>
      </c>
    </row>
    <row r="48" spans="1:7" ht="15" thickBot="1" x14ac:dyDescent="0.35">
      <c r="A48" s="104" t="s">
        <v>120</v>
      </c>
      <c r="B48" s="91">
        <v>10.4092</v>
      </c>
      <c r="C48" s="91">
        <v>10.087199999999999</v>
      </c>
      <c r="E48" s="104" t="s">
        <v>120</v>
      </c>
      <c r="F48" s="105">
        <f t="shared" si="0"/>
        <v>5.9259999999999998E-3</v>
      </c>
      <c r="G48" s="105">
        <f t="shared" si="1"/>
        <v>6.0460000000000002E-3</v>
      </c>
    </row>
    <row r="49" spans="1:7" ht="15" thickBot="1" x14ac:dyDescent="0.35">
      <c r="A49" s="104" t="s">
        <v>121</v>
      </c>
      <c r="B49" s="91">
        <v>10.3477</v>
      </c>
      <c r="C49" s="91">
        <v>10.026400000000001</v>
      </c>
      <c r="E49" s="104" t="s">
        <v>121</v>
      </c>
      <c r="F49" s="105">
        <f t="shared" si="0"/>
        <v>1.451E-3</v>
      </c>
      <c r="G49" s="105">
        <f t="shared" si="1"/>
        <v>1.3535999999999999E-2</v>
      </c>
    </row>
    <row r="50" spans="1:7" ht="15" thickBot="1" x14ac:dyDescent="0.35">
      <c r="A50" s="104" t="s">
        <v>122</v>
      </c>
      <c r="B50" s="91">
        <v>10.332700000000001</v>
      </c>
      <c r="C50" s="91">
        <v>9.8916000000000004</v>
      </c>
      <c r="E50" s="104" t="s">
        <v>122</v>
      </c>
      <c r="F50" s="105">
        <f t="shared" si="0"/>
        <v>2.52E-4</v>
      </c>
      <c r="G50" s="105">
        <f t="shared" si="1"/>
        <v>4.75E-4</v>
      </c>
    </row>
    <row r="51" spans="1:7" ht="15" thickBot="1" x14ac:dyDescent="0.35">
      <c r="A51" s="104" t="s">
        <v>123</v>
      </c>
      <c r="B51" s="91">
        <v>10.3301</v>
      </c>
      <c r="C51" s="91">
        <v>9.8869000000000007</v>
      </c>
      <c r="E51" s="104" t="s">
        <v>123</v>
      </c>
      <c r="F51" s="105">
        <f t="shared" si="0"/>
        <v>5.8100000000000003E-4</v>
      </c>
      <c r="G51" s="105">
        <f t="shared" si="1"/>
        <v>-1.193E-3</v>
      </c>
    </row>
    <row r="52" spans="1:7" ht="15" thickBot="1" x14ac:dyDescent="0.35">
      <c r="A52" s="104" t="s">
        <v>124</v>
      </c>
      <c r="B52" s="91">
        <v>10.3241</v>
      </c>
      <c r="C52" s="91">
        <v>9.8986999999999998</v>
      </c>
      <c r="E52" s="104" t="s">
        <v>124</v>
      </c>
      <c r="F52" s="105">
        <f t="shared" si="0"/>
        <v>-7.0070000000000002E-3</v>
      </c>
      <c r="G52" s="105">
        <f t="shared" si="1"/>
        <v>-4.2040000000000003E-3</v>
      </c>
    </row>
    <row r="53" spans="1:7" ht="15" thickBot="1" x14ac:dyDescent="0.35">
      <c r="A53" s="104" t="s">
        <v>125</v>
      </c>
      <c r="B53" s="91">
        <v>10.396699999999999</v>
      </c>
      <c r="C53" s="91">
        <v>9.9404000000000003</v>
      </c>
      <c r="E53" s="104" t="s">
        <v>125</v>
      </c>
      <c r="F53" s="105">
        <f t="shared" si="0"/>
        <v>6.8300000000000001E-4</v>
      </c>
      <c r="G53" s="105">
        <f t="shared" si="1"/>
        <v>1.5399999999999999E-3</v>
      </c>
    </row>
    <row r="54" spans="1:7" ht="15" thickBot="1" x14ac:dyDescent="0.35">
      <c r="A54" s="104" t="s">
        <v>126</v>
      </c>
      <c r="B54" s="91">
        <v>10.3896</v>
      </c>
      <c r="C54" s="91">
        <v>9.9251000000000005</v>
      </c>
      <c r="E54" s="104" t="s">
        <v>126</v>
      </c>
      <c r="F54" s="105">
        <f t="shared" si="0"/>
        <v>3.193E-2</v>
      </c>
      <c r="G54" s="105">
        <f t="shared" si="1"/>
        <v>-1.4215999999999999E-2</v>
      </c>
    </row>
    <row r="55" spans="1:7" ht="15" thickBot="1" x14ac:dyDescent="0.35">
      <c r="A55" s="104" t="s">
        <v>127</v>
      </c>
      <c r="B55" s="91">
        <v>10.0631</v>
      </c>
      <c r="C55" s="91">
        <v>10.0672</v>
      </c>
      <c r="E55" s="104" t="s">
        <v>127</v>
      </c>
      <c r="F55" s="105">
        <f t="shared" si="0"/>
        <v>-1.9559999999999998E-3</v>
      </c>
      <c r="G55" s="105">
        <f t="shared" si="1"/>
        <v>1.183E-3</v>
      </c>
    </row>
    <row r="56" spans="1:7" ht="15" thickBot="1" x14ac:dyDescent="0.35">
      <c r="A56" s="104" t="s">
        <v>128</v>
      </c>
      <c r="B56" s="91">
        <v>10.082800000000001</v>
      </c>
      <c r="C56" s="91">
        <v>10.055300000000001</v>
      </c>
      <c r="E56" s="104" t="s">
        <v>128</v>
      </c>
      <c r="F56" s="105">
        <f t="shared" si="0"/>
        <v>6.8069999999999997E-3</v>
      </c>
      <c r="G56" s="105">
        <f t="shared" si="1"/>
        <v>6.045E-3</v>
      </c>
    </row>
    <row r="57" spans="1:7" ht="15" thickBot="1" x14ac:dyDescent="0.35">
      <c r="A57" s="104" t="s">
        <v>129</v>
      </c>
      <c r="B57" s="91">
        <v>10.0144</v>
      </c>
      <c r="C57" s="91">
        <v>9.9946999999999999</v>
      </c>
      <c r="E57" s="104" t="s">
        <v>129</v>
      </c>
      <c r="F57" s="105">
        <f t="shared" si="0"/>
        <v>9.990000000000001E-4</v>
      </c>
      <c r="G57" s="105">
        <f t="shared" si="1"/>
        <v>9.01E-4</v>
      </c>
    </row>
    <row r="58" spans="1:7" ht="15" thickBot="1" x14ac:dyDescent="0.35">
      <c r="A58" s="104" t="s">
        <v>130</v>
      </c>
      <c r="B58" s="91">
        <v>10.0044</v>
      </c>
      <c r="C58" s="91">
        <v>9.9856999999999996</v>
      </c>
      <c r="E58" s="104" t="s">
        <v>130</v>
      </c>
      <c r="F58" s="105">
        <f t="shared" si="0"/>
        <v>-5.0000000000000001E-4</v>
      </c>
      <c r="G58" s="105">
        <f t="shared" si="1"/>
        <v>-4.2099999999999999E-4</v>
      </c>
    </row>
    <row r="59" spans="1:7" ht="15" thickBot="1" x14ac:dyDescent="0.35">
      <c r="A59" s="104" t="s">
        <v>131</v>
      </c>
      <c r="B59" s="91">
        <v>10.009399999999999</v>
      </c>
      <c r="C59" s="91">
        <v>9.9899000000000004</v>
      </c>
      <c r="E59" s="104" t="s">
        <v>131</v>
      </c>
      <c r="F59" s="105">
        <f t="shared" si="0"/>
        <v>-4.8539999999999998E-3</v>
      </c>
      <c r="G59" s="105">
        <f t="shared" si="1"/>
        <v>-4.365E-3</v>
      </c>
    </row>
    <row r="60" spans="1:7" ht="15" thickBot="1" x14ac:dyDescent="0.35">
      <c r="A60" s="104" t="s">
        <v>132</v>
      </c>
      <c r="B60" s="91">
        <v>10.0581</v>
      </c>
      <c r="C60" s="91">
        <v>10.0336</v>
      </c>
      <c r="E60" s="104" t="s">
        <v>132</v>
      </c>
      <c r="F60" s="105">
        <f t="shared" si="0"/>
        <v>5.8699999999999996E-4</v>
      </c>
      <c r="G60" s="105">
        <f t="shared" si="1"/>
        <v>3.9899999999999999E-4</v>
      </c>
    </row>
    <row r="61" spans="1:7" ht="15" thickBot="1" x14ac:dyDescent="0.35">
      <c r="A61" s="104" t="s">
        <v>133</v>
      </c>
      <c r="B61" s="91">
        <v>10.052199999999999</v>
      </c>
      <c r="C61" s="91">
        <v>10.0296</v>
      </c>
      <c r="E61" s="104" t="s">
        <v>133</v>
      </c>
      <c r="F61" s="105">
        <f t="shared" si="0"/>
        <v>2.7196000000000001E-2</v>
      </c>
      <c r="G61" s="105">
        <f t="shared" si="1"/>
        <v>2.4527E-2</v>
      </c>
    </row>
    <row r="62" spans="1:7" ht="15" thickBot="1" x14ac:dyDescent="0.35">
      <c r="A62" s="104" t="s">
        <v>134</v>
      </c>
      <c r="B62" s="91">
        <v>9.7825000000000006</v>
      </c>
      <c r="C62" s="91">
        <v>9.7866</v>
      </c>
      <c r="E62" s="104" t="s">
        <v>134</v>
      </c>
      <c r="F62" s="105">
        <f t="shared" si="0"/>
        <v>-3.1000000000000001E-5</v>
      </c>
      <c r="G62" s="105">
        <f t="shared" si="1"/>
        <v>-4.1E-5</v>
      </c>
    </row>
    <row r="63" spans="1:7" ht="15" thickBot="1" x14ac:dyDescent="0.35">
      <c r="A63" s="104" t="s">
        <v>135</v>
      </c>
      <c r="B63" s="91">
        <v>9.7827999999999999</v>
      </c>
      <c r="C63" s="91">
        <v>9.7870000000000008</v>
      </c>
      <c r="E63" s="104" t="s">
        <v>135</v>
      </c>
      <c r="F63" s="105">
        <f t="shared" si="0"/>
        <v>-2.5224E-2</v>
      </c>
      <c r="G63" s="105">
        <f t="shared" si="1"/>
        <v>-2.3109000000000001E-2</v>
      </c>
    </row>
    <row r="64" spans="1:7" ht="15" thickBot="1" x14ac:dyDescent="0.35">
      <c r="A64" s="104" t="s">
        <v>136</v>
      </c>
      <c r="B64" s="91">
        <v>10.0327</v>
      </c>
      <c r="C64" s="91">
        <v>10.0158</v>
      </c>
      <c r="E64" s="104" t="s">
        <v>136</v>
      </c>
      <c r="F64" s="105">
        <f t="shared" si="0"/>
        <v>2.6749999999999999E-3</v>
      </c>
      <c r="G64" s="105">
        <f t="shared" si="1"/>
        <v>2.359E-3</v>
      </c>
    </row>
    <row r="65" spans="1:7" ht="15" thickBot="1" x14ac:dyDescent="0.35">
      <c r="A65" s="104" t="s">
        <v>137</v>
      </c>
      <c r="B65" s="91">
        <v>10.0059</v>
      </c>
      <c r="C65" s="91">
        <v>9.9922000000000004</v>
      </c>
      <c r="E65" s="104" t="s">
        <v>137</v>
      </c>
      <c r="F65" s="105">
        <f t="shared" si="0"/>
        <v>3.424E-3</v>
      </c>
      <c r="G65" s="105">
        <f t="shared" si="1"/>
        <v>3.0569999999999998E-3</v>
      </c>
    </row>
    <row r="66" spans="1:7" ht="15" thickBot="1" x14ac:dyDescent="0.35">
      <c r="A66" s="104" t="s">
        <v>138</v>
      </c>
      <c r="B66" s="91">
        <v>9.9717000000000002</v>
      </c>
      <c r="C66" s="91">
        <v>9.9617000000000004</v>
      </c>
      <c r="E66" s="104" t="s">
        <v>138</v>
      </c>
      <c r="F66" s="105">
        <f t="shared" si="0"/>
        <v>-1.343E-3</v>
      </c>
      <c r="G66" s="105">
        <f t="shared" si="1"/>
        <v>-1.204E-3</v>
      </c>
    </row>
    <row r="67" spans="1:7" ht="15" thickBot="1" x14ac:dyDescent="0.35">
      <c r="A67" s="104" t="s">
        <v>139</v>
      </c>
      <c r="B67" s="91">
        <v>9.9850999999999992</v>
      </c>
      <c r="C67" s="91">
        <v>9.9736999999999991</v>
      </c>
      <c r="E67" s="104" t="s">
        <v>139</v>
      </c>
      <c r="F67" s="105">
        <f t="shared" si="0"/>
        <v>-9.7970000000000002E-3</v>
      </c>
      <c r="G67" s="105">
        <f t="shared" si="1"/>
        <v>-8.7150000000000005E-3</v>
      </c>
    </row>
    <row r="68" spans="1:7" ht="15" thickBot="1" x14ac:dyDescent="0.35">
      <c r="A68" s="104" t="s">
        <v>140</v>
      </c>
      <c r="B68" s="91">
        <v>10.083399999999999</v>
      </c>
      <c r="C68" s="91">
        <v>10.061</v>
      </c>
      <c r="E68" s="104" t="s">
        <v>140</v>
      </c>
      <c r="F68" s="105">
        <f t="shared" ref="F68:F131" si="2">+ROUND(LN(B68/B69),6)</f>
        <v>3.3700000000000001E-4</v>
      </c>
      <c r="G68" s="105">
        <f t="shared" ref="G68:G131" si="3">+ROUND(LN(C68/C69),6)</f>
        <v>2.9799999999999998E-4</v>
      </c>
    </row>
    <row r="69" spans="1:7" ht="15" thickBot="1" x14ac:dyDescent="0.35">
      <c r="A69" s="104" t="s">
        <v>141</v>
      </c>
      <c r="B69" s="91">
        <v>10.08</v>
      </c>
      <c r="C69" s="91">
        <v>10.058</v>
      </c>
      <c r="E69" s="104" t="s">
        <v>141</v>
      </c>
      <c r="F69" s="105">
        <f t="shared" si="2"/>
        <v>1.0000000000000001E-5</v>
      </c>
      <c r="G69" s="105">
        <f t="shared" si="3"/>
        <v>1.0000000000000001E-5</v>
      </c>
    </row>
    <row r="70" spans="1:7" ht="15" thickBot="1" x14ac:dyDescent="0.35">
      <c r="A70" s="104" t="s">
        <v>142</v>
      </c>
      <c r="B70" s="91">
        <v>10.0799</v>
      </c>
      <c r="C70" s="91">
        <v>10.0579</v>
      </c>
      <c r="E70" s="104" t="s">
        <v>142</v>
      </c>
      <c r="F70" s="105">
        <f t="shared" si="2"/>
        <v>-3.0699999999999998E-4</v>
      </c>
      <c r="G70" s="105">
        <f t="shared" si="3"/>
        <v>-2.6800000000000001E-4</v>
      </c>
    </row>
    <row r="71" spans="1:7" ht="15" thickBot="1" x14ac:dyDescent="0.35">
      <c r="A71" s="104" t="s">
        <v>143</v>
      </c>
      <c r="B71" s="91">
        <v>10.083</v>
      </c>
      <c r="C71" s="91">
        <v>10.060600000000001</v>
      </c>
      <c r="E71" s="104" t="s">
        <v>143</v>
      </c>
      <c r="F71" s="105">
        <f t="shared" si="2"/>
        <v>2.532E-3</v>
      </c>
      <c r="G71" s="105">
        <f t="shared" si="3"/>
        <v>2.2290000000000001E-3</v>
      </c>
    </row>
    <row r="72" spans="1:7" ht="15" thickBot="1" x14ac:dyDescent="0.35">
      <c r="A72" s="104" t="s">
        <v>144</v>
      </c>
      <c r="B72" s="91">
        <v>10.057499999999999</v>
      </c>
      <c r="C72" s="91">
        <v>10.0382</v>
      </c>
      <c r="E72" s="104" t="s">
        <v>144</v>
      </c>
      <c r="F72" s="105">
        <f t="shared" si="2"/>
        <v>7.3249999999999999E-3</v>
      </c>
      <c r="G72" s="105">
        <f t="shared" si="3"/>
        <v>6.587E-3</v>
      </c>
    </row>
    <row r="73" spans="1:7" ht="15" thickBot="1" x14ac:dyDescent="0.35">
      <c r="A73" s="104" t="s">
        <v>145</v>
      </c>
      <c r="B73" s="91">
        <v>9.9840999999999998</v>
      </c>
      <c r="C73" s="91">
        <v>9.9723000000000006</v>
      </c>
      <c r="E73" s="104" t="s">
        <v>145</v>
      </c>
      <c r="F73" s="105">
        <f t="shared" si="2"/>
        <v>-1.1E-4</v>
      </c>
      <c r="G73" s="105">
        <f t="shared" si="3"/>
        <v>-1.1E-4</v>
      </c>
    </row>
    <row r="74" spans="1:7" ht="15" thickBot="1" x14ac:dyDescent="0.35">
      <c r="A74" s="104" t="s">
        <v>146</v>
      </c>
      <c r="B74" s="91">
        <v>9.9852000000000007</v>
      </c>
      <c r="C74" s="91">
        <v>9.9733999999999998</v>
      </c>
      <c r="E74" s="104" t="s">
        <v>146</v>
      </c>
      <c r="F74" s="105">
        <f t="shared" si="2"/>
        <v>1.8749999999999999E-3</v>
      </c>
      <c r="G74" s="105">
        <f t="shared" si="3"/>
        <v>2.2079999999999999E-3</v>
      </c>
    </row>
    <row r="75" spans="1:7" ht="15" thickBot="1" x14ac:dyDescent="0.35">
      <c r="A75" s="104" t="s">
        <v>147</v>
      </c>
      <c r="B75" s="91">
        <v>9.9664999999999999</v>
      </c>
      <c r="C75" s="91">
        <v>9.9513999999999996</v>
      </c>
      <c r="E75" s="104" t="s">
        <v>147</v>
      </c>
      <c r="F75" s="105">
        <f t="shared" si="2"/>
        <v>2.6619E-2</v>
      </c>
      <c r="G75" s="105">
        <f t="shared" si="3"/>
        <v>2.632E-2</v>
      </c>
    </row>
    <row r="76" spans="1:7" ht="15" thickBot="1" x14ac:dyDescent="0.35">
      <c r="A76" s="104" t="s">
        <v>148</v>
      </c>
      <c r="B76" s="91">
        <v>9.7047000000000008</v>
      </c>
      <c r="C76" s="91">
        <v>9.6928999999999998</v>
      </c>
      <c r="E76" s="104" t="s">
        <v>148</v>
      </c>
      <c r="F76" s="105">
        <f t="shared" si="2"/>
        <v>3.137E-3</v>
      </c>
      <c r="G76" s="105">
        <f t="shared" si="3"/>
        <v>3.2759999999999998E-3</v>
      </c>
    </row>
    <row r="77" spans="1:7" ht="15" thickBot="1" x14ac:dyDescent="0.35">
      <c r="A77" s="104" t="s">
        <v>149</v>
      </c>
      <c r="B77" s="91">
        <v>9.6743000000000006</v>
      </c>
      <c r="C77" s="91">
        <v>9.6611999999999991</v>
      </c>
      <c r="E77" s="104" t="s">
        <v>149</v>
      </c>
      <c r="F77" s="105">
        <f t="shared" si="2"/>
        <v>-4.2079999999999999E-3</v>
      </c>
      <c r="G77" s="105">
        <f t="shared" si="3"/>
        <v>-3.2959999999999999E-3</v>
      </c>
    </row>
    <row r="78" spans="1:7" ht="15" thickBot="1" x14ac:dyDescent="0.35">
      <c r="A78" s="104" t="s">
        <v>150</v>
      </c>
      <c r="B78" s="91">
        <v>9.7150999999999996</v>
      </c>
      <c r="C78" s="91">
        <v>9.6930999999999994</v>
      </c>
      <c r="E78" s="104" t="s">
        <v>150</v>
      </c>
      <c r="F78" s="105">
        <f t="shared" si="2"/>
        <v>1.4201999999999999E-2</v>
      </c>
      <c r="G78" s="105">
        <f t="shared" si="3"/>
        <v>1.6760000000000001E-2</v>
      </c>
    </row>
    <row r="79" spans="1:7" ht="15" thickBot="1" x14ac:dyDescent="0.35">
      <c r="A79" s="104" t="s">
        <v>151</v>
      </c>
      <c r="B79" s="91">
        <v>9.5780999999999992</v>
      </c>
      <c r="C79" s="91">
        <v>9.532</v>
      </c>
      <c r="E79" s="104" t="s">
        <v>151</v>
      </c>
      <c r="F79" s="105">
        <f t="shared" si="2"/>
        <v>2.2105E-2</v>
      </c>
      <c r="G79" s="105">
        <f t="shared" si="3"/>
        <v>2.291E-2</v>
      </c>
    </row>
    <row r="80" spans="1:7" ht="15" thickBot="1" x14ac:dyDescent="0.35">
      <c r="A80" s="104" t="s">
        <v>152</v>
      </c>
      <c r="B80" s="91">
        <v>9.3687000000000005</v>
      </c>
      <c r="C80" s="91">
        <v>9.3161000000000005</v>
      </c>
      <c r="E80" s="104" t="s">
        <v>152</v>
      </c>
      <c r="F80" s="105">
        <f t="shared" si="2"/>
        <v>-2.7070000000000002E-3</v>
      </c>
      <c r="G80" s="105">
        <f t="shared" si="3"/>
        <v>-1.212E-3</v>
      </c>
    </row>
    <row r="81" spans="1:7" ht="15" thickBot="1" x14ac:dyDescent="0.35">
      <c r="A81" s="104" t="s">
        <v>153</v>
      </c>
      <c r="B81" s="91">
        <v>9.3940999999999999</v>
      </c>
      <c r="C81" s="91">
        <v>9.3274000000000008</v>
      </c>
      <c r="E81" s="104" t="s">
        <v>153</v>
      </c>
      <c r="F81" s="105">
        <f t="shared" si="2"/>
        <v>2.3449999999999999E-3</v>
      </c>
      <c r="G81" s="105">
        <f t="shared" si="3"/>
        <v>2.63E-3</v>
      </c>
    </row>
    <row r="82" spans="1:7" ht="15" thickBot="1" x14ac:dyDescent="0.35">
      <c r="A82" s="104" t="s">
        <v>154</v>
      </c>
      <c r="B82" s="91">
        <v>9.3720999999999997</v>
      </c>
      <c r="C82" s="91">
        <v>9.3028999999999993</v>
      </c>
      <c r="E82" s="104" t="s">
        <v>154</v>
      </c>
      <c r="F82" s="105">
        <f t="shared" si="2"/>
        <v>7.3569999999999998E-3</v>
      </c>
      <c r="G82" s="105">
        <f t="shared" si="3"/>
        <v>8.9730000000000001E-3</v>
      </c>
    </row>
    <row r="83" spans="1:7" ht="15" thickBot="1" x14ac:dyDescent="0.35">
      <c r="A83" s="104" t="s">
        <v>155</v>
      </c>
      <c r="B83" s="91">
        <v>9.3033999999999999</v>
      </c>
      <c r="C83" s="91">
        <v>9.2197999999999993</v>
      </c>
      <c r="E83" s="104" t="s">
        <v>155</v>
      </c>
      <c r="F83" s="105">
        <f t="shared" si="2"/>
        <v>-3.2716000000000002E-2</v>
      </c>
      <c r="G83" s="105">
        <f t="shared" si="3"/>
        <v>-2.8105000000000002E-2</v>
      </c>
    </row>
    <row r="84" spans="1:7" ht="15" thickBot="1" x14ac:dyDescent="0.35">
      <c r="A84" s="104" t="s">
        <v>156</v>
      </c>
      <c r="B84" s="91">
        <v>9.6128</v>
      </c>
      <c r="C84" s="91">
        <v>9.4825999999999997</v>
      </c>
      <c r="E84" s="104" t="s">
        <v>156</v>
      </c>
      <c r="F84" s="105">
        <f t="shared" si="2"/>
        <v>3.9919999999999999E-3</v>
      </c>
      <c r="G84" s="105">
        <f t="shared" si="3"/>
        <v>3.581E-3</v>
      </c>
    </row>
    <row r="85" spans="1:7" ht="15" thickBot="1" x14ac:dyDescent="0.35">
      <c r="A85" s="104" t="s">
        <v>157</v>
      </c>
      <c r="B85" s="91">
        <v>9.5745000000000005</v>
      </c>
      <c r="C85" s="91">
        <v>9.4487000000000005</v>
      </c>
      <c r="E85" s="104" t="s">
        <v>157</v>
      </c>
      <c r="F85" s="105">
        <f t="shared" si="2"/>
        <v>1.4773E-2</v>
      </c>
      <c r="G85" s="105">
        <f t="shared" si="3"/>
        <v>1.2342000000000001E-2</v>
      </c>
    </row>
    <row r="86" spans="1:7" ht="15" thickBot="1" x14ac:dyDescent="0.35">
      <c r="A86" s="104" t="s">
        <v>158</v>
      </c>
      <c r="B86" s="91">
        <v>9.4341000000000008</v>
      </c>
      <c r="C86" s="91">
        <v>9.3328000000000007</v>
      </c>
      <c r="E86" s="104" t="s">
        <v>158</v>
      </c>
      <c r="F86" s="105">
        <f t="shared" si="2"/>
        <v>-1.9803999999999999E-2</v>
      </c>
      <c r="G86" s="105">
        <f t="shared" si="3"/>
        <v>-2.0615999999999999E-2</v>
      </c>
    </row>
    <row r="87" spans="1:7" ht="15" thickBot="1" x14ac:dyDescent="0.35">
      <c r="A87" s="104" t="s">
        <v>159</v>
      </c>
      <c r="B87" s="91">
        <v>9.6227999999999998</v>
      </c>
      <c r="C87" s="91">
        <v>9.5272000000000006</v>
      </c>
      <c r="E87" s="104" t="s">
        <v>159</v>
      </c>
      <c r="F87" s="105">
        <f t="shared" si="2"/>
        <v>2.4239999999999999E-3</v>
      </c>
      <c r="G87" s="105">
        <f t="shared" si="3"/>
        <v>1.4289999999999999E-3</v>
      </c>
    </row>
    <row r="88" spans="1:7" ht="15" thickBot="1" x14ac:dyDescent="0.35">
      <c r="A88" s="104" t="s">
        <v>160</v>
      </c>
      <c r="B88" s="91">
        <v>9.5995000000000008</v>
      </c>
      <c r="C88" s="91">
        <v>9.5136000000000003</v>
      </c>
      <c r="E88" s="104" t="s">
        <v>160</v>
      </c>
      <c r="F88" s="105">
        <f t="shared" si="2"/>
        <v>7.1900000000000002E-4</v>
      </c>
      <c r="G88" s="105">
        <f t="shared" si="3"/>
        <v>-6.7199999999999996E-4</v>
      </c>
    </row>
    <row r="89" spans="1:7" ht="15" thickBot="1" x14ac:dyDescent="0.35">
      <c r="A89" s="104" t="s">
        <v>161</v>
      </c>
      <c r="B89" s="91">
        <v>9.5925999999999991</v>
      </c>
      <c r="C89" s="91">
        <v>9.52</v>
      </c>
      <c r="E89" s="104" t="s">
        <v>161</v>
      </c>
      <c r="F89" s="105">
        <f t="shared" si="2"/>
        <v>-7.6020000000000003E-3</v>
      </c>
      <c r="G89" s="105">
        <f t="shared" si="3"/>
        <v>-8.3059999999999991E-3</v>
      </c>
    </row>
    <row r="90" spans="1:7" ht="15" thickBot="1" x14ac:dyDescent="0.35">
      <c r="A90" s="104" t="s">
        <v>162</v>
      </c>
      <c r="B90" s="91">
        <v>9.6658000000000008</v>
      </c>
      <c r="C90" s="91">
        <v>9.5993999999999993</v>
      </c>
      <c r="E90" s="104" t="s">
        <v>162</v>
      </c>
      <c r="F90" s="105">
        <f t="shared" si="2"/>
        <v>5.9999999999999995E-4</v>
      </c>
      <c r="G90" s="105">
        <f t="shared" si="3"/>
        <v>4.2490000000000002E-3</v>
      </c>
    </row>
    <row r="91" spans="1:7" ht="15" thickBot="1" x14ac:dyDescent="0.35">
      <c r="A91" s="104" t="s">
        <v>163</v>
      </c>
      <c r="B91" s="91">
        <v>9.66</v>
      </c>
      <c r="C91" s="91">
        <v>9.5587</v>
      </c>
      <c r="E91" s="104" t="s">
        <v>163</v>
      </c>
      <c r="F91" s="105">
        <f t="shared" si="2"/>
        <v>3.4529999999999999E-3</v>
      </c>
      <c r="G91" s="105">
        <f t="shared" si="3"/>
        <v>2.3249999999999998E-3</v>
      </c>
    </row>
    <row r="92" spans="1:7" ht="15" thickBot="1" x14ac:dyDescent="0.35">
      <c r="A92" s="104" t="s">
        <v>164</v>
      </c>
      <c r="B92" s="91">
        <v>9.6266999999999996</v>
      </c>
      <c r="C92" s="91">
        <v>9.5365000000000002</v>
      </c>
      <c r="E92" s="104" t="s">
        <v>164</v>
      </c>
      <c r="F92" s="105">
        <f t="shared" si="2"/>
        <v>-2.127E-3</v>
      </c>
      <c r="G92" s="105">
        <f t="shared" si="3"/>
        <v>-4.3530000000000001E-3</v>
      </c>
    </row>
    <row r="93" spans="1:7" ht="15" thickBot="1" x14ac:dyDescent="0.35">
      <c r="A93" s="104" t="s">
        <v>165</v>
      </c>
      <c r="B93" s="91">
        <v>9.6471999999999998</v>
      </c>
      <c r="C93" s="91">
        <v>9.5780999999999992</v>
      </c>
      <c r="E93" s="104" t="s">
        <v>165</v>
      </c>
      <c r="F93" s="105">
        <f t="shared" si="2"/>
        <v>-8.7930000000000005E-3</v>
      </c>
      <c r="G93" s="105">
        <f t="shared" si="3"/>
        <v>-2.575E-3</v>
      </c>
    </row>
    <row r="94" spans="1:7" ht="15" thickBot="1" x14ac:dyDescent="0.35">
      <c r="A94" s="104" t="s">
        <v>166</v>
      </c>
      <c r="B94" s="91">
        <v>9.7324000000000002</v>
      </c>
      <c r="C94" s="91">
        <v>9.6028000000000002</v>
      </c>
      <c r="E94" s="104" t="s">
        <v>166</v>
      </c>
      <c r="F94" s="105">
        <f t="shared" si="2"/>
        <v>-1.3472E-2</v>
      </c>
      <c r="G94" s="105">
        <f t="shared" si="3"/>
        <v>-2.3628E-2</v>
      </c>
    </row>
    <row r="95" spans="1:7" ht="15" thickBot="1" x14ac:dyDescent="0.35">
      <c r="A95" s="104" t="s">
        <v>167</v>
      </c>
      <c r="B95" s="91">
        <v>9.8643999999999998</v>
      </c>
      <c r="C95" s="91">
        <v>9.8323999999999998</v>
      </c>
      <c r="E95" s="104" t="s">
        <v>167</v>
      </c>
      <c r="F95" s="105">
        <f t="shared" si="2"/>
        <v>-6.1770000000000002E-3</v>
      </c>
      <c r="G95" s="105">
        <f t="shared" si="3"/>
        <v>-2.869E-3</v>
      </c>
    </row>
    <row r="96" spans="1:7" ht="15" thickBot="1" x14ac:dyDescent="0.35">
      <c r="A96" s="104" t="s">
        <v>168</v>
      </c>
      <c r="B96" s="91">
        <v>9.9255200000000006</v>
      </c>
      <c r="C96" s="91">
        <v>9.8606499999999997</v>
      </c>
      <c r="E96" s="104" t="s">
        <v>168</v>
      </c>
      <c r="F96" s="105">
        <f t="shared" si="2"/>
        <v>-2.3630000000000001E-3</v>
      </c>
      <c r="G96" s="105">
        <f t="shared" si="3"/>
        <v>-2.447E-3</v>
      </c>
    </row>
    <row r="97" spans="1:7" ht="15" thickBot="1" x14ac:dyDescent="0.35">
      <c r="A97" s="104" t="s">
        <v>169</v>
      </c>
      <c r="B97" s="91">
        <v>9.9489999999999998</v>
      </c>
      <c r="C97" s="91">
        <v>9.8848099999999999</v>
      </c>
      <c r="E97" s="104" t="s">
        <v>169</v>
      </c>
      <c r="F97" s="105">
        <f t="shared" si="2"/>
        <v>-1.0841999999999999E-2</v>
      </c>
      <c r="G97" s="105">
        <f t="shared" si="3"/>
        <v>-1.0049000000000001E-2</v>
      </c>
    </row>
    <row r="98" spans="1:7" ht="15" thickBot="1" x14ac:dyDescent="0.35">
      <c r="A98" s="104" t="s">
        <v>170</v>
      </c>
      <c r="B98" s="91">
        <v>10.057449999999999</v>
      </c>
      <c r="C98" s="91">
        <v>9.9846400000000006</v>
      </c>
      <c r="E98" s="104" t="s">
        <v>170</v>
      </c>
      <c r="F98" s="105">
        <f t="shared" si="2"/>
        <v>-2.1000000000000001E-4</v>
      </c>
      <c r="G98" s="105">
        <f t="shared" si="3"/>
        <v>-4.2709999999999996E-3</v>
      </c>
    </row>
    <row r="99" spans="1:7" ht="15" thickBot="1" x14ac:dyDescent="0.35">
      <c r="A99" s="104" t="s">
        <v>171</v>
      </c>
      <c r="B99" s="91">
        <v>10.059559999999999</v>
      </c>
      <c r="C99" s="91">
        <v>10.027380000000001</v>
      </c>
      <c r="E99" s="104" t="s">
        <v>171</v>
      </c>
      <c r="F99" s="105">
        <f t="shared" si="2"/>
        <v>-2.2731000000000001E-2</v>
      </c>
      <c r="G99" s="105">
        <f t="shared" si="3"/>
        <v>-2.3359999999999999E-2</v>
      </c>
    </row>
    <row r="100" spans="1:7" ht="15" thickBot="1" x14ac:dyDescent="0.35">
      <c r="A100" s="104" t="s">
        <v>172</v>
      </c>
      <c r="B100" s="91">
        <v>10.290839999999999</v>
      </c>
      <c r="C100" s="91">
        <v>10.264379999999999</v>
      </c>
      <c r="E100" s="104" t="s">
        <v>172</v>
      </c>
      <c r="F100" s="105">
        <f t="shared" si="2"/>
        <v>-3.4600000000000001E-4</v>
      </c>
      <c r="G100" s="105">
        <f t="shared" si="3"/>
        <v>-2.0010000000000002E-3</v>
      </c>
    </row>
    <row r="101" spans="1:7" ht="15" thickBot="1" x14ac:dyDescent="0.35">
      <c r="A101" s="104" t="s">
        <v>173</v>
      </c>
      <c r="B101" s="91">
        <v>10.2944</v>
      </c>
      <c r="C101" s="91">
        <v>10.284940000000001</v>
      </c>
      <c r="E101" s="104" t="s">
        <v>173</v>
      </c>
      <c r="F101" s="105">
        <f t="shared" si="2"/>
        <v>1.707E-3</v>
      </c>
      <c r="G101" s="105">
        <f t="shared" si="3"/>
        <v>2.4099999999999998E-3</v>
      </c>
    </row>
    <row r="102" spans="1:7" ht="15" thickBot="1" x14ac:dyDescent="0.35">
      <c r="A102" s="104" t="s">
        <v>174</v>
      </c>
      <c r="B102" s="91">
        <v>10.27684</v>
      </c>
      <c r="C102" s="91">
        <v>10.26018</v>
      </c>
      <c r="E102" s="104" t="s">
        <v>174</v>
      </c>
      <c r="F102" s="105">
        <f t="shared" si="2"/>
        <v>2.23E-4</v>
      </c>
      <c r="G102" s="105">
        <f t="shared" si="3"/>
        <v>1.366E-3</v>
      </c>
    </row>
    <row r="103" spans="1:7" ht="15" thickBot="1" x14ac:dyDescent="0.35">
      <c r="A103" s="104" t="s">
        <v>175</v>
      </c>
      <c r="B103" s="91">
        <v>10.27455</v>
      </c>
      <c r="C103" s="91">
        <v>10.246169999999999</v>
      </c>
      <c r="E103" s="104" t="s">
        <v>175</v>
      </c>
      <c r="F103" s="105">
        <f t="shared" si="2"/>
        <v>-1.9220000000000001E-3</v>
      </c>
      <c r="G103" s="105">
        <f t="shared" si="3"/>
        <v>-3.8299999999999999E-4</v>
      </c>
    </row>
    <row r="104" spans="1:7" ht="15" thickBot="1" x14ac:dyDescent="0.35">
      <c r="A104" s="104" t="s">
        <v>176</v>
      </c>
      <c r="B104" s="91">
        <v>10.294320000000001</v>
      </c>
      <c r="C104" s="91">
        <v>10.25009</v>
      </c>
      <c r="E104" s="104" t="s">
        <v>176</v>
      </c>
      <c r="F104" s="105">
        <f t="shared" si="2"/>
        <v>-9.4399999999999996E-4</v>
      </c>
      <c r="G104" s="105">
        <f t="shared" si="3"/>
        <v>-6.7299999999999999E-4</v>
      </c>
    </row>
    <row r="105" spans="1:7" ht="15" thickBot="1" x14ac:dyDescent="0.35">
      <c r="A105" s="104" t="s">
        <v>177</v>
      </c>
      <c r="B105" s="91">
        <v>10.304040000000001</v>
      </c>
      <c r="C105" s="91">
        <v>10.25699</v>
      </c>
      <c r="E105" s="104" t="s">
        <v>177</v>
      </c>
      <c r="F105" s="105">
        <f t="shared" si="2"/>
        <v>5.11E-3</v>
      </c>
      <c r="G105" s="105">
        <f t="shared" si="3"/>
        <v>4.4759999999999999E-3</v>
      </c>
    </row>
    <row r="106" spans="1:7" ht="15" thickBot="1" x14ac:dyDescent="0.35">
      <c r="A106" s="104" t="s">
        <v>178</v>
      </c>
      <c r="B106" s="91">
        <v>10.251519999999999</v>
      </c>
      <c r="C106" s="91">
        <v>10.211180000000001</v>
      </c>
      <c r="E106" s="104" t="s">
        <v>178</v>
      </c>
      <c r="F106" s="105">
        <f t="shared" si="2"/>
        <v>-5.3169999999999997E-3</v>
      </c>
      <c r="G106" s="105">
        <f t="shared" si="3"/>
        <v>-3.6519999999999999E-3</v>
      </c>
    </row>
    <row r="107" spans="1:7" ht="15" thickBot="1" x14ac:dyDescent="0.35">
      <c r="A107" s="104" t="s">
        <v>179</v>
      </c>
      <c r="B107" s="91">
        <v>10.30617</v>
      </c>
      <c r="C107" s="91">
        <v>10.24854</v>
      </c>
      <c r="E107" s="104" t="s">
        <v>179</v>
      </c>
      <c r="F107" s="105">
        <f t="shared" si="2"/>
        <v>-3.9360000000000003E-3</v>
      </c>
      <c r="G107" s="105">
        <f t="shared" si="3"/>
        <v>-3.4099999999999998E-3</v>
      </c>
    </row>
    <row r="108" spans="1:7" ht="15" thickBot="1" x14ac:dyDescent="0.35">
      <c r="A108" s="104" t="s">
        <v>180</v>
      </c>
      <c r="B108" s="91">
        <v>10.34681</v>
      </c>
      <c r="C108" s="91">
        <v>10.28355</v>
      </c>
      <c r="E108" s="104" t="s">
        <v>180</v>
      </c>
      <c r="F108" s="105">
        <f t="shared" si="2"/>
        <v>2.6800000000000001E-4</v>
      </c>
      <c r="G108" s="105">
        <f t="shared" si="3"/>
        <v>3.2499999999999999E-4</v>
      </c>
    </row>
    <row r="109" spans="1:7" ht="15" thickBot="1" x14ac:dyDescent="0.35">
      <c r="A109" s="104" t="s">
        <v>181</v>
      </c>
      <c r="B109" s="91">
        <v>10.34404</v>
      </c>
      <c r="C109" s="91">
        <v>10.28021</v>
      </c>
      <c r="E109" s="104" t="s">
        <v>181</v>
      </c>
      <c r="F109" s="105">
        <f t="shared" si="2"/>
        <v>6.9179999999999997E-3</v>
      </c>
      <c r="G109" s="105">
        <f t="shared" si="3"/>
        <v>4.1229999999999999E-3</v>
      </c>
    </row>
    <row r="110" spans="1:7" ht="15" thickBot="1" x14ac:dyDescent="0.35">
      <c r="A110" s="104" t="s">
        <v>182</v>
      </c>
      <c r="B110" s="91">
        <v>10.272729999999999</v>
      </c>
      <c r="C110" s="91">
        <v>10.237909999999999</v>
      </c>
      <c r="E110" s="104" t="s">
        <v>182</v>
      </c>
      <c r="F110" s="105">
        <f t="shared" si="2"/>
        <v>-3.9630000000000004E-3</v>
      </c>
      <c r="G110" s="105">
        <f t="shared" si="3"/>
        <v>-4.2519999999999997E-3</v>
      </c>
    </row>
    <row r="111" spans="1:7" ht="15" thickBot="1" x14ac:dyDescent="0.35">
      <c r="A111" s="104" t="s">
        <v>183</v>
      </c>
      <c r="B111" s="91">
        <v>10.31352</v>
      </c>
      <c r="C111" s="91">
        <v>10.28153</v>
      </c>
      <c r="E111" s="104" t="s">
        <v>183</v>
      </c>
      <c r="F111" s="105">
        <f t="shared" si="2"/>
        <v>-2.8504000000000002E-2</v>
      </c>
      <c r="G111" s="105">
        <f t="shared" si="3"/>
        <v>-2.9933000000000001E-2</v>
      </c>
    </row>
    <row r="112" spans="1:7" ht="15" thickBot="1" x14ac:dyDescent="0.35">
      <c r="A112" s="104" t="s">
        <v>184</v>
      </c>
      <c r="B112" s="91">
        <v>10.61173</v>
      </c>
      <c r="C112" s="91">
        <v>10.59394</v>
      </c>
      <c r="E112" s="104" t="s">
        <v>184</v>
      </c>
      <c r="F112" s="105">
        <f t="shared" si="2"/>
        <v>2.4785999999999999E-2</v>
      </c>
      <c r="G112" s="105">
        <f t="shared" si="3"/>
        <v>2.6671E-2</v>
      </c>
    </row>
    <row r="113" spans="1:7" ht="15" thickBot="1" x14ac:dyDescent="0.35">
      <c r="A113" s="104" t="s">
        <v>185</v>
      </c>
      <c r="B113" s="91">
        <v>10.351940000000001</v>
      </c>
      <c r="C113" s="91">
        <v>10.31512</v>
      </c>
      <c r="E113" s="104" t="s">
        <v>185</v>
      </c>
      <c r="F113" s="105">
        <f t="shared" si="2"/>
        <v>2.7876999999999999E-2</v>
      </c>
      <c r="G113" s="105">
        <f t="shared" si="3"/>
        <v>2.7778000000000001E-2</v>
      </c>
    </row>
    <row r="114" spans="1:7" ht="15" thickBot="1" x14ac:dyDescent="0.35">
      <c r="A114" s="104" t="s">
        <v>186</v>
      </c>
      <c r="B114" s="91">
        <v>10.06734</v>
      </c>
      <c r="C114" s="91">
        <v>10.03253</v>
      </c>
      <c r="E114" s="104" t="s">
        <v>186</v>
      </c>
      <c r="F114" s="105">
        <f t="shared" si="2"/>
        <v>8.0129999999999993E-3</v>
      </c>
      <c r="G114" s="105">
        <f t="shared" si="3"/>
        <v>7.3419999999999996E-3</v>
      </c>
    </row>
    <row r="115" spans="1:7" ht="15" thickBot="1" x14ac:dyDescent="0.35">
      <c r="A115" s="104" t="s">
        <v>187</v>
      </c>
      <c r="B115" s="91">
        <v>9.9869900000000005</v>
      </c>
      <c r="C115" s="91">
        <v>9.9591399999999997</v>
      </c>
      <c r="E115" s="104" t="s">
        <v>187</v>
      </c>
      <c r="F115" s="105">
        <f t="shared" si="2"/>
        <v>1.1102000000000001E-2</v>
      </c>
      <c r="G115" s="105">
        <f t="shared" si="3"/>
        <v>1.0501999999999999E-2</v>
      </c>
    </row>
    <row r="116" spans="1:7" ht="15" thickBot="1" x14ac:dyDescent="0.35">
      <c r="A116" s="104" t="s">
        <v>188</v>
      </c>
      <c r="B116" s="91">
        <v>9.8767300000000002</v>
      </c>
      <c r="C116" s="91">
        <v>9.8551000000000002</v>
      </c>
      <c r="E116" s="104" t="s">
        <v>188</v>
      </c>
      <c r="F116" s="105">
        <f t="shared" si="2"/>
        <v>1.6791E-2</v>
      </c>
      <c r="G116" s="105">
        <f t="shared" si="3"/>
        <v>1.7741E-2</v>
      </c>
    </row>
    <row r="117" spans="1:7" ht="15" thickBot="1" x14ac:dyDescent="0.35">
      <c r="A117" s="104" t="s">
        <v>189</v>
      </c>
      <c r="B117" s="91">
        <v>9.7122700000000002</v>
      </c>
      <c r="C117" s="91">
        <v>9.6818000000000008</v>
      </c>
      <c r="E117" s="104" t="s">
        <v>189</v>
      </c>
      <c r="F117" s="105">
        <f t="shared" si="2"/>
        <v>4.6740000000000002E-3</v>
      </c>
      <c r="G117" s="105">
        <f t="shared" si="3"/>
        <v>4.8190000000000004E-3</v>
      </c>
    </row>
    <row r="118" spans="1:7" ht="15" thickBot="1" x14ac:dyDescent="0.35">
      <c r="A118" s="104" t="s">
        <v>190</v>
      </c>
      <c r="B118" s="91">
        <v>9.6669800000000006</v>
      </c>
      <c r="C118" s="91">
        <v>9.6352600000000006</v>
      </c>
      <c r="E118" s="104" t="s">
        <v>190</v>
      </c>
      <c r="F118" s="105">
        <f t="shared" si="2"/>
        <v>2.5739999999999999E-3</v>
      </c>
      <c r="G118" s="105">
        <f t="shared" si="3"/>
        <v>3.895E-3</v>
      </c>
    </row>
    <row r="119" spans="1:7" ht="15" thickBot="1" x14ac:dyDescent="0.35">
      <c r="A119" s="104" t="s">
        <v>191</v>
      </c>
      <c r="B119" s="91">
        <v>9.6421299999999999</v>
      </c>
      <c r="C119" s="91">
        <v>9.5977999999999994</v>
      </c>
      <c r="E119" s="104" t="s">
        <v>191</v>
      </c>
      <c r="F119" s="105">
        <f t="shared" si="2"/>
        <v>5.0317000000000001E-2</v>
      </c>
      <c r="G119" s="105">
        <f t="shared" si="3"/>
        <v>4.3582999999999997E-2</v>
      </c>
    </row>
    <row r="120" spans="1:7" ht="15" thickBot="1" x14ac:dyDescent="0.35">
      <c r="A120" s="104" t="s">
        <v>192</v>
      </c>
      <c r="B120" s="91">
        <v>9.1689699999999998</v>
      </c>
      <c r="C120" s="91">
        <v>9.1884800000000002</v>
      </c>
      <c r="E120" s="104" t="s">
        <v>192</v>
      </c>
      <c r="F120" s="105">
        <f t="shared" si="2"/>
        <v>9.8519999999999996E-3</v>
      </c>
      <c r="G120" s="105">
        <f t="shared" si="3"/>
        <v>1.3553000000000001E-2</v>
      </c>
    </row>
    <row r="121" spans="1:7" ht="15" thickBot="1" x14ac:dyDescent="0.35">
      <c r="A121" s="104" t="s">
        <v>193</v>
      </c>
      <c r="B121" s="91">
        <v>9.0790799999999994</v>
      </c>
      <c r="C121" s="91">
        <v>9.0647900000000003</v>
      </c>
      <c r="E121" s="104" t="s">
        <v>193</v>
      </c>
      <c r="F121" s="105">
        <f t="shared" si="2"/>
        <v>-9.1160000000000008E-3</v>
      </c>
      <c r="G121" s="105">
        <f t="shared" si="3"/>
        <v>-9.3769999999999999E-3</v>
      </c>
    </row>
    <row r="122" spans="1:7" ht="15" thickBot="1" x14ac:dyDescent="0.35">
      <c r="A122" s="104" t="s">
        <v>194</v>
      </c>
      <c r="B122" s="91">
        <v>9.1622199999999996</v>
      </c>
      <c r="C122" s="91">
        <v>9.1501900000000003</v>
      </c>
      <c r="E122" s="104" t="s">
        <v>194</v>
      </c>
      <c r="F122" s="105">
        <f t="shared" si="2"/>
        <v>-4.3059999999999999E-3</v>
      </c>
      <c r="G122" s="105">
        <f t="shared" si="3"/>
        <v>-7.0930000000000003E-3</v>
      </c>
    </row>
    <row r="123" spans="1:7" ht="15" thickBot="1" x14ac:dyDescent="0.35">
      <c r="A123" s="104" t="s">
        <v>195</v>
      </c>
      <c r="B123" s="91">
        <v>9.2017600000000002</v>
      </c>
      <c r="C123" s="91">
        <v>9.2153200000000002</v>
      </c>
      <c r="E123" s="104" t="s">
        <v>195</v>
      </c>
      <c r="F123" s="105">
        <f t="shared" si="2"/>
        <v>-2.1699999999999999E-4</v>
      </c>
      <c r="G123" s="105">
        <f t="shared" si="3"/>
        <v>3.7800000000000003E-4</v>
      </c>
    </row>
    <row r="124" spans="1:7" ht="15" thickBot="1" x14ac:dyDescent="0.35">
      <c r="A124" s="104" t="s">
        <v>196</v>
      </c>
      <c r="B124" s="91">
        <v>9.2037600000000008</v>
      </c>
      <c r="C124" s="91">
        <v>9.2118400000000005</v>
      </c>
      <c r="E124" s="104" t="s">
        <v>196</v>
      </c>
      <c r="F124" s="105">
        <f t="shared" si="2"/>
        <v>4.0440999999999998E-2</v>
      </c>
      <c r="G124" s="105">
        <f t="shared" si="3"/>
        <v>3.5242999999999997E-2</v>
      </c>
    </row>
    <row r="125" spans="1:7" ht="15" thickBot="1" x14ac:dyDescent="0.35">
      <c r="A125" s="104" t="s">
        <v>197</v>
      </c>
      <c r="B125" s="91">
        <v>8.8389799999999994</v>
      </c>
      <c r="C125" s="91">
        <v>8.8928399999999996</v>
      </c>
      <c r="E125" s="104" t="s">
        <v>197</v>
      </c>
      <c r="F125" s="105">
        <f t="shared" si="2"/>
        <v>6.2160000000000002E-3</v>
      </c>
      <c r="G125" s="105">
        <f t="shared" si="3"/>
        <v>5.1619999999999999E-3</v>
      </c>
    </row>
    <row r="126" spans="1:7" ht="15" thickBot="1" x14ac:dyDescent="0.35">
      <c r="A126" s="104" t="s">
        <v>198</v>
      </c>
      <c r="B126" s="91">
        <v>8.7842099999999999</v>
      </c>
      <c r="C126" s="91">
        <v>8.8470499999999994</v>
      </c>
      <c r="E126" s="104" t="s">
        <v>198</v>
      </c>
      <c r="F126" s="105">
        <f t="shared" si="2"/>
        <v>-2.8757999999999999E-2</v>
      </c>
      <c r="G126" s="105">
        <f t="shared" si="3"/>
        <v>-2.5968000000000001E-2</v>
      </c>
    </row>
    <row r="127" spans="1:7" ht="15" thickBot="1" x14ac:dyDescent="0.35">
      <c r="A127" s="104" t="s">
        <v>199</v>
      </c>
      <c r="B127" s="91">
        <v>9.0404900000000001</v>
      </c>
      <c r="C127" s="91">
        <v>9.0798000000000005</v>
      </c>
      <c r="E127" s="104" t="s">
        <v>199</v>
      </c>
      <c r="F127" s="105">
        <f t="shared" si="2"/>
        <v>-3.6255999999999997E-2</v>
      </c>
      <c r="G127" s="105">
        <f t="shared" si="3"/>
        <v>-2.9028999999999999E-2</v>
      </c>
    </row>
    <row r="128" spans="1:7" ht="15" thickBot="1" x14ac:dyDescent="0.35">
      <c r="A128" s="104" t="s">
        <v>200</v>
      </c>
      <c r="B128" s="91">
        <v>9.3742800000000006</v>
      </c>
      <c r="C128" s="91">
        <v>9.3472399999999993</v>
      </c>
      <c r="E128" s="104" t="s">
        <v>200</v>
      </c>
      <c r="F128" s="105">
        <f t="shared" si="2"/>
        <v>7.8720000000000005E-3</v>
      </c>
      <c r="G128" s="105">
        <f t="shared" si="3"/>
        <v>3.7569999999999999E-3</v>
      </c>
    </row>
    <row r="129" spans="1:7" ht="15" thickBot="1" x14ac:dyDescent="0.35">
      <c r="A129" s="104" t="s">
        <v>201</v>
      </c>
      <c r="B129" s="91">
        <v>9.3007799999999996</v>
      </c>
      <c r="C129" s="91">
        <v>9.3121899999999993</v>
      </c>
      <c r="E129" s="104" t="s">
        <v>201</v>
      </c>
      <c r="F129" s="105">
        <f t="shared" si="2"/>
        <v>-4.4050000000000001E-3</v>
      </c>
      <c r="G129" s="105">
        <f t="shared" si="3"/>
        <v>-6.0260000000000001E-3</v>
      </c>
    </row>
    <row r="130" spans="1:7" ht="15" thickBot="1" x14ac:dyDescent="0.35">
      <c r="A130" s="104" t="s">
        <v>202</v>
      </c>
      <c r="B130" s="91">
        <v>9.3418399999999995</v>
      </c>
      <c r="C130" s="91">
        <v>9.3684700000000003</v>
      </c>
      <c r="E130" s="104" t="s">
        <v>202</v>
      </c>
      <c r="F130" s="105">
        <f t="shared" si="2"/>
        <v>7.4029999999999999E-3</v>
      </c>
      <c r="G130" s="105">
        <f t="shared" si="3"/>
        <v>6.4440000000000001E-3</v>
      </c>
    </row>
    <row r="131" spans="1:7" ht="15" thickBot="1" x14ac:dyDescent="0.35">
      <c r="A131" s="104" t="s">
        <v>203</v>
      </c>
      <c r="B131" s="91">
        <v>9.2729400000000002</v>
      </c>
      <c r="C131" s="91">
        <v>9.3082899999999995</v>
      </c>
      <c r="E131" s="104" t="s">
        <v>203</v>
      </c>
      <c r="F131" s="105">
        <f t="shared" si="2"/>
        <v>3.8289999999999999E-3</v>
      </c>
      <c r="G131" s="105">
        <f t="shared" si="3"/>
        <v>3.4910000000000002E-3</v>
      </c>
    </row>
    <row r="132" spans="1:7" ht="15" thickBot="1" x14ac:dyDescent="0.35">
      <c r="A132" s="104" t="s">
        <v>204</v>
      </c>
      <c r="B132" s="91">
        <v>9.2375000000000007</v>
      </c>
      <c r="C132" s="91">
        <v>9.2758500000000002</v>
      </c>
      <c r="E132" s="104" t="s">
        <v>204</v>
      </c>
      <c r="F132" s="105">
        <f t="shared" ref="F132:F195" si="4">+ROUND(LN(B132/B133),6)</f>
        <v>-2.47E-2</v>
      </c>
      <c r="G132" s="105">
        <f t="shared" ref="G132:G195" si="5">+ROUND(LN(C132/C133),6)</f>
        <v>-1.9691E-2</v>
      </c>
    </row>
    <row r="133" spans="1:7" ht="15" thickBot="1" x14ac:dyDescent="0.35">
      <c r="A133" s="104" t="s">
        <v>205</v>
      </c>
      <c r="B133" s="91">
        <v>9.4685100000000002</v>
      </c>
      <c r="C133" s="91">
        <v>9.4603099999999998</v>
      </c>
      <c r="E133" s="104" t="s">
        <v>205</v>
      </c>
      <c r="F133" s="105">
        <f t="shared" si="4"/>
        <v>-1.5181999999999999E-2</v>
      </c>
      <c r="G133" s="105">
        <f t="shared" si="5"/>
        <v>-1.8681E-2</v>
      </c>
    </row>
    <row r="134" spans="1:7" ht="15" thickBot="1" x14ac:dyDescent="0.35">
      <c r="A134" s="104" t="s">
        <v>206</v>
      </c>
      <c r="B134" s="91">
        <v>9.6133600000000001</v>
      </c>
      <c r="C134" s="91">
        <v>9.6387</v>
      </c>
      <c r="E134" s="104" t="s">
        <v>206</v>
      </c>
      <c r="F134" s="105">
        <f t="shared" si="4"/>
        <v>-1.0538E-2</v>
      </c>
      <c r="G134" s="105">
        <f t="shared" si="5"/>
        <v>-8.6529999999999992E-3</v>
      </c>
    </row>
    <row r="135" spans="1:7" ht="15" thickBot="1" x14ac:dyDescent="0.35">
      <c r="A135" s="104" t="s">
        <v>207</v>
      </c>
      <c r="B135" s="91">
        <v>9.7151999999999994</v>
      </c>
      <c r="C135" s="91">
        <v>9.7224699999999995</v>
      </c>
      <c r="E135" s="104" t="s">
        <v>207</v>
      </c>
      <c r="F135" s="105">
        <f t="shared" si="4"/>
        <v>-7.1180000000000002E-3</v>
      </c>
      <c r="G135" s="105">
        <f t="shared" si="5"/>
        <v>-6.3709999999999999E-3</v>
      </c>
    </row>
    <row r="136" spans="1:7" ht="15" thickBot="1" x14ac:dyDescent="0.35">
      <c r="A136" s="104" t="s">
        <v>208</v>
      </c>
      <c r="B136" s="91">
        <v>9.7845999999999993</v>
      </c>
      <c r="C136" s="91">
        <v>9.7846100000000007</v>
      </c>
      <c r="E136" s="104" t="s">
        <v>208</v>
      </c>
      <c r="F136" s="105">
        <f t="shared" si="4"/>
        <v>-8.9890000000000005E-3</v>
      </c>
      <c r="G136" s="105">
        <f t="shared" si="5"/>
        <v>-1.0225E-2</v>
      </c>
    </row>
    <row r="137" spans="1:7" ht="15" thickBot="1" x14ac:dyDescent="0.35">
      <c r="A137" s="104" t="s">
        <v>209</v>
      </c>
      <c r="B137" s="91">
        <v>9.8729499999999994</v>
      </c>
      <c r="C137" s="91">
        <v>9.8851700000000005</v>
      </c>
      <c r="E137" s="104" t="s">
        <v>209</v>
      </c>
      <c r="F137" s="105">
        <f t="shared" si="4"/>
        <v>5.0900000000000001E-4</v>
      </c>
      <c r="G137" s="105">
        <f t="shared" si="5"/>
        <v>4.9600000000000002E-4</v>
      </c>
    </row>
    <row r="138" spans="1:7" ht="15" thickBot="1" x14ac:dyDescent="0.35">
      <c r="A138" s="104" t="s">
        <v>210</v>
      </c>
      <c r="B138" s="91">
        <v>9.8679299999999994</v>
      </c>
      <c r="C138" s="91">
        <v>9.8802699999999994</v>
      </c>
      <c r="E138" s="104" t="s">
        <v>210</v>
      </c>
      <c r="F138" s="105">
        <f t="shared" si="4"/>
        <v>3.8310000000000002E-3</v>
      </c>
      <c r="G138" s="105">
        <f t="shared" si="5"/>
        <v>5.4149999999999997E-3</v>
      </c>
    </row>
    <row r="139" spans="1:7" ht="15" thickBot="1" x14ac:dyDescent="0.35">
      <c r="A139" s="104" t="s">
        <v>211</v>
      </c>
      <c r="B139" s="91">
        <v>9.8301999999999996</v>
      </c>
      <c r="C139" s="91">
        <v>9.8269099999999998</v>
      </c>
      <c r="E139" s="104" t="s">
        <v>211</v>
      </c>
      <c r="F139" s="105">
        <f t="shared" si="4"/>
        <v>1.9469999999999999E-3</v>
      </c>
      <c r="G139" s="105">
        <f t="shared" si="5"/>
        <v>1.0679999999999999E-3</v>
      </c>
    </row>
    <row r="140" spans="1:7" ht="15" thickBot="1" x14ac:dyDescent="0.35">
      <c r="A140" s="104" t="s">
        <v>212</v>
      </c>
      <c r="B140" s="91">
        <v>9.8110800000000005</v>
      </c>
      <c r="C140" s="91">
        <v>9.8164200000000008</v>
      </c>
      <c r="E140" s="104" t="s">
        <v>212</v>
      </c>
      <c r="F140" s="105">
        <f t="shared" si="4"/>
        <v>1.5914999999999999E-2</v>
      </c>
      <c r="G140" s="105">
        <f t="shared" si="5"/>
        <v>1.5796999999999999E-2</v>
      </c>
    </row>
    <row r="141" spans="1:7" ht="15" thickBot="1" x14ac:dyDescent="0.35">
      <c r="A141" s="104" t="s">
        <v>213</v>
      </c>
      <c r="B141" s="91">
        <v>9.6561699999999995</v>
      </c>
      <c r="C141" s="91">
        <v>9.6625700000000005</v>
      </c>
      <c r="E141" s="104" t="s">
        <v>213</v>
      </c>
      <c r="F141" s="105">
        <f t="shared" si="4"/>
        <v>-4.7499999999999999E-3</v>
      </c>
      <c r="G141" s="105">
        <f t="shared" si="5"/>
        <v>-4.8770000000000003E-3</v>
      </c>
    </row>
    <row r="142" spans="1:7" ht="15" thickBot="1" x14ac:dyDescent="0.35">
      <c r="A142" s="104" t="s">
        <v>214</v>
      </c>
      <c r="B142" s="91">
        <v>9.7021499999999996</v>
      </c>
      <c r="C142" s="91">
        <v>9.7098099999999992</v>
      </c>
      <c r="E142" s="104" t="s">
        <v>214</v>
      </c>
      <c r="F142" s="105">
        <f t="shared" si="4"/>
        <v>-4.3030000000000004E-3</v>
      </c>
      <c r="G142" s="105">
        <f t="shared" si="5"/>
        <v>-2.6979999999999999E-3</v>
      </c>
    </row>
    <row r="143" spans="1:7" ht="15" thickBot="1" x14ac:dyDescent="0.35">
      <c r="A143" s="104" t="s">
        <v>215</v>
      </c>
      <c r="B143" s="91">
        <v>9.7439900000000002</v>
      </c>
      <c r="C143" s="91">
        <v>9.7360399999999991</v>
      </c>
      <c r="E143" s="104" t="s">
        <v>215</v>
      </c>
      <c r="F143" s="105">
        <f t="shared" si="4"/>
        <v>-1.167E-2</v>
      </c>
      <c r="G143" s="105">
        <f t="shared" si="5"/>
        <v>-1.2217E-2</v>
      </c>
    </row>
    <row r="144" spans="1:7" ht="15" thickBot="1" x14ac:dyDescent="0.35">
      <c r="A144" s="104" t="s">
        <v>216</v>
      </c>
      <c r="B144" s="91">
        <v>9.8583700000000007</v>
      </c>
      <c r="C144" s="91">
        <v>9.8557100000000002</v>
      </c>
      <c r="E144" s="104" t="s">
        <v>216</v>
      </c>
      <c r="F144" s="105">
        <f t="shared" si="4"/>
        <v>-6.2049999999999996E-3</v>
      </c>
      <c r="G144" s="105">
        <f t="shared" si="5"/>
        <v>-3.7620000000000002E-3</v>
      </c>
    </row>
    <row r="145" spans="1:7" ht="15" thickBot="1" x14ac:dyDescent="0.35">
      <c r="A145" s="104" t="s">
        <v>217</v>
      </c>
      <c r="B145" s="91">
        <v>9.9197299999999995</v>
      </c>
      <c r="C145" s="91">
        <v>9.8928600000000007</v>
      </c>
      <c r="E145" s="104" t="s">
        <v>217</v>
      </c>
      <c r="F145" s="105">
        <f t="shared" si="4"/>
        <v>-1.9394999999999999E-2</v>
      </c>
      <c r="G145" s="105">
        <f t="shared" si="5"/>
        <v>-1.9417E-2</v>
      </c>
    </row>
    <row r="146" spans="1:7" ht="15" thickBot="1" x14ac:dyDescent="0.35">
      <c r="A146" s="104" t="s">
        <v>218</v>
      </c>
      <c r="B146" s="91">
        <v>10.114000000000001</v>
      </c>
      <c r="C146" s="91">
        <v>10.086830000000001</v>
      </c>
      <c r="E146" s="104" t="s">
        <v>218</v>
      </c>
      <c r="F146" s="105">
        <f t="shared" si="4"/>
        <v>-1.5910000000000001E-2</v>
      </c>
      <c r="G146" s="105">
        <f t="shared" si="5"/>
        <v>-1.2704999999999999E-2</v>
      </c>
    </row>
    <row r="147" spans="1:7" ht="15" thickBot="1" x14ac:dyDescent="0.35">
      <c r="A147" s="104" t="s">
        <v>219</v>
      </c>
      <c r="B147" s="91">
        <v>10.276199999999999</v>
      </c>
      <c r="C147" s="91">
        <v>10.2158</v>
      </c>
      <c r="E147" s="104" t="s">
        <v>219</v>
      </c>
      <c r="F147" s="105">
        <f t="shared" si="4"/>
        <v>1.5870000000000001E-3</v>
      </c>
      <c r="G147" s="105">
        <f t="shared" si="5"/>
        <v>6.1700000000000004E-4</v>
      </c>
    </row>
    <row r="148" spans="1:7" ht="15" thickBot="1" x14ac:dyDescent="0.35">
      <c r="A148" s="104" t="s">
        <v>220</v>
      </c>
      <c r="B148" s="91">
        <v>10.2599</v>
      </c>
      <c r="C148" s="91">
        <v>10.2095</v>
      </c>
      <c r="E148" s="104" t="s">
        <v>220</v>
      </c>
      <c r="F148" s="105">
        <f t="shared" si="4"/>
        <v>1.7459999999999999E-3</v>
      </c>
      <c r="G148" s="105">
        <f t="shared" si="5"/>
        <v>1.196E-3</v>
      </c>
    </row>
    <row r="149" spans="1:7" ht="15" thickBot="1" x14ac:dyDescent="0.35">
      <c r="A149" s="104" t="s">
        <v>221</v>
      </c>
      <c r="B149" s="91">
        <v>10.242000000000001</v>
      </c>
      <c r="C149" s="91">
        <v>10.1973</v>
      </c>
      <c r="E149" s="104" t="s">
        <v>221</v>
      </c>
      <c r="F149" s="105">
        <f t="shared" si="4"/>
        <v>7.1529999999999996E-3</v>
      </c>
      <c r="G149" s="105">
        <f t="shared" si="5"/>
        <v>6.2269999999999999E-3</v>
      </c>
    </row>
    <row r="150" spans="1:7" ht="15" thickBot="1" x14ac:dyDescent="0.35">
      <c r="A150" s="104" t="s">
        <v>222</v>
      </c>
      <c r="B150" s="91">
        <v>10.169</v>
      </c>
      <c r="C150" s="91">
        <v>10.134</v>
      </c>
      <c r="E150" s="104" t="s">
        <v>222</v>
      </c>
      <c r="F150" s="105">
        <f t="shared" si="4"/>
        <v>-3.4749999999999998E-3</v>
      </c>
      <c r="G150" s="105">
        <f t="shared" si="5"/>
        <v>-3.5760000000000002E-3</v>
      </c>
    </row>
    <row r="151" spans="1:7" ht="15" thickBot="1" x14ac:dyDescent="0.35">
      <c r="A151" s="104" t="s">
        <v>223</v>
      </c>
      <c r="B151" s="91">
        <v>10.2044</v>
      </c>
      <c r="C151" s="91">
        <v>10.170299999999999</v>
      </c>
      <c r="E151" s="104" t="s">
        <v>223</v>
      </c>
      <c r="F151" s="105">
        <f t="shared" si="4"/>
        <v>-2.5770999999999999E-2</v>
      </c>
      <c r="G151" s="105">
        <f t="shared" si="5"/>
        <v>-2.4936E-2</v>
      </c>
    </row>
    <row r="152" spans="1:7" ht="15" thickBot="1" x14ac:dyDescent="0.35">
      <c r="A152" s="104" t="s">
        <v>224</v>
      </c>
      <c r="B152" s="91">
        <v>10.470800000000001</v>
      </c>
      <c r="C152" s="91">
        <v>10.427099999999999</v>
      </c>
      <c r="E152" s="104" t="s">
        <v>224</v>
      </c>
      <c r="F152" s="105">
        <f t="shared" si="4"/>
        <v>7.2750000000000002E-3</v>
      </c>
      <c r="G152" s="105">
        <f t="shared" si="5"/>
        <v>6.0219999999999996E-3</v>
      </c>
    </row>
    <row r="153" spans="1:7" ht="15" thickBot="1" x14ac:dyDescent="0.35">
      <c r="A153" s="104" t="s">
        <v>225</v>
      </c>
      <c r="B153" s="91">
        <v>10.3949</v>
      </c>
      <c r="C153" s="91">
        <v>10.3645</v>
      </c>
      <c r="E153" s="104" t="s">
        <v>225</v>
      </c>
      <c r="F153" s="105">
        <f t="shared" si="4"/>
        <v>-2.4263E-2</v>
      </c>
      <c r="G153" s="105">
        <f t="shared" si="5"/>
        <v>-2.4220999999999999E-2</v>
      </c>
    </row>
    <row r="154" spans="1:7" ht="15" thickBot="1" x14ac:dyDescent="0.35">
      <c r="A154" s="104" t="s">
        <v>226</v>
      </c>
      <c r="B154" s="91">
        <v>10.6502</v>
      </c>
      <c r="C154" s="91">
        <v>10.618600000000001</v>
      </c>
      <c r="E154" s="104" t="s">
        <v>226</v>
      </c>
      <c r="F154" s="105">
        <f t="shared" si="4"/>
        <v>1.3356E-2</v>
      </c>
      <c r="G154" s="105">
        <f t="shared" si="5"/>
        <v>1.1270000000000001E-2</v>
      </c>
    </row>
    <row r="155" spans="1:7" ht="15" thickBot="1" x14ac:dyDescent="0.35">
      <c r="A155" s="104" t="s">
        <v>227</v>
      </c>
      <c r="B155" s="91">
        <v>10.508900000000001</v>
      </c>
      <c r="C155" s="91">
        <v>10.499599999999999</v>
      </c>
      <c r="E155" s="104" t="s">
        <v>227</v>
      </c>
      <c r="F155" s="105">
        <f t="shared" si="4"/>
        <v>-9.5930000000000008E-3</v>
      </c>
      <c r="G155" s="105">
        <f t="shared" si="5"/>
        <v>-7.4679999999999998E-3</v>
      </c>
    </row>
    <row r="156" spans="1:7" ht="15" thickBot="1" x14ac:dyDescent="0.35">
      <c r="A156" s="104" t="s">
        <v>228</v>
      </c>
      <c r="B156" s="91">
        <v>10.610200000000001</v>
      </c>
      <c r="C156" s="91">
        <v>10.5783</v>
      </c>
      <c r="E156" s="104" t="s">
        <v>228</v>
      </c>
      <c r="F156" s="105">
        <f t="shared" si="4"/>
        <v>-2.3599999999999999E-4</v>
      </c>
      <c r="G156" s="105">
        <f t="shared" si="5"/>
        <v>-2.6150000000000001E-3</v>
      </c>
    </row>
    <row r="157" spans="1:7" ht="15" thickBot="1" x14ac:dyDescent="0.35">
      <c r="A157" s="104" t="s">
        <v>229</v>
      </c>
      <c r="B157" s="91">
        <v>10.6127</v>
      </c>
      <c r="C157" s="91">
        <v>10.606</v>
      </c>
      <c r="E157" s="104" t="s">
        <v>229</v>
      </c>
      <c r="F157" s="105">
        <f t="shared" si="4"/>
        <v>9.4959999999999992E-3</v>
      </c>
      <c r="G157" s="105">
        <f t="shared" si="5"/>
        <v>7.2769999999999996E-3</v>
      </c>
    </row>
    <row r="158" spans="1:7" ht="15" thickBot="1" x14ac:dyDescent="0.35">
      <c r="A158" s="104" t="s">
        <v>230</v>
      </c>
      <c r="B158" s="91">
        <v>10.5124</v>
      </c>
      <c r="C158" s="91">
        <v>10.5291</v>
      </c>
      <c r="E158" s="104" t="s">
        <v>230</v>
      </c>
      <c r="F158" s="105">
        <f t="shared" si="4"/>
        <v>-9.3360000000000005E-3</v>
      </c>
      <c r="G158" s="105">
        <f t="shared" si="5"/>
        <v>-1.1257E-2</v>
      </c>
    </row>
    <row r="159" spans="1:7" ht="15" thickBot="1" x14ac:dyDescent="0.35">
      <c r="A159" s="104" t="s">
        <v>231</v>
      </c>
      <c r="B159" s="91">
        <v>10.611000000000001</v>
      </c>
      <c r="C159" s="91">
        <v>10.648300000000001</v>
      </c>
      <c r="E159" s="104" t="s">
        <v>231</v>
      </c>
      <c r="F159" s="105">
        <f t="shared" si="4"/>
        <v>3.8049999999999998E-3</v>
      </c>
      <c r="G159" s="105">
        <f t="shared" si="5"/>
        <v>3.9519999999999998E-3</v>
      </c>
    </row>
    <row r="160" spans="1:7" ht="15" thickBot="1" x14ac:dyDescent="0.35">
      <c r="A160" s="104" t="s">
        <v>232</v>
      </c>
      <c r="B160" s="91">
        <v>10.5707</v>
      </c>
      <c r="C160" s="91">
        <v>10.606299999999999</v>
      </c>
      <c r="E160" s="104" t="s">
        <v>232</v>
      </c>
      <c r="F160" s="105">
        <f t="shared" si="4"/>
        <v>-5.3400000000000001E-3</v>
      </c>
      <c r="G160" s="105">
        <f t="shared" si="5"/>
        <v>-6.3160000000000004E-3</v>
      </c>
    </row>
    <row r="161" spans="1:7" ht="15" thickBot="1" x14ac:dyDescent="0.35">
      <c r="A161" s="104" t="s">
        <v>233</v>
      </c>
      <c r="B161" s="91">
        <v>10.6273</v>
      </c>
      <c r="C161" s="91">
        <v>10.673500000000001</v>
      </c>
      <c r="E161" s="104" t="s">
        <v>233</v>
      </c>
      <c r="F161" s="105">
        <f t="shared" si="4"/>
        <v>-1.232E-3</v>
      </c>
      <c r="G161" s="105">
        <f t="shared" si="5"/>
        <v>-1.676E-3</v>
      </c>
    </row>
    <row r="162" spans="1:7" ht="15" thickBot="1" x14ac:dyDescent="0.35">
      <c r="A162" s="104" t="s">
        <v>234</v>
      </c>
      <c r="B162" s="91">
        <v>10.6404</v>
      </c>
      <c r="C162" s="91">
        <v>10.6914</v>
      </c>
      <c r="E162" s="104" t="s">
        <v>234</v>
      </c>
      <c r="F162" s="105">
        <f t="shared" si="4"/>
        <v>1.3200000000000001E-4</v>
      </c>
      <c r="G162" s="105">
        <f t="shared" si="5"/>
        <v>1.338E-3</v>
      </c>
    </row>
    <row r="163" spans="1:7" ht="15" thickBot="1" x14ac:dyDescent="0.35">
      <c r="A163" s="104" t="s">
        <v>235</v>
      </c>
      <c r="B163" s="91">
        <v>10.638999999999999</v>
      </c>
      <c r="C163" s="91">
        <v>10.677099999999999</v>
      </c>
      <c r="E163" s="104" t="s">
        <v>235</v>
      </c>
      <c r="F163" s="105">
        <f t="shared" si="4"/>
        <v>4.6160000000000003E-3</v>
      </c>
      <c r="G163" s="105">
        <f t="shared" si="5"/>
        <v>4.4780000000000002E-3</v>
      </c>
    </row>
    <row r="164" spans="1:7" ht="15" thickBot="1" x14ac:dyDescent="0.35">
      <c r="A164" s="104" t="s">
        <v>236</v>
      </c>
      <c r="B164" s="91">
        <v>10.59</v>
      </c>
      <c r="C164" s="91">
        <v>10.6294</v>
      </c>
      <c r="E164" s="104" t="s">
        <v>236</v>
      </c>
      <c r="F164" s="105">
        <f t="shared" si="4"/>
        <v>-4.0899999999999999E-3</v>
      </c>
      <c r="G164" s="105">
        <f t="shared" si="5"/>
        <v>-4.0930000000000003E-3</v>
      </c>
    </row>
    <row r="165" spans="1:7" ht="15" thickBot="1" x14ac:dyDescent="0.35">
      <c r="A165" s="104" t="s">
        <v>237</v>
      </c>
      <c r="B165" s="91">
        <v>10.6334</v>
      </c>
      <c r="C165" s="91">
        <v>10.673</v>
      </c>
      <c r="E165" s="104" t="s">
        <v>237</v>
      </c>
      <c r="F165" s="105">
        <f t="shared" si="4"/>
        <v>-1.8420000000000001E-3</v>
      </c>
      <c r="G165" s="105">
        <f t="shared" si="5"/>
        <v>-1.32E-3</v>
      </c>
    </row>
    <row r="166" spans="1:7" ht="15" thickBot="1" x14ac:dyDescent="0.35">
      <c r="A166" s="104" t="s">
        <v>238</v>
      </c>
      <c r="B166" s="91">
        <v>10.653</v>
      </c>
      <c r="C166" s="91">
        <v>10.687099999999999</v>
      </c>
      <c r="E166" s="104" t="s">
        <v>238</v>
      </c>
      <c r="F166" s="105">
        <f t="shared" si="4"/>
        <v>5.7840999999999997E-2</v>
      </c>
      <c r="G166" s="105">
        <f t="shared" si="5"/>
        <v>5.5828999999999997E-2</v>
      </c>
    </row>
    <row r="167" spans="1:7" ht="15" thickBot="1" x14ac:dyDescent="0.35">
      <c r="A167" s="104" t="s">
        <v>239</v>
      </c>
      <c r="B167" s="91">
        <v>10.0543</v>
      </c>
      <c r="C167" s="91">
        <v>10.1068</v>
      </c>
      <c r="E167" s="104" t="s">
        <v>239</v>
      </c>
      <c r="F167" s="105">
        <f t="shared" si="4"/>
        <v>8.4404000000000007E-2</v>
      </c>
      <c r="G167" s="105">
        <f t="shared" si="5"/>
        <v>7.9352000000000006E-2</v>
      </c>
    </row>
    <row r="168" spans="1:7" ht="15" thickBot="1" x14ac:dyDescent="0.35">
      <c r="A168" s="104" t="s">
        <v>240</v>
      </c>
      <c r="B168" s="91">
        <v>9.2405000000000008</v>
      </c>
      <c r="C168" s="91">
        <v>9.3358000000000008</v>
      </c>
      <c r="E168" s="104" t="s">
        <v>240</v>
      </c>
      <c r="F168" s="105">
        <f t="shared" si="4"/>
        <v>-2.918E-3</v>
      </c>
      <c r="G168" s="105">
        <f t="shared" si="5"/>
        <v>-1.712E-3</v>
      </c>
    </row>
    <row r="169" spans="1:7" ht="15" thickBot="1" x14ac:dyDescent="0.35">
      <c r="A169" s="104" t="s">
        <v>241</v>
      </c>
      <c r="B169" s="91">
        <v>9.2675000000000001</v>
      </c>
      <c r="C169" s="91">
        <v>9.3518000000000008</v>
      </c>
      <c r="E169" s="104" t="s">
        <v>241</v>
      </c>
      <c r="F169" s="105">
        <f t="shared" si="4"/>
        <v>-2.7795E-2</v>
      </c>
      <c r="G169" s="105">
        <f t="shared" si="5"/>
        <v>-2.5089E-2</v>
      </c>
    </row>
    <row r="170" spans="1:7" ht="15" thickBot="1" x14ac:dyDescent="0.35">
      <c r="A170" s="104" t="s">
        <v>242</v>
      </c>
      <c r="B170" s="91">
        <v>9.5287000000000006</v>
      </c>
      <c r="C170" s="91">
        <v>9.5893999999999995</v>
      </c>
      <c r="E170" s="104" t="s">
        <v>242</v>
      </c>
      <c r="F170" s="105">
        <f t="shared" si="4"/>
        <v>-8.8099999999999995E-4</v>
      </c>
      <c r="G170" s="105">
        <f t="shared" si="5"/>
        <v>-1.854E-3</v>
      </c>
    </row>
    <row r="171" spans="1:7" ht="15" thickBot="1" x14ac:dyDescent="0.35">
      <c r="A171" s="104" t="s">
        <v>243</v>
      </c>
      <c r="B171" s="91">
        <v>9.5371000000000006</v>
      </c>
      <c r="C171" s="91">
        <v>9.6072000000000006</v>
      </c>
      <c r="E171" s="104" t="s">
        <v>243</v>
      </c>
      <c r="F171" s="105">
        <f t="shared" si="4"/>
        <v>-1.2570000000000001E-3</v>
      </c>
      <c r="G171" s="105">
        <f t="shared" si="5"/>
        <v>0</v>
      </c>
    </row>
    <row r="172" spans="1:7" ht="15" thickBot="1" x14ac:dyDescent="0.35">
      <c r="A172" s="104" t="s">
        <v>244</v>
      </c>
      <c r="B172" s="91">
        <v>9.5490999999999993</v>
      </c>
      <c r="C172" s="91">
        <v>9.6072000000000006</v>
      </c>
      <c r="E172" s="104" t="s">
        <v>244</v>
      </c>
      <c r="F172" s="105">
        <f t="shared" si="4"/>
        <v>2.5604999999999999E-2</v>
      </c>
      <c r="G172" s="105">
        <f t="shared" si="5"/>
        <v>2.3484999999999999E-2</v>
      </c>
    </row>
    <row r="173" spans="1:7" ht="15" thickBot="1" x14ac:dyDescent="0.35">
      <c r="A173" s="104" t="s">
        <v>245</v>
      </c>
      <c r="B173" s="91">
        <v>9.3077000000000005</v>
      </c>
      <c r="C173" s="91">
        <v>9.3841999999999999</v>
      </c>
      <c r="E173" s="104" t="s">
        <v>245</v>
      </c>
      <c r="F173" s="105">
        <f t="shared" si="4"/>
        <v>3.1597E-2</v>
      </c>
      <c r="G173" s="105">
        <f t="shared" si="5"/>
        <v>3.1676999999999997E-2</v>
      </c>
    </row>
    <row r="174" spans="1:7" ht="15" thickBot="1" x14ac:dyDescent="0.35">
      <c r="A174" s="104" t="s">
        <v>246</v>
      </c>
      <c r="B174" s="91">
        <v>9.0182000000000002</v>
      </c>
      <c r="C174" s="91">
        <v>9.0915999999999997</v>
      </c>
      <c r="E174" s="104" t="s">
        <v>246</v>
      </c>
      <c r="F174" s="105">
        <f t="shared" si="4"/>
        <v>3.4989999999999999E-3</v>
      </c>
      <c r="G174" s="105">
        <f t="shared" si="5"/>
        <v>3.2829999999999999E-3</v>
      </c>
    </row>
    <row r="175" spans="1:7" ht="15" thickBot="1" x14ac:dyDescent="0.35">
      <c r="A175" s="104" t="s">
        <v>247</v>
      </c>
      <c r="B175" s="91">
        <v>8.9867000000000008</v>
      </c>
      <c r="C175" s="91">
        <v>9.0617999999999999</v>
      </c>
      <c r="E175" s="104" t="s">
        <v>247</v>
      </c>
      <c r="F175" s="105">
        <f t="shared" si="4"/>
        <v>-9.8999999999999999E-4</v>
      </c>
      <c r="G175" s="105">
        <f t="shared" si="5"/>
        <v>-7.2800000000000002E-4</v>
      </c>
    </row>
    <row r="176" spans="1:7" ht="15" thickBot="1" x14ac:dyDescent="0.35">
      <c r="A176" s="104" t="s">
        <v>248</v>
      </c>
      <c r="B176" s="91">
        <v>8.9955999999999996</v>
      </c>
      <c r="C176" s="91">
        <v>9.0684000000000005</v>
      </c>
      <c r="E176" s="104" t="s">
        <v>248</v>
      </c>
      <c r="F176" s="105">
        <f t="shared" si="4"/>
        <v>1.3723000000000001E-2</v>
      </c>
      <c r="G176" s="105">
        <f t="shared" si="5"/>
        <v>1.1601999999999999E-2</v>
      </c>
    </row>
    <row r="177" spans="1:7" ht="15" thickBot="1" x14ac:dyDescent="0.35">
      <c r="A177" s="104" t="s">
        <v>249</v>
      </c>
      <c r="B177" s="91">
        <v>8.8729999999999993</v>
      </c>
      <c r="C177" s="91">
        <v>8.9638000000000009</v>
      </c>
      <c r="E177" s="104" t="s">
        <v>249</v>
      </c>
      <c r="F177" s="105">
        <f t="shared" si="4"/>
        <v>6.2069999999999998E-3</v>
      </c>
      <c r="G177" s="105">
        <f t="shared" si="5"/>
        <v>7.2890000000000003E-3</v>
      </c>
    </row>
    <row r="178" spans="1:7" ht="15" thickBot="1" x14ac:dyDescent="0.35">
      <c r="A178" s="104" t="s">
        <v>250</v>
      </c>
      <c r="B178" s="91">
        <v>8.8180999999999994</v>
      </c>
      <c r="C178" s="91">
        <v>8.8986999999999998</v>
      </c>
      <c r="E178" s="104" t="s">
        <v>250</v>
      </c>
      <c r="F178" s="105">
        <f t="shared" si="4"/>
        <v>-7.8390000000000005E-3</v>
      </c>
      <c r="G178" s="105">
        <f t="shared" si="5"/>
        <v>-6.698E-3</v>
      </c>
    </row>
    <row r="179" spans="1:7" ht="15" thickBot="1" x14ac:dyDescent="0.35">
      <c r="A179" s="104" t="s">
        <v>251</v>
      </c>
      <c r="B179" s="91">
        <v>8.8874999999999993</v>
      </c>
      <c r="C179" s="91">
        <v>8.9585000000000008</v>
      </c>
      <c r="E179" s="104" t="s">
        <v>251</v>
      </c>
      <c r="F179" s="105">
        <f t="shared" si="4"/>
        <v>2.8730000000000001E-3</v>
      </c>
      <c r="G179" s="105">
        <f t="shared" si="5"/>
        <v>2.2239999999999998E-3</v>
      </c>
    </row>
    <row r="180" spans="1:7" ht="15" thickBot="1" x14ac:dyDescent="0.35">
      <c r="A180" s="104" t="s">
        <v>252</v>
      </c>
      <c r="B180" s="91">
        <v>8.8620000000000001</v>
      </c>
      <c r="C180" s="91">
        <v>8.9385999999999992</v>
      </c>
      <c r="E180" s="104" t="s">
        <v>252</v>
      </c>
      <c r="F180" s="105">
        <f t="shared" si="4"/>
        <v>-7.2199999999999999E-4</v>
      </c>
      <c r="G180" s="105">
        <f t="shared" si="5"/>
        <v>7.27E-4</v>
      </c>
    </row>
    <row r="181" spans="1:7" ht="15" thickBot="1" x14ac:dyDescent="0.35">
      <c r="A181" s="104" t="s">
        <v>253</v>
      </c>
      <c r="B181" s="91">
        <v>8.8683999999999994</v>
      </c>
      <c r="C181" s="91">
        <v>8.9321000000000002</v>
      </c>
      <c r="E181" s="104" t="s">
        <v>253</v>
      </c>
      <c r="F181" s="105">
        <f t="shared" si="4"/>
        <v>-3.31E-3</v>
      </c>
      <c r="G181" s="105">
        <f t="shared" si="5"/>
        <v>-2.7390000000000001E-3</v>
      </c>
    </row>
    <row r="182" spans="1:7" ht="15" thickBot="1" x14ac:dyDescent="0.35">
      <c r="A182" s="104" t="s">
        <v>254</v>
      </c>
      <c r="B182" s="91">
        <v>8.8978000000000002</v>
      </c>
      <c r="C182" s="91">
        <v>8.9565999999999999</v>
      </c>
      <c r="E182" s="104" t="s">
        <v>254</v>
      </c>
      <c r="F182" s="105">
        <f t="shared" si="4"/>
        <v>-1.516E-3</v>
      </c>
      <c r="G182" s="105">
        <f t="shared" si="5"/>
        <v>-1.952E-3</v>
      </c>
    </row>
    <row r="183" spans="1:7" ht="15" thickBot="1" x14ac:dyDescent="0.35">
      <c r="A183" s="104" t="s">
        <v>255</v>
      </c>
      <c r="B183" s="91">
        <v>8.9113000000000007</v>
      </c>
      <c r="C183" s="91">
        <v>8.9741</v>
      </c>
      <c r="E183" s="104" t="s">
        <v>255</v>
      </c>
      <c r="F183" s="105">
        <f t="shared" si="4"/>
        <v>-3.271E-3</v>
      </c>
      <c r="G183" s="105">
        <f t="shared" si="5"/>
        <v>-3.137E-3</v>
      </c>
    </row>
    <row r="184" spans="1:7" ht="15" thickBot="1" x14ac:dyDescent="0.35">
      <c r="A184" s="104" t="s">
        <v>256</v>
      </c>
      <c r="B184" s="91">
        <v>8.9405000000000001</v>
      </c>
      <c r="C184" s="91">
        <v>9.0023</v>
      </c>
      <c r="E184" s="104" t="s">
        <v>256</v>
      </c>
      <c r="F184" s="105">
        <f t="shared" si="4"/>
        <v>5.2599999999999999E-3</v>
      </c>
      <c r="G184" s="105">
        <f t="shared" si="5"/>
        <v>3.6280000000000001E-3</v>
      </c>
    </row>
    <row r="185" spans="1:7" ht="15" thickBot="1" x14ac:dyDescent="0.35">
      <c r="A185" s="104" t="s">
        <v>257</v>
      </c>
      <c r="B185" s="91">
        <v>8.8935999999999993</v>
      </c>
      <c r="C185" s="91">
        <v>8.9696999999999996</v>
      </c>
      <c r="E185" s="104" t="s">
        <v>257</v>
      </c>
      <c r="F185" s="105">
        <f t="shared" si="4"/>
        <v>4.6210000000000001E-3</v>
      </c>
      <c r="G185" s="105">
        <f t="shared" si="5"/>
        <v>6.8450000000000004E-3</v>
      </c>
    </row>
    <row r="186" spans="1:7" ht="15" thickBot="1" x14ac:dyDescent="0.35">
      <c r="A186" s="104" t="s">
        <v>258</v>
      </c>
      <c r="B186" s="91">
        <v>8.8526000000000007</v>
      </c>
      <c r="C186" s="91">
        <v>8.9085099999999997</v>
      </c>
      <c r="E186" s="104" t="s">
        <v>258</v>
      </c>
      <c r="F186" s="105">
        <f t="shared" si="4"/>
        <v>1.82E-3</v>
      </c>
      <c r="G186" s="105">
        <f t="shared" si="5"/>
        <v>1.1919999999999999E-3</v>
      </c>
    </row>
    <row r="187" spans="1:7" ht="15" thickBot="1" x14ac:dyDescent="0.35">
      <c r="A187" s="104" t="s">
        <v>259</v>
      </c>
      <c r="B187" s="91">
        <v>8.8364999999999991</v>
      </c>
      <c r="C187" s="91">
        <v>8.8978999999999999</v>
      </c>
      <c r="E187" s="104" t="s">
        <v>259</v>
      </c>
      <c r="F187" s="105">
        <f t="shared" si="4"/>
        <v>-3.3839999999999999E-3</v>
      </c>
      <c r="G187" s="105">
        <f t="shared" si="5"/>
        <v>-2.5300000000000001E-3</v>
      </c>
    </row>
    <row r="188" spans="1:7" ht="15" thickBot="1" x14ac:dyDescent="0.35">
      <c r="A188" s="104" t="s">
        <v>260</v>
      </c>
      <c r="B188" s="91">
        <v>8.8664500000000004</v>
      </c>
      <c r="C188" s="91">
        <v>8.9204399999999993</v>
      </c>
      <c r="E188" s="104" t="s">
        <v>260</v>
      </c>
      <c r="F188" s="105">
        <f t="shared" si="4"/>
        <v>-1.916E-3</v>
      </c>
      <c r="G188" s="105">
        <f t="shared" si="5"/>
        <v>-1.1770000000000001E-3</v>
      </c>
    </row>
    <row r="189" spans="1:7" ht="15" thickBot="1" x14ac:dyDescent="0.35">
      <c r="A189" s="104" t="s">
        <v>261</v>
      </c>
      <c r="B189" s="91">
        <v>8.8834499999999998</v>
      </c>
      <c r="C189" s="91">
        <v>8.9309499999999993</v>
      </c>
      <c r="E189" s="104" t="s">
        <v>261</v>
      </c>
      <c r="F189" s="105">
        <f t="shared" si="4"/>
        <v>-1.3046E-2</v>
      </c>
      <c r="G189" s="105">
        <f t="shared" si="5"/>
        <v>-1.2612E-2</v>
      </c>
    </row>
    <row r="190" spans="1:7" ht="15" thickBot="1" x14ac:dyDescent="0.35">
      <c r="A190" s="104" t="s">
        <v>262</v>
      </c>
      <c r="B190" s="91">
        <v>9.0000999999999998</v>
      </c>
      <c r="C190" s="91">
        <v>9.0442999999999998</v>
      </c>
      <c r="E190" s="104" t="s">
        <v>262</v>
      </c>
      <c r="F190" s="105">
        <f t="shared" si="4"/>
        <v>-4.1359999999999999E-3</v>
      </c>
      <c r="G190" s="105">
        <f t="shared" si="5"/>
        <v>-4.4460000000000003E-3</v>
      </c>
    </row>
    <row r="191" spans="1:7" ht="15" thickBot="1" x14ac:dyDescent="0.35">
      <c r="A191" s="104" t="s">
        <v>263</v>
      </c>
      <c r="B191" s="91">
        <v>9.0373999999999999</v>
      </c>
      <c r="C191" s="91">
        <v>9.0846</v>
      </c>
      <c r="E191" s="104" t="s">
        <v>263</v>
      </c>
      <c r="F191" s="105">
        <f t="shared" si="4"/>
        <v>5.4799999999999998E-4</v>
      </c>
      <c r="G191" s="105">
        <f t="shared" si="5"/>
        <v>8.9599999999999999E-4</v>
      </c>
    </row>
    <row r="192" spans="1:7" ht="15" thickBot="1" x14ac:dyDescent="0.35">
      <c r="A192" s="104" t="s">
        <v>264</v>
      </c>
      <c r="B192" s="91">
        <v>9.0324500000000008</v>
      </c>
      <c r="C192" s="91">
        <v>9.0764600000000009</v>
      </c>
      <c r="E192" s="104" t="s">
        <v>264</v>
      </c>
      <c r="F192" s="105">
        <f t="shared" si="4"/>
        <v>2.1779999999999998E-3</v>
      </c>
      <c r="G192" s="105">
        <f t="shared" si="5"/>
        <v>1.539E-3</v>
      </c>
    </row>
    <row r="193" spans="1:7" ht="15" thickBot="1" x14ac:dyDescent="0.35">
      <c r="A193" s="104" t="s">
        <v>265</v>
      </c>
      <c r="B193" s="91">
        <v>9.0128000000000004</v>
      </c>
      <c r="C193" s="91">
        <v>9.0625</v>
      </c>
      <c r="E193" s="104" t="s">
        <v>265</v>
      </c>
      <c r="F193" s="105">
        <f t="shared" si="4"/>
        <v>3.8719000000000003E-2</v>
      </c>
      <c r="G193" s="105">
        <f t="shared" si="5"/>
        <v>3.6097999999999998E-2</v>
      </c>
    </row>
    <row r="194" spans="1:7" ht="15" thickBot="1" x14ac:dyDescent="0.35">
      <c r="A194" s="104" t="s">
        <v>266</v>
      </c>
      <c r="B194" s="91">
        <v>8.6705000000000005</v>
      </c>
      <c r="C194" s="91">
        <v>8.7411999999999992</v>
      </c>
      <c r="E194" s="104" t="s">
        <v>266</v>
      </c>
      <c r="F194" s="105">
        <f t="shared" si="4"/>
        <v>-1.1365E-2</v>
      </c>
      <c r="G194" s="105">
        <f t="shared" si="5"/>
        <v>-1.0255E-2</v>
      </c>
    </row>
    <row r="195" spans="1:7" ht="15" thickBot="1" x14ac:dyDescent="0.35">
      <c r="A195" s="104" t="s">
        <v>267</v>
      </c>
      <c r="B195" s="91">
        <v>8.7696000000000005</v>
      </c>
      <c r="C195" s="91">
        <v>8.8313000000000006</v>
      </c>
      <c r="E195" s="104" t="s">
        <v>267</v>
      </c>
      <c r="F195" s="105">
        <f t="shared" si="4"/>
        <v>6.1079999999999997E-3</v>
      </c>
      <c r="G195" s="105">
        <f t="shared" si="5"/>
        <v>4.8469999999999997E-3</v>
      </c>
    </row>
    <row r="196" spans="1:7" ht="15" thickBot="1" x14ac:dyDescent="0.35">
      <c r="A196" s="104" t="s">
        <v>268</v>
      </c>
      <c r="B196" s="91">
        <v>8.7162000000000006</v>
      </c>
      <c r="C196" s="91">
        <v>8.7886000000000006</v>
      </c>
      <c r="E196" s="104" t="s">
        <v>268</v>
      </c>
      <c r="F196" s="105">
        <f t="shared" ref="F196:F252" si="6">+ROUND(LN(B196/B197),6)</f>
        <v>-2.8410000000000002E-3</v>
      </c>
      <c r="G196" s="105">
        <f t="shared" ref="G196:G252" si="7">+ROUND(LN(C196/C197),6)</f>
        <v>-2.5230000000000001E-3</v>
      </c>
    </row>
    <row r="197" spans="1:7" ht="15" thickBot="1" x14ac:dyDescent="0.35">
      <c r="A197" s="104" t="s">
        <v>269</v>
      </c>
      <c r="B197" s="91">
        <v>8.7409999999999997</v>
      </c>
      <c r="C197" s="91">
        <v>8.8108000000000004</v>
      </c>
      <c r="E197" s="104" t="s">
        <v>269</v>
      </c>
      <c r="F197" s="105">
        <f t="shared" si="6"/>
        <v>-2.594E-3</v>
      </c>
      <c r="G197" s="105">
        <f t="shared" si="7"/>
        <v>-1.622E-3</v>
      </c>
    </row>
    <row r="198" spans="1:7" ht="15" thickBot="1" x14ac:dyDescent="0.35">
      <c r="A198" s="104" t="s">
        <v>270</v>
      </c>
      <c r="B198" s="91">
        <v>8.7637</v>
      </c>
      <c r="C198" s="91">
        <v>8.8251000000000008</v>
      </c>
      <c r="E198" s="104" t="s">
        <v>270</v>
      </c>
      <c r="F198" s="105">
        <f t="shared" si="6"/>
        <v>-2.7727999999999999E-2</v>
      </c>
      <c r="G198" s="105">
        <f t="shared" si="7"/>
        <v>-2.6721999999999999E-2</v>
      </c>
    </row>
    <row r="199" spans="1:7" ht="15" thickBot="1" x14ac:dyDescent="0.35">
      <c r="A199" s="104" t="s">
        <v>271</v>
      </c>
      <c r="B199" s="91">
        <v>9.0100999999999996</v>
      </c>
      <c r="C199" s="91">
        <v>9.0640999999999998</v>
      </c>
      <c r="E199" s="104" t="s">
        <v>271</v>
      </c>
      <c r="F199" s="105">
        <f t="shared" si="6"/>
        <v>2.4219999999999998E-2</v>
      </c>
      <c r="G199" s="105">
        <f t="shared" si="7"/>
        <v>2.2425E-2</v>
      </c>
    </row>
    <row r="200" spans="1:7" ht="15" thickBot="1" x14ac:dyDescent="0.35">
      <c r="A200" s="104" t="s">
        <v>272</v>
      </c>
      <c r="B200" s="91">
        <v>8.7944999999999993</v>
      </c>
      <c r="C200" s="91">
        <v>8.8630999999999993</v>
      </c>
      <c r="E200" s="104" t="s">
        <v>272</v>
      </c>
      <c r="F200" s="105">
        <f t="shared" si="6"/>
        <v>6.8459999999999997E-3</v>
      </c>
      <c r="G200" s="105">
        <f t="shared" si="7"/>
        <v>7.4180000000000001E-3</v>
      </c>
    </row>
    <row r="201" spans="1:7" ht="15" thickBot="1" x14ac:dyDescent="0.35">
      <c r="A201" s="104" t="s">
        <v>273</v>
      </c>
      <c r="B201" s="91">
        <v>8.7345000000000006</v>
      </c>
      <c r="C201" s="91">
        <v>8.7975999999999992</v>
      </c>
      <c r="E201" s="104" t="s">
        <v>273</v>
      </c>
      <c r="F201" s="105">
        <f t="shared" si="6"/>
        <v>-2.2942000000000001E-2</v>
      </c>
      <c r="G201" s="105">
        <f t="shared" si="7"/>
        <v>-2.2712E-2</v>
      </c>
    </row>
    <row r="202" spans="1:7" ht="15" thickBot="1" x14ac:dyDescent="0.35">
      <c r="A202" s="104" t="s">
        <v>274</v>
      </c>
      <c r="B202" s="91">
        <v>8.9372000000000007</v>
      </c>
      <c r="C202" s="91">
        <v>8.9997000000000007</v>
      </c>
      <c r="E202" s="104" t="s">
        <v>274</v>
      </c>
      <c r="F202" s="105">
        <f t="shared" si="6"/>
        <v>4.3017E-2</v>
      </c>
      <c r="G202" s="105">
        <f t="shared" si="7"/>
        <v>4.0395E-2</v>
      </c>
    </row>
    <row r="203" spans="1:7" ht="15" thickBot="1" x14ac:dyDescent="0.35">
      <c r="A203" s="104" t="s">
        <v>275</v>
      </c>
      <c r="B203" s="91">
        <v>8.5609000000000002</v>
      </c>
      <c r="C203" s="91">
        <v>8.6433999999999997</v>
      </c>
      <c r="E203" s="104" t="s">
        <v>275</v>
      </c>
      <c r="F203" s="105">
        <f t="shared" si="6"/>
        <v>-1.4978999999999999E-2</v>
      </c>
      <c r="G203" s="105">
        <f t="shared" si="7"/>
        <v>-1.5259E-2</v>
      </c>
    </row>
    <row r="204" spans="1:7" ht="15" thickBot="1" x14ac:dyDescent="0.35">
      <c r="A204" s="104" t="s">
        <v>276</v>
      </c>
      <c r="B204" s="91">
        <v>8.6900999999999993</v>
      </c>
      <c r="C204" s="91">
        <v>8.7763000000000009</v>
      </c>
      <c r="E204" s="104" t="s">
        <v>276</v>
      </c>
      <c r="F204" s="105">
        <f t="shared" si="6"/>
        <v>2.3377999999999999E-2</v>
      </c>
      <c r="G204" s="105">
        <f t="shared" si="7"/>
        <v>2.2516000000000001E-2</v>
      </c>
    </row>
    <row r="205" spans="1:7" ht="15" thickBot="1" x14ac:dyDescent="0.35">
      <c r="A205" s="104" t="s">
        <v>277</v>
      </c>
      <c r="B205" s="91">
        <v>8.4893000000000001</v>
      </c>
      <c r="C205" s="91">
        <v>8.5808999999999997</v>
      </c>
      <c r="E205" s="104" t="s">
        <v>277</v>
      </c>
      <c r="F205" s="105">
        <f t="shared" si="6"/>
        <v>-1.4954E-2</v>
      </c>
      <c r="G205" s="105">
        <f t="shared" si="7"/>
        <v>-1.3336000000000001E-2</v>
      </c>
    </row>
    <row r="206" spans="1:7" ht="15" thickBot="1" x14ac:dyDescent="0.35">
      <c r="A206" s="104" t="s">
        <v>278</v>
      </c>
      <c r="B206" s="91">
        <v>8.6172000000000004</v>
      </c>
      <c r="C206" s="91">
        <v>8.6960999999999995</v>
      </c>
      <c r="E206" s="104" t="s">
        <v>278</v>
      </c>
      <c r="F206" s="105">
        <f t="shared" si="6"/>
        <v>2.283E-2</v>
      </c>
      <c r="G206" s="105">
        <f t="shared" si="7"/>
        <v>2.2537999999999999E-2</v>
      </c>
    </row>
    <row r="207" spans="1:7" ht="15" thickBot="1" x14ac:dyDescent="0.35">
      <c r="A207" s="104" t="s">
        <v>279</v>
      </c>
      <c r="B207" s="91">
        <v>8.4227000000000007</v>
      </c>
      <c r="C207" s="91">
        <v>8.5023</v>
      </c>
      <c r="E207" s="104" t="s">
        <v>279</v>
      </c>
      <c r="F207" s="105">
        <f t="shared" si="6"/>
        <v>1.3158E-2</v>
      </c>
      <c r="G207" s="105">
        <f t="shared" si="7"/>
        <v>1.2903E-2</v>
      </c>
    </row>
    <row r="208" spans="1:7" ht="15" thickBot="1" x14ac:dyDescent="0.35">
      <c r="A208" s="104" t="s">
        <v>280</v>
      </c>
      <c r="B208" s="91">
        <v>8.3125999999999998</v>
      </c>
      <c r="C208" s="91">
        <v>8.3933</v>
      </c>
      <c r="E208" s="104" t="s">
        <v>280</v>
      </c>
      <c r="F208" s="105">
        <f t="shared" si="6"/>
        <v>-1.2019999999999999E-3</v>
      </c>
      <c r="G208" s="105">
        <f t="shared" si="7"/>
        <v>8.34E-4</v>
      </c>
    </row>
    <row r="209" spans="1:7" ht="15" thickBot="1" x14ac:dyDescent="0.35">
      <c r="A209" s="104" t="s">
        <v>281</v>
      </c>
      <c r="B209" s="91">
        <v>8.3225999999999996</v>
      </c>
      <c r="C209" s="91">
        <v>8.3863000000000003</v>
      </c>
      <c r="E209" s="104" t="s">
        <v>281</v>
      </c>
      <c r="F209" s="105">
        <f t="shared" si="6"/>
        <v>-1.2324E-2</v>
      </c>
      <c r="G209" s="105">
        <f t="shared" si="7"/>
        <v>-1.15E-2</v>
      </c>
    </row>
    <row r="210" spans="1:7" ht="15" thickBot="1" x14ac:dyDescent="0.35">
      <c r="A210" s="104" t="s">
        <v>282</v>
      </c>
      <c r="B210" s="91">
        <v>8.4258000000000006</v>
      </c>
      <c r="C210" s="91">
        <v>8.4832999999999998</v>
      </c>
      <c r="E210" s="104" t="s">
        <v>282</v>
      </c>
      <c r="F210" s="105">
        <f t="shared" si="6"/>
        <v>2.6380000000000002E-3</v>
      </c>
      <c r="G210" s="105">
        <f t="shared" si="7"/>
        <v>2.065E-3</v>
      </c>
    </row>
    <row r="211" spans="1:7" ht="15" thickBot="1" x14ac:dyDescent="0.35">
      <c r="A211" s="104" t="s">
        <v>283</v>
      </c>
      <c r="B211" s="91">
        <v>8.4036000000000008</v>
      </c>
      <c r="C211" s="91">
        <v>8.4657999999999998</v>
      </c>
      <c r="E211" s="104" t="s">
        <v>283</v>
      </c>
      <c r="F211" s="105">
        <f t="shared" si="6"/>
        <v>-5.352E-3</v>
      </c>
      <c r="G211" s="105">
        <f t="shared" si="7"/>
        <v>-6.7099999999999998E-3</v>
      </c>
    </row>
    <row r="212" spans="1:7" ht="15" thickBot="1" x14ac:dyDescent="0.35">
      <c r="A212" s="104" t="s">
        <v>284</v>
      </c>
      <c r="B212" s="91">
        <v>8.4487000000000005</v>
      </c>
      <c r="C212" s="91">
        <v>8.5228000000000002</v>
      </c>
      <c r="E212" s="104" t="s">
        <v>284</v>
      </c>
      <c r="F212" s="105">
        <f t="shared" si="6"/>
        <v>-6.5950000000000002E-3</v>
      </c>
      <c r="G212" s="105">
        <f t="shared" si="7"/>
        <v>-4.6709999999999998E-3</v>
      </c>
    </row>
    <row r="213" spans="1:7" ht="15" thickBot="1" x14ac:dyDescent="0.35">
      <c r="A213" s="104" t="s">
        <v>285</v>
      </c>
      <c r="B213" s="91">
        <v>8.5045999999999999</v>
      </c>
      <c r="C213" s="91">
        <v>8.5626999999999995</v>
      </c>
      <c r="E213" s="104" t="s">
        <v>285</v>
      </c>
      <c r="F213" s="105">
        <f t="shared" si="6"/>
        <v>-1.75E-3</v>
      </c>
      <c r="G213" s="105">
        <f t="shared" si="7"/>
        <v>-1.062E-3</v>
      </c>
    </row>
    <row r="214" spans="1:7" ht="15" thickBot="1" x14ac:dyDescent="0.35">
      <c r="A214" s="104" t="s">
        <v>286</v>
      </c>
      <c r="B214" s="91">
        <v>8.5195000000000007</v>
      </c>
      <c r="C214" s="91">
        <v>8.5717999999999996</v>
      </c>
      <c r="E214" s="104" t="s">
        <v>286</v>
      </c>
      <c r="F214" s="105">
        <f t="shared" si="6"/>
        <v>-1.8467999999999998E-2</v>
      </c>
      <c r="G214" s="105">
        <f t="shared" si="7"/>
        <v>-1.7358999999999999E-2</v>
      </c>
    </row>
    <row r="215" spans="1:7" ht="15" thickBot="1" x14ac:dyDescent="0.35">
      <c r="A215" s="104" t="s">
        <v>287</v>
      </c>
      <c r="B215" s="91">
        <v>8.6783000000000001</v>
      </c>
      <c r="C215" s="91">
        <v>8.7218999999999998</v>
      </c>
      <c r="E215" s="104" t="s">
        <v>287</v>
      </c>
      <c r="F215" s="105">
        <f t="shared" si="6"/>
        <v>6.3400000000000001E-4</v>
      </c>
      <c r="G215" s="105">
        <f t="shared" si="7"/>
        <v>1.067E-3</v>
      </c>
    </row>
    <row r="216" spans="1:7" ht="15" thickBot="1" x14ac:dyDescent="0.35">
      <c r="A216" s="104" t="s">
        <v>288</v>
      </c>
      <c r="B216" s="91">
        <v>8.6728000000000005</v>
      </c>
      <c r="C216" s="91">
        <v>8.7126000000000001</v>
      </c>
      <c r="E216" s="104" t="s">
        <v>288</v>
      </c>
      <c r="F216" s="105">
        <f t="shared" si="6"/>
        <v>-1.4170000000000001E-3</v>
      </c>
      <c r="G216" s="105">
        <f t="shared" si="7"/>
        <v>-2.591E-3</v>
      </c>
    </row>
    <row r="217" spans="1:7" ht="15" thickBot="1" x14ac:dyDescent="0.35">
      <c r="A217" s="104" t="s">
        <v>289</v>
      </c>
      <c r="B217" s="91">
        <v>8.6851000000000003</v>
      </c>
      <c r="C217" s="91">
        <v>8.7352000000000007</v>
      </c>
      <c r="E217" s="104" t="s">
        <v>289</v>
      </c>
      <c r="F217" s="105">
        <f t="shared" si="6"/>
        <v>-1.691E-3</v>
      </c>
      <c r="G217" s="105">
        <f t="shared" si="7"/>
        <v>-2.4239999999999999E-3</v>
      </c>
    </row>
    <row r="218" spans="1:7" ht="15" thickBot="1" x14ac:dyDescent="0.35">
      <c r="A218" s="104" t="s">
        <v>290</v>
      </c>
      <c r="B218" s="91">
        <v>8.6997999999999998</v>
      </c>
      <c r="C218" s="91">
        <v>8.7563999999999993</v>
      </c>
      <c r="E218" s="104" t="s">
        <v>290</v>
      </c>
      <c r="F218" s="105">
        <f t="shared" si="6"/>
        <v>-6.9420000000000003E-3</v>
      </c>
      <c r="G218" s="105">
        <f t="shared" si="7"/>
        <v>-6.4429999999999999E-3</v>
      </c>
    </row>
    <row r="219" spans="1:7" ht="15" thickBot="1" x14ac:dyDescent="0.35">
      <c r="A219" s="104" t="s">
        <v>291</v>
      </c>
      <c r="B219" s="91">
        <v>8.7604000000000006</v>
      </c>
      <c r="C219" s="91">
        <v>8.8130000000000006</v>
      </c>
      <c r="E219" s="104" t="s">
        <v>291</v>
      </c>
      <c r="F219" s="105">
        <f t="shared" si="6"/>
        <v>1.8619999999999999E-3</v>
      </c>
      <c r="G219" s="105">
        <f t="shared" si="7"/>
        <v>6.8099999999999996E-4</v>
      </c>
    </row>
    <row r="220" spans="1:7" ht="15" thickBot="1" x14ac:dyDescent="0.35">
      <c r="A220" s="104" t="s">
        <v>292</v>
      </c>
      <c r="B220" s="91">
        <v>8.7440999999999995</v>
      </c>
      <c r="C220" s="91">
        <v>8.8070000000000004</v>
      </c>
      <c r="E220" s="104" t="s">
        <v>292</v>
      </c>
      <c r="F220" s="105">
        <f t="shared" si="6"/>
        <v>-2.7299999999999998E-3</v>
      </c>
      <c r="G220" s="105">
        <f t="shared" si="7"/>
        <v>-2.2799999999999999E-3</v>
      </c>
    </row>
    <row r="221" spans="1:7" ht="15" thickBot="1" x14ac:dyDescent="0.35">
      <c r="A221" s="104" t="s">
        <v>293</v>
      </c>
      <c r="B221" s="91">
        <v>8.7680000000000007</v>
      </c>
      <c r="C221" s="91">
        <v>8.8270999999999997</v>
      </c>
      <c r="E221" s="104" t="s">
        <v>293</v>
      </c>
      <c r="F221" s="105">
        <f t="shared" si="6"/>
        <v>-2.8499999999999999E-4</v>
      </c>
      <c r="G221" s="105">
        <f t="shared" si="7"/>
        <v>3.1700000000000001E-4</v>
      </c>
    </row>
    <row r="222" spans="1:7" ht="15" thickBot="1" x14ac:dyDescent="0.35">
      <c r="A222" s="104" t="s">
        <v>294</v>
      </c>
      <c r="B222" s="91">
        <v>8.7705000000000002</v>
      </c>
      <c r="C222" s="91">
        <v>8.8242999999999991</v>
      </c>
      <c r="E222" s="104" t="s">
        <v>294</v>
      </c>
      <c r="F222" s="105">
        <f t="shared" si="6"/>
        <v>2.5603000000000001E-2</v>
      </c>
      <c r="G222" s="105">
        <f t="shared" si="7"/>
        <v>2.4992E-2</v>
      </c>
    </row>
    <row r="223" spans="1:7" ht="15" thickBot="1" x14ac:dyDescent="0.35">
      <c r="A223" s="104" t="s">
        <v>295</v>
      </c>
      <c r="B223" s="91">
        <v>8.5488</v>
      </c>
      <c r="C223" s="91">
        <v>8.6065000000000005</v>
      </c>
      <c r="E223" s="104" t="s">
        <v>295</v>
      </c>
      <c r="F223" s="105">
        <f t="shared" si="6"/>
        <v>-5.2969999999999996E-3</v>
      </c>
      <c r="G223" s="105">
        <f t="shared" si="7"/>
        <v>-3.954E-3</v>
      </c>
    </row>
    <row r="224" spans="1:7" ht="15" thickBot="1" x14ac:dyDescent="0.35">
      <c r="A224" s="104" t="s">
        <v>296</v>
      </c>
      <c r="B224" s="91">
        <v>8.5942000000000007</v>
      </c>
      <c r="C224" s="91">
        <v>8.6405999999999992</v>
      </c>
      <c r="E224" s="104" t="s">
        <v>296</v>
      </c>
      <c r="F224" s="105">
        <f t="shared" si="6"/>
        <v>3.5200000000000001E-3</v>
      </c>
      <c r="G224" s="105">
        <f t="shared" si="7"/>
        <v>2.3749999999999999E-3</v>
      </c>
    </row>
    <row r="225" spans="1:7" ht="15" thickBot="1" x14ac:dyDescent="0.35">
      <c r="A225" s="104" t="s">
        <v>297</v>
      </c>
      <c r="B225" s="91">
        <v>8.5640000000000001</v>
      </c>
      <c r="C225" s="91">
        <v>8.6201000000000008</v>
      </c>
      <c r="E225" s="104" t="s">
        <v>297</v>
      </c>
      <c r="F225" s="105">
        <f t="shared" si="6"/>
        <v>-3.9160000000000002E-3</v>
      </c>
      <c r="G225" s="105">
        <f t="shared" si="7"/>
        <v>-1.7849999999999999E-3</v>
      </c>
    </row>
    <row r="226" spans="1:7" ht="15" thickBot="1" x14ac:dyDescent="0.35">
      <c r="A226" s="104" t="s">
        <v>298</v>
      </c>
      <c r="B226" s="91">
        <v>8.5975999999999999</v>
      </c>
      <c r="C226" s="91">
        <v>8.6355000000000004</v>
      </c>
      <c r="E226" s="104" t="s">
        <v>298</v>
      </c>
      <c r="F226" s="105">
        <f t="shared" si="6"/>
        <v>8.7030000000000007E-3</v>
      </c>
      <c r="G226" s="105">
        <f t="shared" si="7"/>
        <v>8.6409999999999994E-3</v>
      </c>
    </row>
    <row r="227" spans="1:7" ht="15" thickBot="1" x14ac:dyDescent="0.35">
      <c r="A227" s="104" t="s">
        <v>299</v>
      </c>
      <c r="B227" s="91">
        <v>8.5230999999999995</v>
      </c>
      <c r="C227" s="91">
        <v>8.5611999999999995</v>
      </c>
      <c r="E227" s="104" t="s">
        <v>299</v>
      </c>
      <c r="F227" s="105">
        <f t="shared" si="6"/>
        <v>-5.9309999999999996E-3</v>
      </c>
      <c r="G227" s="105">
        <f t="shared" si="7"/>
        <v>-7.9349999999999993E-3</v>
      </c>
    </row>
    <row r="228" spans="1:7" ht="15" thickBot="1" x14ac:dyDescent="0.35">
      <c r="A228" s="104" t="s">
        <v>300</v>
      </c>
      <c r="B228" s="91">
        <v>8.5738000000000003</v>
      </c>
      <c r="C228" s="91">
        <v>8.6294000000000004</v>
      </c>
      <c r="E228" s="104" t="s">
        <v>300</v>
      </c>
      <c r="F228" s="105">
        <f t="shared" si="6"/>
        <v>8.8699999999999998E-4</v>
      </c>
      <c r="G228" s="105">
        <f t="shared" si="7"/>
        <v>8.6899999999999998E-4</v>
      </c>
    </row>
    <row r="229" spans="1:7" ht="15" thickBot="1" x14ac:dyDescent="0.35">
      <c r="A229" s="104" t="s">
        <v>301</v>
      </c>
      <c r="B229" s="91">
        <v>8.5662000000000003</v>
      </c>
      <c r="C229" s="91">
        <v>8.6219000000000001</v>
      </c>
      <c r="E229" s="104" t="s">
        <v>301</v>
      </c>
      <c r="F229" s="105">
        <f t="shared" si="6"/>
        <v>-9.2259999999999998E-3</v>
      </c>
      <c r="G229" s="105">
        <f t="shared" si="7"/>
        <v>-8.9370000000000005E-3</v>
      </c>
    </row>
    <row r="230" spans="1:7" ht="15" thickBot="1" x14ac:dyDescent="0.35">
      <c r="A230" s="104" t="s">
        <v>302</v>
      </c>
      <c r="B230" s="91">
        <v>8.6456</v>
      </c>
      <c r="C230" s="91">
        <v>8.6992999999999991</v>
      </c>
      <c r="E230" s="104" t="s">
        <v>302</v>
      </c>
      <c r="F230" s="105">
        <f t="shared" si="6"/>
        <v>-2.0514999999999999E-2</v>
      </c>
      <c r="G230" s="105">
        <f t="shared" si="7"/>
        <v>-1.8551999999999999E-2</v>
      </c>
    </row>
    <row r="231" spans="1:7" ht="15" thickBot="1" x14ac:dyDescent="0.35">
      <c r="A231" s="104" t="s">
        <v>303</v>
      </c>
      <c r="B231" s="91">
        <v>8.8247999999999998</v>
      </c>
      <c r="C231" s="91">
        <v>8.8621999999999996</v>
      </c>
      <c r="E231" s="104" t="s">
        <v>303</v>
      </c>
      <c r="F231" s="105">
        <f t="shared" si="6"/>
        <v>-3.8872999999999998E-2</v>
      </c>
      <c r="G231" s="105">
        <f t="shared" si="7"/>
        <v>-3.6374999999999998E-2</v>
      </c>
    </row>
    <row r="232" spans="1:7" ht="15" thickBot="1" x14ac:dyDescent="0.35">
      <c r="A232" s="104" t="s">
        <v>304</v>
      </c>
      <c r="B232" s="91">
        <v>9.1745999999999999</v>
      </c>
      <c r="C232" s="91">
        <v>9.1905000000000001</v>
      </c>
      <c r="E232" s="104" t="s">
        <v>304</v>
      </c>
      <c r="F232" s="105">
        <f t="shared" si="6"/>
        <v>-5.7930000000000004E-3</v>
      </c>
      <c r="G232" s="105">
        <f t="shared" si="7"/>
        <v>-7.1770000000000002E-3</v>
      </c>
    </row>
    <row r="233" spans="1:7" ht="15" thickBot="1" x14ac:dyDescent="0.35">
      <c r="A233" s="104" t="s">
        <v>305</v>
      </c>
      <c r="B233" s="91">
        <v>9.2279</v>
      </c>
      <c r="C233" s="91">
        <v>9.2567000000000004</v>
      </c>
      <c r="E233" s="104" t="s">
        <v>305</v>
      </c>
      <c r="F233" s="105">
        <f t="shared" si="6"/>
        <v>-7.9869999999999993E-3</v>
      </c>
      <c r="G233" s="105">
        <f t="shared" si="7"/>
        <v>-8.7119999999999993E-3</v>
      </c>
    </row>
    <row r="234" spans="1:7" ht="15" thickBot="1" x14ac:dyDescent="0.35">
      <c r="A234" s="104" t="s">
        <v>306</v>
      </c>
      <c r="B234" s="91">
        <v>9.3018999999999998</v>
      </c>
      <c r="C234" s="91">
        <v>9.3376999999999999</v>
      </c>
      <c r="E234" s="104" t="s">
        <v>306</v>
      </c>
      <c r="F234" s="105">
        <f t="shared" si="6"/>
        <v>-2.287E-3</v>
      </c>
      <c r="G234" s="105">
        <f t="shared" si="7"/>
        <v>-5.3499999999999999E-4</v>
      </c>
    </row>
    <row r="235" spans="1:7" ht="15" thickBot="1" x14ac:dyDescent="0.35">
      <c r="A235" s="104" t="s">
        <v>307</v>
      </c>
      <c r="B235" s="91">
        <v>9.3231999999999999</v>
      </c>
      <c r="C235" s="91">
        <v>9.3427000000000007</v>
      </c>
      <c r="E235" s="104" t="s">
        <v>307</v>
      </c>
      <c r="F235" s="105">
        <f t="shared" si="6"/>
        <v>-4.1419999999999998E-3</v>
      </c>
      <c r="G235" s="105">
        <f t="shared" si="7"/>
        <v>-5.5180000000000003E-3</v>
      </c>
    </row>
    <row r="236" spans="1:7" ht="15" thickBot="1" x14ac:dyDescent="0.35">
      <c r="A236" s="104" t="s">
        <v>308</v>
      </c>
      <c r="B236" s="91">
        <v>9.3619000000000003</v>
      </c>
      <c r="C236" s="91">
        <v>9.3943999999999992</v>
      </c>
      <c r="E236" s="104" t="s">
        <v>308</v>
      </c>
      <c r="F236" s="105">
        <f t="shared" si="6"/>
        <v>-5.6239999999999997E-3</v>
      </c>
      <c r="G236" s="105">
        <f t="shared" si="7"/>
        <v>-4.5770000000000003E-3</v>
      </c>
    </row>
    <row r="237" spans="1:7" ht="15" thickBot="1" x14ac:dyDescent="0.35">
      <c r="A237" s="104" t="s">
        <v>309</v>
      </c>
      <c r="B237" s="91">
        <v>9.4146999999999998</v>
      </c>
      <c r="C237" s="91">
        <v>9.4375</v>
      </c>
      <c r="E237" s="104" t="s">
        <v>309</v>
      </c>
      <c r="F237" s="105">
        <f t="shared" si="6"/>
        <v>1.073E-3</v>
      </c>
      <c r="G237" s="105">
        <f t="shared" si="7"/>
        <v>1.3680000000000001E-3</v>
      </c>
    </row>
    <row r="238" spans="1:7" ht="15" thickBot="1" x14ac:dyDescent="0.35">
      <c r="A238" s="104" t="s">
        <v>310</v>
      </c>
      <c r="B238" s="91">
        <v>9.4046000000000003</v>
      </c>
      <c r="C238" s="91">
        <v>9.4245999999999999</v>
      </c>
      <c r="E238" s="104" t="s">
        <v>310</v>
      </c>
      <c r="F238" s="105">
        <f t="shared" si="6"/>
        <v>2.2780000000000001E-3</v>
      </c>
      <c r="G238" s="105">
        <f t="shared" si="7"/>
        <v>2.4329999999999998E-3</v>
      </c>
    </row>
    <row r="239" spans="1:7" ht="15" thickBot="1" x14ac:dyDescent="0.35">
      <c r="A239" s="104" t="s">
        <v>311</v>
      </c>
      <c r="B239" s="91">
        <v>9.3832000000000004</v>
      </c>
      <c r="C239" s="91">
        <v>9.4016999999999999</v>
      </c>
      <c r="E239" s="104" t="s">
        <v>311</v>
      </c>
      <c r="F239" s="105">
        <f t="shared" si="6"/>
        <v>-2.8839999999999998E-3</v>
      </c>
      <c r="G239" s="105">
        <f t="shared" si="7"/>
        <v>-2.8679999999999999E-3</v>
      </c>
    </row>
    <row r="240" spans="1:7" ht="15" thickBot="1" x14ac:dyDescent="0.35">
      <c r="A240" s="104" t="s">
        <v>312</v>
      </c>
      <c r="B240" s="91">
        <v>9.4102999999999994</v>
      </c>
      <c r="C240" s="91">
        <v>9.4286999999999992</v>
      </c>
      <c r="E240" s="104" t="s">
        <v>312</v>
      </c>
      <c r="F240" s="105">
        <f t="shared" si="6"/>
        <v>-1.2210000000000001E-3</v>
      </c>
      <c r="G240" s="105">
        <f t="shared" si="7"/>
        <v>-1.3669999999999999E-3</v>
      </c>
    </row>
    <row r="241" spans="1:7" ht="15" thickBot="1" x14ac:dyDescent="0.35">
      <c r="A241" s="104" t="s">
        <v>313</v>
      </c>
      <c r="B241" s="91">
        <v>9.4217999999999993</v>
      </c>
      <c r="C241" s="91">
        <v>9.4415999999999993</v>
      </c>
      <c r="E241" s="104" t="s">
        <v>313</v>
      </c>
      <c r="F241" s="105">
        <f t="shared" si="6"/>
        <v>-3.1259999999999999E-3</v>
      </c>
      <c r="G241" s="105">
        <f t="shared" si="7"/>
        <v>-2.8340000000000001E-3</v>
      </c>
    </row>
    <row r="242" spans="1:7" ht="15" thickBot="1" x14ac:dyDescent="0.35">
      <c r="A242" s="104" t="s">
        <v>314</v>
      </c>
      <c r="B242" s="91">
        <v>9.4512999999999998</v>
      </c>
      <c r="C242" s="91">
        <v>9.4684000000000008</v>
      </c>
      <c r="E242" s="104" t="s">
        <v>314</v>
      </c>
      <c r="F242" s="105">
        <f t="shared" si="6"/>
        <v>-1.702E-3</v>
      </c>
      <c r="G242" s="105">
        <f t="shared" si="7"/>
        <v>-1.7409999999999999E-3</v>
      </c>
    </row>
    <row r="243" spans="1:7" ht="15" thickBot="1" x14ac:dyDescent="0.35">
      <c r="A243" s="104" t="s">
        <v>315</v>
      </c>
      <c r="B243" s="91">
        <v>9.4673999999999996</v>
      </c>
      <c r="C243" s="91">
        <v>9.4848999999999997</v>
      </c>
      <c r="E243" s="104" t="s">
        <v>315</v>
      </c>
      <c r="F243" s="105">
        <f t="shared" si="6"/>
        <v>-1.4522999999999999E-2</v>
      </c>
      <c r="G243" s="105">
        <f t="shared" si="7"/>
        <v>-1.0540000000000001E-2</v>
      </c>
    </row>
    <row r="244" spans="1:7" ht="15" thickBot="1" x14ac:dyDescent="0.35">
      <c r="A244" s="104" t="s">
        <v>316</v>
      </c>
      <c r="B244" s="91">
        <v>9.6059000000000001</v>
      </c>
      <c r="C244" s="91">
        <v>9.5853999999999999</v>
      </c>
      <c r="E244" s="104" t="s">
        <v>316</v>
      </c>
      <c r="F244" s="105">
        <f t="shared" si="6"/>
        <v>-1.6938999999999999E-2</v>
      </c>
      <c r="G244" s="105">
        <f t="shared" si="7"/>
        <v>-1.8502000000000001E-2</v>
      </c>
    </row>
    <row r="245" spans="1:7" ht="15" thickBot="1" x14ac:dyDescent="0.35">
      <c r="A245" s="104" t="s">
        <v>317</v>
      </c>
      <c r="B245" s="91">
        <v>9.77</v>
      </c>
      <c r="C245" s="91">
        <v>9.7644000000000002</v>
      </c>
      <c r="E245" s="104" t="s">
        <v>317</v>
      </c>
      <c r="F245" s="105">
        <f t="shared" si="6"/>
        <v>2.1619999999999999E-3</v>
      </c>
      <c r="G245" s="105">
        <f t="shared" si="7"/>
        <v>4.7100000000000001E-4</v>
      </c>
    </row>
    <row r="246" spans="1:7" ht="15" thickBot="1" x14ac:dyDescent="0.35">
      <c r="A246" s="104" t="s">
        <v>318</v>
      </c>
      <c r="B246" s="91">
        <v>9.7489000000000008</v>
      </c>
      <c r="C246" s="91">
        <v>9.7598000000000003</v>
      </c>
      <c r="E246" s="104" t="s">
        <v>318</v>
      </c>
      <c r="F246" s="105">
        <f t="shared" si="6"/>
        <v>1.5709999999999999E-3</v>
      </c>
      <c r="G246" s="105">
        <f t="shared" si="7"/>
        <v>2.6159999999999998E-3</v>
      </c>
    </row>
    <row r="247" spans="1:7" ht="15" thickBot="1" x14ac:dyDescent="0.35">
      <c r="A247" s="104" t="s">
        <v>319</v>
      </c>
      <c r="B247" s="91">
        <v>9.7335999999999991</v>
      </c>
      <c r="C247" s="91">
        <v>9.7342999999999993</v>
      </c>
      <c r="E247" s="104" t="s">
        <v>319</v>
      </c>
      <c r="F247" s="105">
        <f t="shared" si="6"/>
        <v>3.2000000000000002E-3</v>
      </c>
      <c r="G247" s="105">
        <f t="shared" si="7"/>
        <v>1.4909999999999999E-3</v>
      </c>
    </row>
    <row r="248" spans="1:7" ht="15" thickBot="1" x14ac:dyDescent="0.35">
      <c r="A248" s="104" t="s">
        <v>320</v>
      </c>
      <c r="B248" s="91">
        <v>9.7025000000000006</v>
      </c>
      <c r="C248" s="91">
        <v>9.7197999999999993</v>
      </c>
      <c r="E248" s="104" t="s">
        <v>320</v>
      </c>
      <c r="F248" s="105">
        <f t="shared" si="6"/>
        <v>-1.1950000000000001E-3</v>
      </c>
      <c r="G248" s="105">
        <f t="shared" si="7"/>
        <v>-5.4500000000000002E-4</v>
      </c>
    </row>
    <row r="249" spans="1:7" ht="15" thickBot="1" x14ac:dyDescent="0.35">
      <c r="A249" s="104" t="s">
        <v>321</v>
      </c>
      <c r="B249" s="91">
        <v>9.7141000000000002</v>
      </c>
      <c r="C249" s="91">
        <v>9.7250999999999994</v>
      </c>
      <c r="E249" s="104" t="s">
        <v>321</v>
      </c>
      <c r="F249" s="105">
        <f t="shared" si="6"/>
        <v>6.6930000000000002E-3</v>
      </c>
      <c r="G249" s="105">
        <f t="shared" si="7"/>
        <v>6.5100000000000002E-3</v>
      </c>
    </row>
    <row r="250" spans="1:7" ht="15" thickBot="1" x14ac:dyDescent="0.35">
      <c r="A250" s="104" t="s">
        <v>322</v>
      </c>
      <c r="B250" s="91">
        <v>9.6493000000000002</v>
      </c>
      <c r="C250" s="91">
        <v>9.6620000000000008</v>
      </c>
      <c r="E250" s="104" t="s">
        <v>322</v>
      </c>
      <c r="F250" s="105">
        <f t="shared" si="6"/>
        <v>-5.182E-3</v>
      </c>
      <c r="G250" s="105">
        <f t="shared" si="7"/>
        <v>-5.2319999999999997E-3</v>
      </c>
    </row>
    <row r="251" spans="1:7" ht="15" thickBot="1" x14ac:dyDescent="0.35">
      <c r="A251" s="104" t="s">
        <v>323</v>
      </c>
      <c r="B251" s="91">
        <v>9.6994299999999996</v>
      </c>
      <c r="C251" s="91">
        <v>9.7126800000000006</v>
      </c>
      <c r="E251" s="104" t="s">
        <v>323</v>
      </c>
      <c r="F251" s="105">
        <f t="shared" si="6"/>
        <v>-4.4970000000000001E-3</v>
      </c>
      <c r="G251" s="105">
        <f t="shared" si="7"/>
        <v>-3.32E-3</v>
      </c>
    </row>
    <row r="252" spans="1:7" ht="15" thickBot="1" x14ac:dyDescent="0.35">
      <c r="A252" s="104" t="s">
        <v>324</v>
      </c>
      <c r="B252" s="91">
        <v>9.74315</v>
      </c>
      <c r="C252" s="91">
        <v>9.74498</v>
      </c>
      <c r="E252" s="104" t="s">
        <v>324</v>
      </c>
      <c r="F252" s="105">
        <f t="shared" si="6"/>
        <v>-1.7971999999999998E-2</v>
      </c>
      <c r="G252" s="105">
        <f t="shared" si="7"/>
        <v>-1.6752E-2</v>
      </c>
    </row>
    <row r="253" spans="1:7" ht="15" thickBot="1" x14ac:dyDescent="0.35">
      <c r="A253" s="104" t="s">
        <v>325</v>
      </c>
      <c r="B253" s="91">
        <v>9.9198400000000007</v>
      </c>
      <c r="C253" s="91">
        <v>9.9095999999999993</v>
      </c>
      <c r="E253" s="104" t="s">
        <v>325</v>
      </c>
      <c r="F253" s="105">
        <v>-2.0730000000000002E-3</v>
      </c>
      <c r="G253" s="105">
        <v>-1.794E-3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8"/>
  <sheetViews>
    <sheetView showGridLines="0" workbookViewId="0">
      <selection activeCell="I7" sqref="I7"/>
    </sheetView>
  </sheetViews>
  <sheetFormatPr defaultRowHeight="14.4" x14ac:dyDescent="0.3"/>
  <cols>
    <col min="3" max="4" width="13.44140625" bestFit="1" customWidth="1"/>
  </cols>
  <sheetData>
    <row r="1" spans="2:8" ht="15" thickBot="1" x14ac:dyDescent="0.35">
      <c r="B1" s="88" t="s">
        <v>580</v>
      </c>
      <c r="C1" s="88">
        <v>0.98</v>
      </c>
    </row>
    <row r="2" spans="2:8" ht="41.4" thickBot="1" x14ac:dyDescent="0.35">
      <c r="B2" s="88" t="s">
        <v>581</v>
      </c>
      <c r="C2" s="88" t="s">
        <v>74</v>
      </c>
      <c r="D2" s="88" t="s">
        <v>70</v>
      </c>
      <c r="F2" s="88" t="s">
        <v>582</v>
      </c>
      <c r="G2" s="88" t="s">
        <v>74</v>
      </c>
      <c r="H2" s="88" t="s">
        <v>70</v>
      </c>
    </row>
    <row r="3" spans="2:8" ht="15" thickBot="1" x14ac:dyDescent="0.35">
      <c r="B3" s="107" t="s">
        <v>74</v>
      </c>
      <c r="C3" s="108">
        <v>1</v>
      </c>
      <c r="D3" s="108">
        <v>0.83728936254399999</v>
      </c>
      <c r="F3" s="107" t="s">
        <v>74</v>
      </c>
      <c r="G3" s="108">
        <v>9.4247419999999996E-5</v>
      </c>
      <c r="H3" s="108">
        <v>7.6503002999999997E-5</v>
      </c>
    </row>
    <row r="4" spans="2:8" ht="15" thickBot="1" x14ac:dyDescent="0.35">
      <c r="B4" s="107" t="s">
        <v>70</v>
      </c>
      <c r="C4" s="108">
        <v>0.83728936254399999</v>
      </c>
      <c r="D4" s="108">
        <v>1</v>
      </c>
      <c r="F4" s="107" t="s">
        <v>70</v>
      </c>
      <c r="G4" s="108">
        <v>7.6503002999999997E-5</v>
      </c>
      <c r="H4" s="108">
        <v>8.8580137000000004E-5</v>
      </c>
    </row>
    <row r="5" spans="2:8" ht="15" thickBot="1" x14ac:dyDescent="0.35"/>
    <row r="6" spans="2:8" ht="41.4" thickBot="1" x14ac:dyDescent="0.35">
      <c r="B6" s="88" t="s">
        <v>583</v>
      </c>
      <c r="C6" s="88" t="s">
        <v>74</v>
      </c>
      <c r="D6" s="88" t="s">
        <v>70</v>
      </c>
    </row>
    <row r="7" spans="2:8" ht="15" thickBot="1" x14ac:dyDescent="0.35">
      <c r="B7" s="107" t="s">
        <v>74</v>
      </c>
      <c r="C7" s="108">
        <v>9.708111036E-3</v>
      </c>
      <c r="D7" s="108">
        <v>7.8803180590000001E-3</v>
      </c>
    </row>
    <row r="8" spans="2:8" ht="15" thickBot="1" x14ac:dyDescent="0.35">
      <c r="B8" s="107" t="s">
        <v>70</v>
      </c>
      <c r="C8" s="108">
        <v>0</v>
      </c>
      <c r="D8" s="108">
        <v>5.145942467E-3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2"/>
  <sheetViews>
    <sheetView workbookViewId="0">
      <selection activeCell="H1" sqref="H1"/>
    </sheetView>
  </sheetViews>
  <sheetFormatPr defaultRowHeight="14.4" x14ac:dyDescent="0.3"/>
  <cols>
    <col min="2" max="3" width="10.109375" bestFit="1" customWidth="1"/>
    <col min="7" max="7" width="12.88671875" bestFit="1" customWidth="1"/>
    <col min="8" max="8" width="13.33203125" bestFit="1" customWidth="1"/>
  </cols>
  <sheetData>
    <row r="1" spans="1:8" ht="15" thickBot="1" x14ac:dyDescent="0.35"/>
    <row r="2" spans="1:8" ht="41.4" thickBot="1" x14ac:dyDescent="0.35">
      <c r="A2" s="88"/>
      <c r="B2" s="88" t="s">
        <v>74</v>
      </c>
      <c r="C2" s="88" t="s">
        <v>70</v>
      </c>
      <c r="F2" s="88" t="s">
        <v>584</v>
      </c>
      <c r="G2" s="88" t="s">
        <v>74</v>
      </c>
      <c r="H2" s="88" t="s">
        <v>70</v>
      </c>
    </row>
    <row r="3" spans="1:8" ht="15" thickBot="1" x14ac:dyDescent="0.35">
      <c r="A3" s="109">
        <v>1</v>
      </c>
      <c r="B3" s="91">
        <v>1.3213729999999999</v>
      </c>
      <c r="C3" s="91">
        <v>0.178868</v>
      </c>
      <c r="F3" s="109">
        <v>1</v>
      </c>
      <c r="G3" s="91">
        <f t="array" ref="G3:H3">+MMULT(B3:C3,'Cov - Cor- Cholsky'!$C$7:$D$8)</f>
        <v>1.2828035803972427E-2</v>
      </c>
      <c r="H3" s="91">
        <v>1.1333283951762361E-2</v>
      </c>
    </row>
    <row r="4" spans="1:8" ht="15" thickBot="1" x14ac:dyDescent="0.35">
      <c r="A4" s="109">
        <v>2</v>
      </c>
      <c r="B4" s="91">
        <v>0.61726800000000004</v>
      </c>
      <c r="C4" s="91">
        <v>0.53600099999999995</v>
      </c>
      <c r="F4" s="109">
        <v>2</v>
      </c>
      <c r="G4" s="91">
        <f t="array" ref="G4:H4">+MMULT(B4:C4,'Cov - Cor- Cholsky'!$C$7:$D$8)</f>
        <v>5.9925062829696485E-3</v>
      </c>
      <c r="H4" s="91">
        <v>7.6224984758972792E-3</v>
      </c>
    </row>
    <row r="5" spans="1:8" ht="15" thickBot="1" x14ac:dyDescent="0.35">
      <c r="A5" s="109">
        <v>3</v>
      </c>
      <c r="B5" s="91">
        <v>-0.49315799999999999</v>
      </c>
      <c r="C5" s="91">
        <v>1.4594320000000001</v>
      </c>
      <c r="F5" s="109">
        <v>3</v>
      </c>
      <c r="G5" s="91">
        <f t="array" ref="G5:H5">+MMULT(B5:C5,'Cov - Cor- Cholsky'!$C$7:$D$8)</f>
        <v>-4.7876326222916878E-3</v>
      </c>
      <c r="H5" s="91">
        <v>3.6239112131584224E-3</v>
      </c>
    </row>
    <row r="6" spans="1:8" ht="15" thickBot="1" x14ac:dyDescent="0.35">
      <c r="A6" s="109">
        <v>4</v>
      </c>
      <c r="B6" s="91">
        <v>-0.265905</v>
      </c>
      <c r="C6" s="91">
        <v>-1.4303699999999999</v>
      </c>
      <c r="F6" s="109">
        <v>4</v>
      </c>
      <c r="G6" s="91">
        <f t="array" ref="G6:H6">+MMULT(B6:C6,'Cov - Cor- Cholsky'!$C$7:$D$8)</f>
        <v>-2.5814352650275802E-3</v>
      </c>
      <c r="H6" s="91">
        <v>-9.4560177000011843E-3</v>
      </c>
    </row>
    <row r="7" spans="1:8" ht="15" thickBot="1" x14ac:dyDescent="0.35">
      <c r="A7" s="109">
        <v>5</v>
      </c>
      <c r="B7" s="91">
        <v>-0.92747400000000002</v>
      </c>
      <c r="C7" s="91">
        <v>-0.37905100000000003</v>
      </c>
      <c r="F7" s="109">
        <v>5</v>
      </c>
      <c r="G7" s="91">
        <f t="array" ref="G7:H7">+MMULT(B7:C7,'Cov - Cor- Cholsky'!$C$7:$D$8)</f>
        <v>-9.004020575003064E-3</v>
      </c>
      <c r="H7" s="91">
        <v>-9.2593647495117833E-3</v>
      </c>
    </row>
    <row r="8" spans="1:8" ht="15" thickBot="1" x14ac:dyDescent="0.35">
      <c r="A8" s="109">
        <v>6</v>
      </c>
      <c r="B8" s="91">
        <v>-2.257584</v>
      </c>
      <c r="C8" s="91">
        <v>0.48315799999999998</v>
      </c>
      <c r="F8" s="109">
        <v>6</v>
      </c>
      <c r="G8" s="91">
        <f t="array" ref="G8:H8">+MMULT(B8:C8,'Cov - Cor- Cholsky'!$C$7:$D$8)</f>
        <v>-2.1916876145097023E-2</v>
      </c>
      <c r="H8" s="91">
        <v>-1.5304176694438669E-2</v>
      </c>
    </row>
    <row r="9" spans="1:8" ht="15" thickBot="1" x14ac:dyDescent="0.35">
      <c r="A9" s="109">
        <v>7</v>
      </c>
      <c r="B9" s="91">
        <v>0.199485</v>
      </c>
      <c r="C9" s="91">
        <v>2.6245999999999998E-2</v>
      </c>
      <c r="F9" s="109">
        <v>7</v>
      </c>
      <c r="G9" s="91">
        <f t="array" ref="G9:H9">+MMULT(B9:C9,'Cov - Cor- Cholsky'!$C$7:$D$8)</f>
        <v>1.93662253001646E-3</v>
      </c>
      <c r="H9" s="91">
        <v>1.7070656539884971E-3</v>
      </c>
    </row>
    <row r="10" spans="1:8" ht="15" thickBot="1" x14ac:dyDescent="0.35">
      <c r="A10" s="109">
        <v>8</v>
      </c>
      <c r="B10" s="91">
        <v>1.0530489999999999</v>
      </c>
      <c r="C10" s="91">
        <v>-0.40507500000000002</v>
      </c>
      <c r="F10" s="109">
        <v>8</v>
      </c>
      <c r="G10" s="91">
        <f t="array" ref="G10:H10">+MMULT(B10:C10,'Cov - Cor- Cholsky'!$C$7:$D$8)</f>
        <v>1.0223116618348764E-2</v>
      </c>
      <c r="H10" s="91">
        <v>6.2138684068918657E-3</v>
      </c>
    </row>
    <row r="11" spans="1:8" ht="15" thickBot="1" x14ac:dyDescent="0.35">
      <c r="A11" s="109">
        <v>9</v>
      </c>
      <c r="B11" s="91">
        <v>3.5673000000000003E-2</v>
      </c>
      <c r="C11" s="91">
        <v>0.31870500000000002</v>
      </c>
      <c r="F11" s="109">
        <v>9</v>
      </c>
      <c r="G11" s="91">
        <f t="array" ref="G11:H11">+MMULT(B11:C11,'Cov - Cor- Cholsky'!$C$7:$D$8)</f>
        <v>3.4631744498722801E-4</v>
      </c>
      <c r="H11" s="91">
        <v>1.921152180063942E-3</v>
      </c>
    </row>
    <row r="12" spans="1:8" ht="15" thickBot="1" x14ac:dyDescent="0.35">
      <c r="A12" s="109">
        <v>10</v>
      </c>
      <c r="B12" s="91">
        <v>-0.77825999999999995</v>
      </c>
      <c r="C12" s="91">
        <v>-0.51454599999999995</v>
      </c>
      <c r="F12" s="109">
        <v>10</v>
      </c>
      <c r="G12" s="91">
        <f t="array" ref="G12:H12">+MMULT(B12:C12,'Cov - Cor- Cholsky'!$C$7:$D$8)</f>
        <v>-7.5554344948773593E-3</v>
      </c>
      <c r="H12" s="91">
        <v>-8.7807604452223211E-3</v>
      </c>
    </row>
    <row r="13" spans="1:8" ht="15" thickBot="1" x14ac:dyDescent="0.35">
      <c r="A13" s="109">
        <v>11</v>
      </c>
      <c r="B13" s="91">
        <v>-0.49631799999999998</v>
      </c>
      <c r="C13" s="91">
        <v>-0.16214700000000001</v>
      </c>
      <c r="F13" s="109">
        <v>11</v>
      </c>
      <c r="G13" s="91">
        <f t="array" ref="G13:H13">+MMULT(B13:C13,'Cov - Cor- Cholsky'!$C$7:$D$8)</f>
        <v>-4.8183102531654479E-3</v>
      </c>
      <c r="H13" s="91">
        <v>-4.7455428316034113E-3</v>
      </c>
    </row>
    <row r="14" spans="1:8" ht="15" thickBot="1" x14ac:dyDescent="0.35">
      <c r="A14" s="109">
        <v>12</v>
      </c>
      <c r="B14" s="91">
        <v>1.0730059999999999</v>
      </c>
      <c r="C14" s="91">
        <v>-0.61664399999999997</v>
      </c>
      <c r="F14" s="109">
        <v>12</v>
      </c>
      <c r="G14" s="91">
        <f t="array" ref="G14:H14">+MMULT(B14:C14,'Cov - Cor- Cholsky'!$C$7:$D$8)</f>
        <v>1.0416861390294215E-2</v>
      </c>
      <c r="H14" s="91">
        <v>5.2824140125946051E-3</v>
      </c>
    </row>
    <row r="15" spans="1:8" ht="15" thickBot="1" x14ac:dyDescent="0.35">
      <c r="A15" s="109">
        <v>13</v>
      </c>
      <c r="B15" s="91">
        <v>-0.52087799999999995</v>
      </c>
      <c r="C15" s="91">
        <v>1.541774</v>
      </c>
      <c r="F15" s="109">
        <v>13</v>
      </c>
      <c r="G15" s="91">
        <f t="array" ref="G15:H15">+MMULT(B15:C15,'Cov - Cor- Cholsky'!$C$7:$D$8)</f>
        <v>-5.0567414602096074E-3</v>
      </c>
      <c r="H15" s="91">
        <v>3.8291959911806554E-3</v>
      </c>
    </row>
    <row r="16" spans="1:8" ht="15" thickBot="1" x14ac:dyDescent="0.35">
      <c r="A16" s="109">
        <v>14</v>
      </c>
      <c r="B16" s="91">
        <v>0.24606500000000001</v>
      </c>
      <c r="C16" s="91">
        <v>-1.6287180000000001</v>
      </c>
      <c r="F16" s="109">
        <v>14</v>
      </c>
      <c r="G16" s="91">
        <f t="array" ref="G16:H16">+MMULT(B16:C16,'Cov - Cor- Cholsky'!$C$7:$D$8)</f>
        <v>2.3888263420733398E-3</v>
      </c>
      <c r="H16" s="91">
        <v>-6.4422186597794719E-3</v>
      </c>
    </row>
    <row r="17" spans="1:8" ht="15" thickBot="1" x14ac:dyDescent="0.35">
      <c r="A17" s="109">
        <v>15</v>
      </c>
      <c r="B17" s="91">
        <v>-1.5666819999999999</v>
      </c>
      <c r="C17" s="91">
        <v>2.1410279999999999</v>
      </c>
      <c r="F17" s="109">
        <v>15</v>
      </c>
      <c r="G17" s="91">
        <f t="array" ref="G17:H17">+MMULT(B17:C17,'Cov - Cor- Cholsky'!$C$7:$D$8)</f>
        <v>-1.5209522814102551E-2</v>
      </c>
      <c r="H17" s="91">
        <v>-1.328345549074161E-3</v>
      </c>
    </row>
    <row r="18" spans="1:8" ht="15" thickBot="1" x14ac:dyDescent="0.35">
      <c r="A18" s="109">
        <v>16</v>
      </c>
      <c r="B18" s="91">
        <v>0.28643099999999999</v>
      </c>
      <c r="C18" s="91">
        <v>1.5605739999999999</v>
      </c>
      <c r="F18" s="109">
        <v>16</v>
      </c>
      <c r="G18" s="91">
        <f t="array" ref="G18:H18">+MMULT(B18:C18,'Cov - Cor- Cholsky'!$C$7:$D$8)</f>
        <v>2.7807039521525159E-3</v>
      </c>
      <c r="H18" s="91">
        <v>1.0287791401453486E-2</v>
      </c>
    </row>
    <row r="19" spans="1:8" ht="15" thickBot="1" x14ac:dyDescent="0.35">
      <c r="A19" s="109">
        <v>17</v>
      </c>
      <c r="B19" s="91">
        <v>0.48901899999999998</v>
      </c>
      <c r="C19" s="91">
        <v>2.0692339999999998</v>
      </c>
      <c r="F19" s="109">
        <v>17</v>
      </c>
      <c r="G19" s="91">
        <f t="array" ref="G19:H19">+MMULT(B19:C19,'Cov - Cor- Cholsky'!$C$7:$D$8)</f>
        <v>4.7474507507136842E-3</v>
      </c>
      <c r="H19" s="91">
        <v>1.4501784371654398E-2</v>
      </c>
    </row>
    <row r="20" spans="1:8" ht="15" thickBot="1" x14ac:dyDescent="0.35">
      <c r="A20" s="109">
        <v>18</v>
      </c>
      <c r="B20" s="91">
        <v>-0.28346700000000002</v>
      </c>
      <c r="C20" s="91">
        <v>-0.659802</v>
      </c>
      <c r="F20" s="109">
        <v>18</v>
      </c>
      <c r="G20" s="91">
        <f t="array" ref="G20:H20">+MMULT(B20:C20,'Cov - Cor- Cholsky'!$C$7:$D$8)</f>
        <v>-2.7519291110418122E-3</v>
      </c>
      <c r="H20" s="91">
        <v>-5.6291132508420865E-3</v>
      </c>
    </row>
    <row r="21" spans="1:8" ht="15" thickBot="1" x14ac:dyDescent="0.35">
      <c r="A21" s="109">
        <v>19</v>
      </c>
      <c r="B21" s="91">
        <v>-0.26356200000000002</v>
      </c>
      <c r="C21" s="91">
        <v>0.483931</v>
      </c>
      <c r="F21" s="109">
        <v>19</v>
      </c>
      <c r="G21" s="91">
        <f t="array" ref="G21:H21">+MMULT(B21:C21,'Cov - Cor- Cholsky'!$C$7:$D$8)</f>
        <v>-2.5586891608702323E-3</v>
      </c>
      <c r="H21" s="91">
        <v>4.1332869573161872E-4</v>
      </c>
    </row>
    <row r="22" spans="1:8" ht="15" thickBot="1" x14ac:dyDescent="0.35">
      <c r="A22" s="109">
        <v>20</v>
      </c>
      <c r="B22" s="91">
        <v>1.624927</v>
      </c>
      <c r="C22" s="91">
        <v>-0.36430699999999999</v>
      </c>
      <c r="F22" s="109">
        <v>20</v>
      </c>
      <c r="G22" s="91">
        <f t="array" ref="G22:H22">+MMULT(B22:C22,'Cov - Cor- Cholsky'!$C$7:$D$8)</f>
        <v>1.5774971741394372E-2</v>
      </c>
      <c r="H22" s="91">
        <v>1.0930238720331324E-2</v>
      </c>
    </row>
    <row r="23" spans="1:8" ht="15" thickBot="1" x14ac:dyDescent="0.35">
      <c r="A23" s="109">
        <v>21</v>
      </c>
      <c r="B23" s="91">
        <v>0.30652699999999999</v>
      </c>
      <c r="C23" s="91">
        <v>-0.38860099999999997</v>
      </c>
      <c r="F23" s="109">
        <v>21</v>
      </c>
      <c r="G23" s="91">
        <f t="array" ref="G23:H23">+MMULT(B23:C23,'Cov - Cor- Cholsky'!$C$7:$D$8)</f>
        <v>2.9757981515319719E-3</v>
      </c>
      <c r="H23" s="91">
        <v>4.1581186505242626E-4</v>
      </c>
    </row>
    <row r="24" spans="1:8" ht="15" thickBot="1" x14ac:dyDescent="0.35">
      <c r="A24" s="109">
        <v>22</v>
      </c>
      <c r="B24" s="91">
        <v>0.69983700000000004</v>
      </c>
      <c r="C24" s="91">
        <v>1.308546</v>
      </c>
      <c r="F24" s="109">
        <v>22</v>
      </c>
      <c r="G24" s="91">
        <f t="array" ref="G24:H24">+MMULT(B24:C24,'Cov - Cor- Cholsky'!$C$7:$D$8)</f>
        <v>6.7940953031011327E-3</v>
      </c>
      <c r="H24" s="91">
        <v>1.2248640580879365E-2</v>
      </c>
    </row>
    <row r="25" spans="1:8" ht="15" thickBot="1" x14ac:dyDescent="0.35">
      <c r="A25" s="109">
        <v>23</v>
      </c>
      <c r="B25" s="91">
        <v>-0.33034400000000003</v>
      </c>
      <c r="C25" s="91">
        <v>-0.69878799999999996</v>
      </c>
      <c r="F25" s="109">
        <v>23</v>
      </c>
      <c r="G25" s="91">
        <f t="array" ref="G25:H25">+MMULT(B25:C25,'Cov - Cor- Cholsky'!$C$7:$D$8)</f>
        <v>-3.2070162320763842E-3</v>
      </c>
      <c r="H25" s="91">
        <v>-6.199138633512292E-3</v>
      </c>
    </row>
    <row r="26" spans="1:8" ht="15" thickBot="1" x14ac:dyDescent="0.35">
      <c r="A26" s="109">
        <v>24</v>
      </c>
      <c r="B26" s="91">
        <v>0.117454</v>
      </c>
      <c r="C26" s="91">
        <v>-0.63896900000000001</v>
      </c>
      <c r="F26" s="109">
        <v>24</v>
      </c>
      <c r="G26" s="91">
        <f t="array" ref="G26:H26">+MMULT(B26:C26,'Cov - Cor- Cholsky'!$C$7:$D$8)</f>
        <v>1.1402564736223441E-3</v>
      </c>
      <c r="H26" s="91">
        <v>-2.3625228348947368E-3</v>
      </c>
    </row>
    <row r="27" spans="1:8" ht="15" thickBot="1" x14ac:dyDescent="0.35">
      <c r="A27" s="109">
        <v>25</v>
      </c>
      <c r="B27" s="91">
        <v>2.5757560000000002</v>
      </c>
      <c r="C27" s="91">
        <v>1.1121380000000001</v>
      </c>
      <c r="F27" s="109">
        <v>25</v>
      </c>
      <c r="G27" s="91">
        <f t="array" ref="G27:H27">+MMULT(B27:C27,'Cov - Cor- Cholsky'!$C$7:$D$8)</f>
        <v>2.5005725249643219E-2</v>
      </c>
      <c r="H27" s="91">
        <v>2.6020774685742053E-2</v>
      </c>
    </row>
    <row r="28" spans="1:8" ht="15" thickBot="1" x14ac:dyDescent="0.35">
      <c r="A28" s="109">
        <v>26</v>
      </c>
      <c r="B28" s="91">
        <v>-0.202766</v>
      </c>
      <c r="C28" s="91">
        <v>0.242865</v>
      </c>
      <c r="F28" s="109">
        <v>26</v>
      </c>
      <c r="G28" s="91">
        <f t="array" ref="G28:H28">+MMULT(B28:C28,'Cov - Cor- Cholsky'!$C$7:$D$8)</f>
        <v>-1.968474842325576E-3</v>
      </c>
      <c r="H28" s="91">
        <v>-3.4809125430323887E-4</v>
      </c>
    </row>
    <row r="29" spans="1:8" ht="15" thickBot="1" x14ac:dyDescent="0.35">
      <c r="A29" s="109">
        <v>27</v>
      </c>
      <c r="B29" s="91">
        <v>5.9152999999999997E-2</v>
      </c>
      <c r="C29" s="91">
        <v>-0.46892499999999998</v>
      </c>
      <c r="F29" s="109">
        <v>27</v>
      </c>
      <c r="G29" s="91">
        <f t="array" ref="G29:H29">+MMULT(B29:C29,'Cov - Cor- Cholsky'!$C$7:$D$8)</f>
        <v>5.7426389211250799E-4</v>
      </c>
      <c r="H29" s="91">
        <v>-1.9469166171939478E-3</v>
      </c>
    </row>
    <row r="30" spans="1:8" ht="15" thickBot="1" x14ac:dyDescent="0.35">
      <c r="A30" s="109">
        <v>28</v>
      </c>
      <c r="B30" s="91">
        <v>0.47471000000000002</v>
      </c>
      <c r="C30" s="91">
        <v>0.74335600000000002</v>
      </c>
      <c r="F30" s="109">
        <v>28</v>
      </c>
      <c r="G30" s="91">
        <f t="array" ref="G30:H30">+MMULT(B30:C30,'Cov - Cor- Cholsky'!$C$7:$D$8)</f>
        <v>4.6085373898995599E-3</v>
      </c>
      <c r="H30" s="91">
        <v>7.5661329942871419E-3</v>
      </c>
    </row>
    <row r="31" spans="1:8" ht="15" thickBot="1" x14ac:dyDescent="0.35">
      <c r="A31" s="109">
        <v>29</v>
      </c>
      <c r="B31" s="91">
        <v>1.5311349999999999</v>
      </c>
      <c r="C31" s="91">
        <v>4.2811000000000002E-2</v>
      </c>
      <c r="F31" s="109">
        <v>29</v>
      </c>
      <c r="G31" s="91">
        <f t="array" ref="G31:H31">+MMULT(B31:C31,'Cov - Cor- Cholsky'!$C$7:$D$8)</f>
        <v>1.4864428591105859E-2</v>
      </c>
      <c r="H31" s="91">
        <v>1.2286133734221702E-2</v>
      </c>
    </row>
    <row r="32" spans="1:8" ht="15" thickBot="1" x14ac:dyDescent="0.35">
      <c r="A32" s="109">
        <v>30</v>
      </c>
      <c r="B32" s="91">
        <v>-1.9527190000000001</v>
      </c>
      <c r="C32" s="91">
        <v>1.276705</v>
      </c>
      <c r="F32" s="109">
        <v>30</v>
      </c>
      <c r="G32" s="91">
        <f t="array" ref="G32:H32">+MMULT(B32:C32,'Cov - Cor- Cholsky'!$C$7:$D$8)</f>
        <v>-1.8957212874106885E-2</v>
      </c>
      <c r="H32" s="91">
        <v>-8.8181963225211872E-3</v>
      </c>
    </row>
    <row r="33" spans="1:8" ht="15" thickBot="1" x14ac:dyDescent="0.35">
      <c r="A33" s="109">
        <v>31</v>
      </c>
      <c r="B33" s="91">
        <v>0.77105199999999996</v>
      </c>
      <c r="C33" s="91">
        <v>-1.0858239999999999</v>
      </c>
      <c r="F33" s="109">
        <v>31</v>
      </c>
      <c r="G33" s="91">
        <f t="array" ref="G33:H33">+MMULT(B33:C33,'Cov - Cor- Cholsky'!$C$7:$D$8)</f>
        <v>7.4854584305298717E-3</v>
      </c>
      <c r="H33" s="91">
        <v>4.8854716674026025E-4</v>
      </c>
    </row>
    <row r="34" spans="1:8" ht="15" thickBot="1" x14ac:dyDescent="0.35">
      <c r="A34" s="109">
        <v>32</v>
      </c>
      <c r="B34" s="91">
        <v>-9.3983999999999998E-2</v>
      </c>
      <c r="C34" s="91">
        <v>0.54787699999999995</v>
      </c>
      <c r="F34" s="109">
        <v>32</v>
      </c>
      <c r="G34" s="91">
        <f t="array" ref="G34:H34">+MMULT(B34:C34,'Cov - Cor- Cholsky'!$C$7:$D$8)</f>
        <v>-9.1240710760742401E-4</v>
      </c>
      <c r="H34" s="91">
        <v>2.0787197085355025E-3</v>
      </c>
    </row>
    <row r="35" spans="1:8" ht="15" thickBot="1" x14ac:dyDescent="0.35">
      <c r="A35" s="109">
        <v>33</v>
      </c>
      <c r="B35" s="91">
        <v>-0.84109500000000004</v>
      </c>
      <c r="C35" s="91">
        <v>-0.26917999999999997</v>
      </c>
      <c r="F35" s="109">
        <v>33</v>
      </c>
      <c r="G35" s="91">
        <f t="array" ref="G35:H35">+MMULT(B35:C35,'Cov - Cor- Cholsky'!$C$7:$D$8)</f>
        <v>-8.1654436518244205E-3</v>
      </c>
      <c r="H35" s="91">
        <v>-8.0132809111016657E-3</v>
      </c>
    </row>
    <row r="36" spans="1:8" ht="15" thickBot="1" x14ac:dyDescent="0.35">
      <c r="A36" s="109">
        <v>34</v>
      </c>
      <c r="B36" s="91">
        <v>-1.0811759999999999</v>
      </c>
      <c r="C36" s="91">
        <v>-1.8249</v>
      </c>
      <c r="F36" s="109">
        <v>34</v>
      </c>
      <c r="G36" s="91">
        <f t="array" ref="G36:H36">+MMULT(B36:C36,'Cov - Cor- Cholsky'!$C$7:$D$8)</f>
        <v>-1.0496176657458335E-2</v>
      </c>
      <c r="H36" s="91">
        <v>-1.7910841165785681E-2</v>
      </c>
    </row>
    <row r="37" spans="1:8" ht="15" thickBot="1" x14ac:dyDescent="0.35">
      <c r="A37" s="109">
        <v>35</v>
      </c>
      <c r="B37" s="91">
        <v>0.96962400000000004</v>
      </c>
      <c r="C37" s="91">
        <v>6.9667000000000007E-2</v>
      </c>
      <c r="F37" s="109">
        <v>35</v>
      </c>
      <c r="G37" s="91">
        <f t="array" ref="G37:H37">+MMULT(B37:C37,'Cov - Cor- Cholsky'!$C$7:$D$8)</f>
        <v>9.4132174551704636E-3</v>
      </c>
      <c r="H37" s="91">
        <v>7.9994478914883049E-3</v>
      </c>
    </row>
    <row r="38" spans="1:8" ht="15" thickBot="1" x14ac:dyDescent="0.35">
      <c r="A38" s="109">
        <v>36</v>
      </c>
      <c r="B38" s="91">
        <v>0.68455299999999997</v>
      </c>
      <c r="C38" s="91">
        <v>-2.29853</v>
      </c>
      <c r="F38" s="109">
        <v>36</v>
      </c>
      <c r="G38" s="91">
        <f t="array" ref="G38:H38">+MMULT(B38:C38,'Cov - Cor- Cholsky'!$C$7:$D$8)</f>
        <v>6.6457165340269081E-3</v>
      </c>
      <c r="H38" s="91">
        <v>-6.4336077704308832E-3</v>
      </c>
    </row>
    <row r="39" spans="1:8" ht="15" thickBot="1" x14ac:dyDescent="0.35">
      <c r="A39" s="109">
        <v>37</v>
      </c>
      <c r="B39" s="91">
        <v>0.10274899999999999</v>
      </c>
      <c r="C39" s="91">
        <v>-3.8411000000000001E-2</v>
      </c>
      <c r="F39" s="109">
        <v>37</v>
      </c>
      <c r="G39" s="91">
        <f t="array" ref="G39:H39">+MMULT(B39:C39,'Cov - Cor- Cholsky'!$C$7:$D$8)</f>
        <v>9.9749870083796393E-4</v>
      </c>
      <c r="H39" s="91">
        <v>6.1203400414425397E-4</v>
      </c>
    </row>
    <row r="40" spans="1:8" ht="15" thickBot="1" x14ac:dyDescent="0.35">
      <c r="A40" s="109">
        <v>38</v>
      </c>
      <c r="B40" s="91">
        <v>-9.4600000000000001E-4</v>
      </c>
      <c r="C40" s="91">
        <v>-4.4149999999999997E-3</v>
      </c>
      <c r="F40" s="109">
        <v>38</v>
      </c>
      <c r="G40" s="91">
        <f t="array" ref="G40:H40">+MMULT(B40:C40,'Cov - Cor- Cholsky'!$C$7:$D$8)</f>
        <v>-9.1838730400559998E-6</v>
      </c>
      <c r="H40" s="91">
        <v>-3.0174116875618998E-5</v>
      </c>
    </row>
    <row r="41" spans="1:8" ht="15" thickBot="1" x14ac:dyDescent="0.35">
      <c r="A41" s="109">
        <v>39</v>
      </c>
      <c r="B41" s="91">
        <v>-0.33799299999999999</v>
      </c>
      <c r="C41" s="91">
        <v>-0.32608399999999998</v>
      </c>
      <c r="F41" s="109">
        <v>39</v>
      </c>
      <c r="G41" s="91">
        <f t="array" ref="G41:H41">+MMULT(B41:C41,'Cov - Cor- Cholsky'!$C$7:$D$8)</f>
        <v>-3.281273573390748E-3</v>
      </c>
      <c r="H41" s="91">
        <v>-4.341501845124815E-3</v>
      </c>
    </row>
    <row r="42" spans="1:8" ht="15" thickBot="1" x14ac:dyDescent="0.35">
      <c r="A42" s="109">
        <v>40</v>
      </c>
      <c r="B42" s="91">
        <v>0.84898899999999999</v>
      </c>
      <c r="C42" s="91">
        <v>1.960566</v>
      </c>
      <c r="F42" s="109">
        <v>40</v>
      </c>
      <c r="G42" s="91">
        <f t="array" ref="G42:H42">+MMULT(B42:C42,'Cov - Cor- Cholsky'!$C$7:$D$8)</f>
        <v>8.2420794803426036E-3</v>
      </c>
      <c r="H42" s="91">
        <v>1.6779263187348674E-2</v>
      </c>
    </row>
    <row r="43" spans="1:8" ht="15" thickBot="1" x14ac:dyDescent="0.35">
      <c r="A43" s="109">
        <v>41</v>
      </c>
      <c r="B43" s="91">
        <v>0.59564600000000001</v>
      </c>
      <c r="C43" s="91">
        <v>-3.4837E-2</v>
      </c>
      <c r="F43" s="109">
        <v>41</v>
      </c>
      <c r="G43" s="91">
        <f t="array" ref="G43:H43">+MMULT(B43:C43,'Cov - Cor- Cholsky'!$C$7:$D$8)</f>
        <v>5.7825975061492558E-3</v>
      </c>
      <c r="H43" s="91">
        <v>4.5146107328482349E-3</v>
      </c>
    </row>
    <row r="44" spans="1:8" ht="15" thickBot="1" x14ac:dyDescent="0.35">
      <c r="A44" s="109">
        <v>42</v>
      </c>
      <c r="B44" s="91">
        <v>-0.51010900000000003</v>
      </c>
      <c r="C44" s="91">
        <v>-0.28374500000000002</v>
      </c>
      <c r="F44" s="109">
        <v>42</v>
      </c>
      <c r="G44" s="91">
        <f t="array" ref="G44:H44">+MMULT(B44:C44,'Cov - Cor- Cholsky'!$C$7:$D$8)</f>
        <v>-4.9521948124629242E-3</v>
      </c>
      <c r="H44" s="91">
        <v>-5.4799566100573469E-3</v>
      </c>
    </row>
    <row r="45" spans="1:8" ht="15" thickBot="1" x14ac:dyDescent="0.35">
      <c r="A45" s="109">
        <v>43</v>
      </c>
      <c r="B45" s="91">
        <v>9.6178E-2</v>
      </c>
      <c r="C45" s="91">
        <v>-0.79813299999999998</v>
      </c>
      <c r="F45" s="109">
        <v>43</v>
      </c>
      <c r="G45" s="91">
        <f t="array" ref="G45:H45">+MMULT(B45:C45,'Cov - Cor- Cholsky'!$C$7:$D$8)</f>
        <v>9.3370670322040798E-4</v>
      </c>
      <c r="H45" s="91">
        <v>-3.3492332687356094E-3</v>
      </c>
    </row>
    <row r="46" spans="1:8" ht="15" thickBot="1" x14ac:dyDescent="0.35">
      <c r="A46" s="109">
        <v>44</v>
      </c>
      <c r="B46" s="91">
        <v>-1.458024</v>
      </c>
      <c r="C46" s="91">
        <v>-1.1277889999999999</v>
      </c>
      <c r="F46" s="109">
        <v>44</v>
      </c>
      <c r="G46" s="91">
        <f t="array" ref="G46:H46">+MMULT(B46:C46,'Cov - Cor- Cholsky'!$C$7:$D$8)</f>
        <v>-1.4154658885152865E-2</v>
      </c>
      <c r="H46" s="91">
        <v>-1.7293230166570878E-2</v>
      </c>
    </row>
    <row r="47" spans="1:8" ht="15" thickBot="1" x14ac:dyDescent="0.35">
      <c r="A47" s="109">
        <v>45</v>
      </c>
      <c r="B47" s="91">
        <v>-4.3540000000000002E-3</v>
      </c>
      <c r="C47" s="91">
        <v>-0.47242899999999999</v>
      </c>
      <c r="F47" s="109">
        <v>45</v>
      </c>
      <c r="G47" s="91">
        <f t="array" ref="G47:H47">+MMULT(B47:C47,'Cov - Cor- Cholsky'!$C$7:$D$8)</f>
        <v>-4.2269115450744001E-5</v>
      </c>
      <c r="H47" s="91">
        <v>-2.4654033585712288E-3</v>
      </c>
    </row>
    <row r="48" spans="1:8" ht="15" thickBot="1" x14ac:dyDescent="0.35">
      <c r="A48" s="109">
        <v>46</v>
      </c>
      <c r="B48" s="91">
        <v>-3.1222E-2</v>
      </c>
      <c r="C48" s="91">
        <v>2.1718000000000001E-2</v>
      </c>
      <c r="F48" s="109">
        <v>46</v>
      </c>
      <c r="G48" s="91">
        <f t="array" ref="G48:H48">+MMULT(B48:C48,'Cov - Cor- Cholsky'!$C$7:$D$8)</f>
        <v>-3.03106642765992E-4</v>
      </c>
      <c r="H48" s="91">
        <v>-1.3427971193979196E-4</v>
      </c>
    </row>
    <row r="49" spans="1:8" ht="15" thickBot="1" x14ac:dyDescent="0.35">
      <c r="A49" s="109">
        <v>47</v>
      </c>
      <c r="B49" s="91">
        <v>0.54645600000000005</v>
      </c>
      <c r="C49" s="91">
        <v>-1.4912110000000001</v>
      </c>
      <c r="F49" s="109">
        <v>47</v>
      </c>
      <c r="G49" s="91">
        <f t="array" ref="G49:H49">+MMULT(B49:C49,'Cov - Cor- Cholsky'!$C$7:$D$8)</f>
        <v>5.3050555242884169E-3</v>
      </c>
      <c r="H49" s="91">
        <v>-3.3674389269086327E-3</v>
      </c>
    </row>
    <row r="50" spans="1:8" ht="15" thickBot="1" x14ac:dyDescent="0.35">
      <c r="A50" s="109">
        <v>48</v>
      </c>
      <c r="B50" s="91">
        <v>1.706215</v>
      </c>
      <c r="C50" s="91">
        <v>-0.1351</v>
      </c>
      <c r="F50" s="109">
        <v>48</v>
      </c>
      <c r="G50" s="91">
        <f t="array" ref="G50:H50">+MMULT(B50:C50,'Cov - Cor- Cholsky'!$C$7:$D$8)</f>
        <v>1.6564124671288739E-2</v>
      </c>
      <c r="H50" s="91">
        <v>1.2750300049744985E-2</v>
      </c>
    </row>
    <row r="51" spans="1:8" ht="15" thickBot="1" x14ac:dyDescent="0.35">
      <c r="A51" s="109">
        <v>49</v>
      </c>
      <c r="B51" s="91">
        <v>-4.8446999999999997E-2</v>
      </c>
      <c r="C51" s="91">
        <v>-6.7011000000000001E-2</v>
      </c>
      <c r="F51" s="109">
        <v>49</v>
      </c>
      <c r="G51" s="91">
        <f t="array" ref="G51:H51">+MMULT(B51:C51,'Cov - Cor- Cholsky'!$C$7:$D$8)</f>
        <v>-4.7032885536109196E-4</v>
      </c>
      <c r="H51" s="91">
        <v>-7.266125196605099E-4</v>
      </c>
    </row>
    <row r="52" spans="1:8" ht="15" thickBot="1" x14ac:dyDescent="0.35">
      <c r="A52" s="109">
        <v>50</v>
      </c>
      <c r="B52" s="91">
        <v>-0.64866900000000005</v>
      </c>
      <c r="C52" s="91">
        <v>-2.4300600000000001</v>
      </c>
      <c r="F52" s="109">
        <v>50</v>
      </c>
      <c r="G52" s="91">
        <f t="array" ref="G52:H52">+MMULT(B52:C52,'Cov - Cor- Cholsky'!$C$7:$D$8)</f>
        <v>-6.2973506776110846E-3</v>
      </c>
      <c r="H52" s="91">
        <v>-1.7616666986371491E-2</v>
      </c>
    </row>
    <row r="53" spans="1:8" ht="15" thickBot="1" x14ac:dyDescent="0.35">
      <c r="A53" s="109">
        <v>51</v>
      </c>
      <c r="B53" s="91">
        <v>-0.51649599999999996</v>
      </c>
      <c r="C53" s="91">
        <v>-0.151807</v>
      </c>
      <c r="F53" s="109">
        <v>51</v>
      </c>
      <c r="G53" s="91">
        <f t="array" ref="G53:H53">+MMULT(B53:C53,'Cov - Cor- Cholsky'!$C$7:$D$8)</f>
        <v>-5.0142005176498552E-3</v>
      </c>
      <c r="H53" s="91">
        <v>-4.8513428442891323E-3</v>
      </c>
    </row>
    <row r="54" spans="1:8" ht="15" thickBot="1" x14ac:dyDescent="0.35">
      <c r="A54" s="109">
        <v>52</v>
      </c>
      <c r="B54" s="91">
        <v>1.0006710000000001</v>
      </c>
      <c r="C54" s="91">
        <v>-0.72726100000000005</v>
      </c>
      <c r="F54" s="109">
        <v>52</v>
      </c>
      <c r="G54" s="91">
        <f t="array" ref="G54:H54">+MMULT(B54:C54,'Cov - Cor- Cholsky'!$C$7:$D$8)</f>
        <v>9.7146251785051561E-3</v>
      </c>
      <c r="H54" s="91">
        <v>4.143162487924703E-3</v>
      </c>
    </row>
    <row r="55" spans="1:8" ht="15" thickBot="1" x14ac:dyDescent="0.35">
      <c r="A55" s="109">
        <v>53</v>
      </c>
      <c r="B55" s="91">
        <v>-0.24496299999999999</v>
      </c>
      <c r="C55" s="91">
        <v>1.0094829999999999</v>
      </c>
      <c r="F55" s="109">
        <v>53</v>
      </c>
      <c r="G55" s="91">
        <f t="array" ref="G55:H55">+MMULT(B55:C55,'Cov - Cor- Cholsky'!$C$7:$D$8)</f>
        <v>-2.3781280037116679E-3</v>
      </c>
      <c r="H55" s="91">
        <v>3.2643550867277435E-3</v>
      </c>
    </row>
    <row r="56" spans="1:8" ht="15" thickBot="1" x14ac:dyDescent="0.35">
      <c r="A56" s="109">
        <v>54</v>
      </c>
      <c r="B56" s="91">
        <v>0.67447299999999999</v>
      </c>
      <c r="C56" s="91">
        <v>-0.84107500000000002</v>
      </c>
      <c r="F56" s="109">
        <v>54</v>
      </c>
      <c r="G56" s="91">
        <f t="array" ref="G56:H56">+MMULT(B56:C56,'Cov - Cor- Cholsky'!$C$7:$D$8)</f>
        <v>6.5478587747840279E-3</v>
      </c>
      <c r="H56" s="91">
        <v>9.8693820177588217E-4</v>
      </c>
    </row>
    <row r="57" spans="1:8" ht="15" thickBot="1" x14ac:dyDescent="0.35">
      <c r="A57" s="109">
        <v>55</v>
      </c>
      <c r="B57" s="91">
        <v>-1.8239270000000001</v>
      </c>
      <c r="C57" s="91">
        <v>0.99108099999999999</v>
      </c>
      <c r="F57" s="109">
        <v>55</v>
      </c>
      <c r="G57" s="91">
        <f t="array" ref="G57:H57">+MMULT(B57:C57,'Cov - Cor- Cholsky'!$C$7:$D$8)</f>
        <v>-1.7706885837558372E-2</v>
      </c>
      <c r="H57" s="91">
        <v>-9.2730790702608666E-3</v>
      </c>
    </row>
    <row r="58" spans="1:8" ht="15" thickBot="1" x14ac:dyDescent="0.35">
      <c r="A58" s="109">
        <v>56</v>
      </c>
      <c r="B58" s="91">
        <v>-4.7959000000000002E-2</v>
      </c>
      <c r="C58" s="91">
        <v>1.8915000000000001E-2</v>
      </c>
      <c r="F58" s="109">
        <v>56</v>
      </c>
      <c r="G58" s="91">
        <f t="array" ref="G58:H58">+MMULT(B58:C58,'Cov - Cor- Cholsky'!$C$7:$D$8)</f>
        <v>-4.65591297175524E-4</v>
      </c>
      <c r="H58" s="91">
        <v>-2.80596672028276E-4</v>
      </c>
    </row>
    <row r="59" spans="1:8" ht="15" thickBot="1" x14ac:dyDescent="0.35">
      <c r="A59" s="109">
        <v>57</v>
      </c>
      <c r="B59" s="91">
        <v>0.175285</v>
      </c>
      <c r="C59" s="91">
        <v>-0.77988000000000002</v>
      </c>
      <c r="F59" s="109">
        <v>57</v>
      </c>
      <c r="G59" s="91">
        <f t="array" ref="G59:H59">+MMULT(B59:C59,'Cov - Cor- Cholsky'!$C$7:$D$8)</f>
        <v>1.70168624294526E-3</v>
      </c>
      <c r="H59" s="91">
        <v>-2.6319160601921453E-3</v>
      </c>
    </row>
    <row r="60" spans="1:8" ht="15" thickBot="1" x14ac:dyDescent="0.35">
      <c r="A60" s="109">
        <v>58</v>
      </c>
      <c r="B60" s="91">
        <v>-0.71080900000000002</v>
      </c>
      <c r="C60" s="91">
        <v>-0.14004900000000001</v>
      </c>
      <c r="F60" s="109">
        <v>58</v>
      </c>
      <c r="G60" s="91">
        <f t="array" ref="G60:H60">+MMULT(B60:C60,'Cov - Cor- Cholsky'!$C$7:$D$8)</f>
        <v>-6.9006126973881242E-3</v>
      </c>
      <c r="H60" s="91">
        <v>-6.3220850957606146E-3</v>
      </c>
    </row>
    <row r="61" spans="1:8" ht="15" thickBot="1" x14ac:dyDescent="0.35">
      <c r="A61" s="109">
        <v>59</v>
      </c>
      <c r="B61" s="91">
        <v>-0.16286999999999999</v>
      </c>
      <c r="C61" s="91">
        <v>-1.1448849999999999</v>
      </c>
      <c r="F61" s="109">
        <v>59</v>
      </c>
      <c r="G61" s="91">
        <f t="array" ref="G61:H61">+MMULT(B61:C61,'Cov - Cor- Cholsky'!$C$7:$D$8)</f>
        <v>-1.5811600444333199E-3</v>
      </c>
      <c r="H61" s="91">
        <v>-7.1749797436006244E-3</v>
      </c>
    </row>
    <row r="62" spans="1:8" ht="15" thickBot="1" x14ac:dyDescent="0.35">
      <c r="A62" s="109">
        <v>60</v>
      </c>
      <c r="B62" s="91">
        <v>0.57833500000000004</v>
      </c>
      <c r="C62" s="91">
        <v>1.0228919999999999</v>
      </c>
      <c r="F62" s="109">
        <v>60</v>
      </c>
      <c r="G62" s="91">
        <f t="array" ref="G62:H62">+MMULT(B62:C62,'Cov - Cor- Cholsky'!$C$7:$D$8)</f>
        <v>5.6145403960050607E-3</v>
      </c>
      <c r="H62" s="91">
        <v>9.8212071266063281E-3</v>
      </c>
    </row>
    <row r="63" spans="1:8" ht="15" thickBot="1" x14ac:dyDescent="0.35">
      <c r="A63" s="109">
        <v>61</v>
      </c>
      <c r="B63" s="91">
        <v>0.52906200000000003</v>
      </c>
      <c r="C63" s="91">
        <v>-0.84602900000000003</v>
      </c>
      <c r="F63" s="109">
        <v>61</v>
      </c>
      <c r="G63" s="91">
        <f t="array" ref="G63:H63">+MMULT(B63:C63,'Cov - Cor- Cholsky'!$C$7:$D$8)</f>
        <v>5.1361926409282327E-3</v>
      </c>
      <c r="H63" s="91">
        <v>-1.8443972648288492E-4</v>
      </c>
    </row>
    <row r="64" spans="1:8" ht="15" thickBot="1" x14ac:dyDescent="0.35">
      <c r="A64" s="109">
        <v>62</v>
      </c>
      <c r="B64" s="91">
        <v>-0.66732899999999995</v>
      </c>
      <c r="C64" s="91">
        <v>-0.204486</v>
      </c>
      <c r="F64" s="109">
        <v>62</v>
      </c>
      <c r="G64" s="91">
        <f t="array" ref="G64:H64">+MMULT(B64:C64,'Cov - Cor- Cholsky'!$C$7:$D$8)</f>
        <v>-6.4785040295428434E-3</v>
      </c>
      <c r="H64" s="91">
        <v>-6.3110379613013721E-3</v>
      </c>
    </row>
    <row r="65" spans="1:8" ht="15" thickBot="1" x14ac:dyDescent="0.35">
      <c r="A65" s="109">
        <v>63</v>
      </c>
      <c r="B65" s="91">
        <v>0.97769499999999998</v>
      </c>
      <c r="C65" s="91">
        <v>-0.26549400000000001</v>
      </c>
      <c r="F65" s="109">
        <v>63</v>
      </c>
      <c r="G65" s="91">
        <f t="array" ref="G65:H65">+MMULT(B65:C65,'Cov - Cor- Cholsky'!$C$7:$D$8)</f>
        <v>9.4915716193420194E-3</v>
      </c>
      <c r="H65" s="91">
        <v>6.3383307153603071E-3</v>
      </c>
    </row>
    <row r="66" spans="1:8" ht="15" thickBot="1" x14ac:dyDescent="0.35">
      <c r="A66" s="109">
        <v>64</v>
      </c>
      <c r="B66" s="91">
        <v>-0.18743399999999999</v>
      </c>
      <c r="C66" s="91">
        <v>0.65556999999999999</v>
      </c>
      <c r="F66" s="109">
        <v>64</v>
      </c>
      <c r="G66" s="91">
        <f t="array" ref="G66:H66">+MMULT(B66:C66,'Cov - Cor- Cholsky'!$C$7:$D$8)</f>
        <v>-1.8196300839216238E-3</v>
      </c>
      <c r="H66" s="91">
        <v>1.8964859680205839E-3</v>
      </c>
    </row>
    <row r="67" spans="1:8" ht="15" thickBot="1" x14ac:dyDescent="0.35">
      <c r="A67" s="109">
        <v>65</v>
      </c>
      <c r="B67" s="91">
        <v>0.182112</v>
      </c>
      <c r="C67" s="91">
        <v>1.3247139999999999</v>
      </c>
      <c r="F67" s="109">
        <v>65</v>
      </c>
      <c r="G67" s="91">
        <f t="array" ref="G67:H67">+MMULT(B67:C67,'Cov - Cor- Cholsky'!$C$7:$D$8)</f>
        <v>1.767963516988032E-3</v>
      </c>
      <c r="H67" s="91">
        <v>8.252002511590046E-3</v>
      </c>
    </row>
    <row r="68" spans="1:8" ht="15" thickBot="1" x14ac:dyDescent="0.35">
      <c r="A68" s="109">
        <v>66</v>
      </c>
      <c r="B68" s="91">
        <v>1.0774490000000001</v>
      </c>
      <c r="C68" s="91">
        <v>1.422706</v>
      </c>
      <c r="F68" s="109">
        <v>66</v>
      </c>
      <c r="G68" s="91">
        <f t="array" ref="G68:H68">+MMULT(B68:C68,'Cov - Cor- Cholsky'!$C$7:$D$8)</f>
        <v>1.0459994527627164E-2</v>
      </c>
      <c r="H68" s="91">
        <v>1.5811804035807196E-2</v>
      </c>
    </row>
    <row r="69" spans="1:8" ht="15" thickBot="1" x14ac:dyDescent="0.35">
      <c r="A69" s="109">
        <v>67</v>
      </c>
      <c r="B69" s="91">
        <v>-0.18201300000000001</v>
      </c>
      <c r="C69" s="91">
        <v>-1.0404439999999999</v>
      </c>
      <c r="F69" s="109">
        <v>67</v>
      </c>
      <c r="G69" s="91">
        <f t="array" ref="G69:H69">+MMULT(B69:C69,'Cov - Cor- Cholsky'!$C$7:$D$8)</f>
        <v>-1.7670024139954681E-3</v>
      </c>
      <c r="H69" s="91">
        <v>-6.7883852950081144E-3</v>
      </c>
    </row>
    <row r="70" spans="1:8" ht="15" thickBot="1" x14ac:dyDescent="0.35">
      <c r="A70" s="109">
        <v>68</v>
      </c>
      <c r="B70" s="91">
        <v>1.3941140000000001</v>
      </c>
      <c r="C70" s="91">
        <v>-0.68459899999999996</v>
      </c>
      <c r="F70" s="109">
        <v>68</v>
      </c>
      <c r="G70" s="91">
        <f t="array" ref="G70:H70">+MMULT(B70:C70,'Cov - Cor- Cholsky'!$C$7:$D$8)</f>
        <v>1.3534213508842105E-2</v>
      </c>
      <c r="H70" s="91">
        <v>7.4631546635389933E-3</v>
      </c>
    </row>
    <row r="71" spans="1:8" ht="15" thickBot="1" x14ac:dyDescent="0.35">
      <c r="A71" s="109">
        <v>69</v>
      </c>
      <c r="B71" s="91">
        <v>1.6623030000000001</v>
      </c>
      <c r="C71" s="91">
        <v>-9.6308000000000005E-2</v>
      </c>
      <c r="F71" s="109">
        <v>69</v>
      </c>
      <c r="G71" s="91">
        <f t="array" ref="G71:H71">+MMULT(B71:C71,'Cov - Cor- Cholsky'!$C$7:$D$8)</f>
        <v>1.613782209947591E-2</v>
      </c>
      <c r="H71" s="91">
        <v>1.2603880923318041E-2</v>
      </c>
    </row>
    <row r="72" spans="1:8" ht="15" thickBot="1" x14ac:dyDescent="0.35">
      <c r="A72" s="109">
        <v>70</v>
      </c>
      <c r="B72" s="91">
        <v>0.15903700000000001</v>
      </c>
      <c r="C72" s="91">
        <v>-0.36943500000000001</v>
      </c>
      <c r="F72" s="109">
        <v>70</v>
      </c>
      <c r="G72" s="91">
        <f t="array" ref="G72:H72">+MMULT(B72:C72,'Cov - Cor- Cholsky'!$C$7:$D$8)</f>
        <v>1.5439488548323322E-3</v>
      </c>
      <c r="H72" s="91">
        <v>-6.4782911214696201E-4</v>
      </c>
    </row>
    <row r="73" spans="1:8" ht="15" thickBot="1" x14ac:dyDescent="0.35">
      <c r="A73" s="109">
        <v>71</v>
      </c>
      <c r="B73" s="91">
        <v>-1.677915</v>
      </c>
      <c r="C73" s="91">
        <v>-2.1769069999999999</v>
      </c>
      <c r="F73" s="109">
        <v>71</v>
      </c>
      <c r="G73" s="91">
        <f t="array" ref="G73:H73">+MMULT(B73:C73,'Cov - Cor- Cholsky'!$C$7:$D$8)</f>
        <v>-1.6289385128969939E-2</v>
      </c>
      <c r="H73" s="91">
        <v>-2.4424742053976552E-2</v>
      </c>
    </row>
    <row r="74" spans="1:8" ht="15" thickBot="1" x14ac:dyDescent="0.35">
      <c r="A74" s="109">
        <v>72</v>
      </c>
      <c r="B74" s="91">
        <v>-0.75163999999999997</v>
      </c>
      <c r="C74" s="91">
        <v>-0.68706199999999995</v>
      </c>
      <c r="F74" s="109">
        <v>72</v>
      </c>
      <c r="G74" s="91">
        <f t="array" ref="G74:H74">+MMULT(B74:C74,'Cov - Cor- Cholsky'!$C$7:$D$8)</f>
        <v>-7.2970045790990397E-3</v>
      </c>
      <c r="H74" s="91">
        <v>-9.4587437891287141E-3</v>
      </c>
    </row>
    <row r="75" spans="1:8" ht="15" thickBot="1" x14ac:dyDescent="0.35">
      <c r="A75" s="109">
        <v>73</v>
      </c>
      <c r="B75" s="91">
        <v>-0.170708</v>
      </c>
      <c r="C75" s="91">
        <v>1.244294</v>
      </c>
      <c r="F75" s="109">
        <v>73</v>
      </c>
      <c r="G75" s="91">
        <f t="array" ref="G75:H75">+MMULT(B75:C75,'Cov - Cor- Cholsky'!$C$7:$D$8)</f>
        <v>-1.657252218733488E-3</v>
      </c>
      <c r="H75" s="91">
        <v>5.0578320008175257E-3</v>
      </c>
    </row>
    <row r="76" spans="1:8" ht="15" thickBot="1" x14ac:dyDescent="0.35">
      <c r="A76" s="109">
        <v>74</v>
      </c>
      <c r="B76" s="91">
        <v>6.6017000000000006E-2</v>
      </c>
      <c r="C76" s="91">
        <v>-0.29607699999999998</v>
      </c>
      <c r="F76" s="109">
        <v>74</v>
      </c>
      <c r="G76" s="91">
        <f t="array" ref="G76:H76">+MMULT(B76:C76,'Cov - Cor- Cholsky'!$C$7:$D$8)</f>
        <v>6.4090036626361202E-4</v>
      </c>
      <c r="H76" s="91">
        <v>-1.0033602505009559E-3</v>
      </c>
    </row>
    <row r="77" spans="1:8" ht="15" thickBot="1" x14ac:dyDescent="0.35">
      <c r="A77" s="109">
        <v>75</v>
      </c>
      <c r="B77" s="91">
        <v>0.39018799999999998</v>
      </c>
      <c r="C77" s="91">
        <v>-0.45999600000000002</v>
      </c>
      <c r="F77" s="109">
        <v>75</v>
      </c>
      <c r="G77" s="91">
        <f t="array" ref="G77:H77">+MMULT(B77:C77,'Cov - Cor- Cholsky'!$C$7:$D$8)</f>
        <v>3.7879884289147678E-3</v>
      </c>
      <c r="H77" s="91">
        <v>7.0769259175495992E-4</v>
      </c>
    </row>
    <row r="78" spans="1:8" ht="15" thickBot="1" x14ac:dyDescent="0.35">
      <c r="A78" s="109">
        <v>76</v>
      </c>
      <c r="B78" s="91">
        <v>-0.44570300000000002</v>
      </c>
      <c r="C78" s="91">
        <v>-1.2247079999999999</v>
      </c>
      <c r="F78" s="109">
        <v>76</v>
      </c>
      <c r="G78" s="91">
        <f t="array" ref="G78:H78">+MMULT(B78:C78,'Cov - Cor- Cholsky'!$C$7:$D$8)</f>
        <v>-4.3269342130783078E-3</v>
      </c>
      <c r="H78" s="91">
        <v>-9.8145583067251116E-3</v>
      </c>
    </row>
    <row r="79" spans="1:8" ht="15" thickBot="1" x14ac:dyDescent="0.35">
      <c r="A79" s="109">
        <v>77</v>
      </c>
      <c r="B79" s="91">
        <v>0.34714499999999998</v>
      </c>
      <c r="C79" s="91">
        <v>1.0577920000000001</v>
      </c>
      <c r="F79" s="109">
        <v>77</v>
      </c>
      <c r="G79" s="91">
        <f t="array" ref="G79:H79">+MMULT(B79:C79,'Cov - Cor- Cholsky'!$C$7:$D$8)</f>
        <v>3.37012220559222E-3</v>
      </c>
      <c r="H79" s="91">
        <v>8.1789497866444193E-3</v>
      </c>
    </row>
    <row r="80" spans="1:8" ht="15" thickBot="1" x14ac:dyDescent="0.35">
      <c r="A80" s="109">
        <v>78</v>
      </c>
      <c r="B80" s="91">
        <v>-0.53402899999999998</v>
      </c>
      <c r="C80" s="91">
        <v>1.1675770000000001</v>
      </c>
      <c r="F80" s="109">
        <v>78</v>
      </c>
      <c r="G80" s="91">
        <f t="array" ref="G80:H80">+MMULT(B80:C80,'Cov - Cor- Cholsky'!$C$7:$D$8)</f>
        <v>-5.1844128284440436E-3</v>
      </c>
      <c r="H80" s="91">
        <v>1.7999656950627484E-3</v>
      </c>
    </row>
    <row r="81" spans="1:8" ht="15" thickBot="1" x14ac:dyDescent="0.35">
      <c r="A81" s="109">
        <v>79</v>
      </c>
      <c r="B81" s="91">
        <v>-0.64570099999999997</v>
      </c>
      <c r="C81" s="91">
        <v>-0.13190099999999999</v>
      </c>
      <c r="F81" s="109">
        <v>79</v>
      </c>
      <c r="G81" s="91">
        <f t="array" ref="G81:H81">+MMULT(B81:C81,'Cov - Cor- Cholsky'!$C$7:$D$8)</f>
        <v>-6.2685370040562356E-3</v>
      </c>
      <c r="H81" s="91">
        <v>-5.7670842083541252E-3</v>
      </c>
    </row>
    <row r="82" spans="1:8" ht="15" thickBot="1" x14ac:dyDescent="0.35">
      <c r="A82" s="109">
        <v>80</v>
      </c>
      <c r="B82" s="91">
        <v>1.1414569999999999</v>
      </c>
      <c r="C82" s="91">
        <v>-7.4720000000000003E-3</v>
      </c>
      <c r="F82" s="109">
        <v>80</v>
      </c>
      <c r="G82" s="91">
        <f t="array" ref="G82:H82">+MMULT(B82:C82,'Cov - Cor- Cholsky'!$C$7:$D$8)</f>
        <v>1.1081391298819451E-2</v>
      </c>
      <c r="H82" s="91">
        <v>8.9565937285585387E-3</v>
      </c>
    </row>
    <row r="83" spans="1:8" ht="15" thickBot="1" x14ac:dyDescent="0.35">
      <c r="A83" s="109">
        <v>81</v>
      </c>
      <c r="B83" s="91">
        <v>-0.98655499999999996</v>
      </c>
      <c r="C83" s="91">
        <v>-0.83886400000000005</v>
      </c>
      <c r="F83" s="109">
        <v>81</v>
      </c>
      <c r="G83" s="91">
        <f t="array" ref="G83:H83">+MMULT(B83:C83,'Cov - Cor- Cholsky'!$C$7:$D$8)</f>
        <v>-9.5775854831209803E-3</v>
      </c>
      <c r="H83" s="91">
        <v>-1.2091113064334233E-2</v>
      </c>
    </row>
    <row r="84" spans="1:8" ht="15" thickBot="1" x14ac:dyDescent="0.35">
      <c r="A84" s="109">
        <v>82</v>
      </c>
      <c r="B84" s="91">
        <v>0.89387799999999995</v>
      </c>
      <c r="C84" s="91">
        <v>-1.0589360000000001</v>
      </c>
      <c r="F84" s="109">
        <v>82</v>
      </c>
      <c r="G84" s="91">
        <f t="array" ref="G84:H84">+MMULT(B84:C84,'Cov - Cor- Cholsky'!$C$7:$D$8)</f>
        <v>8.6778668766376073E-3</v>
      </c>
      <c r="H84" s="91">
        <v>1.5948192137076895E-3</v>
      </c>
    </row>
    <row r="85" spans="1:8" ht="15" thickBot="1" x14ac:dyDescent="0.35">
      <c r="A85" s="109">
        <v>83</v>
      </c>
      <c r="B85" s="91">
        <v>-0.64249599999999996</v>
      </c>
      <c r="C85" s="91">
        <v>1.4899480000000001</v>
      </c>
      <c r="F85" s="109">
        <v>83</v>
      </c>
      <c r="G85" s="91">
        <f t="array" ref="G85:H85">+MMULT(B85:C85,'Cov - Cor- Cholsky'!$C$7:$D$8)</f>
        <v>-6.2374225081858557E-3</v>
      </c>
      <c r="H85" s="91">
        <v>2.6041138551864528E-3</v>
      </c>
    </row>
    <row r="86" spans="1:8" ht="15" thickBot="1" x14ac:dyDescent="0.35">
      <c r="A86" s="109">
        <v>84</v>
      </c>
      <c r="B86" s="91">
        <v>1.836854</v>
      </c>
      <c r="C86" s="91">
        <v>-1.4599819999999999</v>
      </c>
      <c r="F86" s="109">
        <v>84</v>
      </c>
      <c r="G86" s="91">
        <f t="array" ref="G86:H86">+MMULT(B86:C86,'Cov - Cor- Cholsky'!$C$7:$D$8)</f>
        <v>1.7832382588920743E-2</v>
      </c>
      <c r="H86" s="91">
        <v>6.962010373090792E-3</v>
      </c>
    </row>
    <row r="87" spans="1:8" ht="15" thickBot="1" x14ac:dyDescent="0.35">
      <c r="A87" s="109">
        <v>85</v>
      </c>
      <c r="B87" s="91">
        <v>-0.29569600000000001</v>
      </c>
      <c r="C87" s="91">
        <v>-0.57483899999999999</v>
      </c>
      <c r="F87" s="109">
        <v>85</v>
      </c>
      <c r="G87" s="91">
        <f t="array" ref="G87:H87">+MMULT(B87:C87,'Cov - Cor- Cholsky'!$C$7:$D$8)</f>
        <v>-2.8706496009010562E-3</v>
      </c>
      <c r="H87" s="91">
        <v>-5.2882669505618773E-3</v>
      </c>
    </row>
    <row r="88" spans="1:8" ht="15" thickBot="1" x14ac:dyDescent="0.35">
      <c r="A88" s="109">
        <v>86</v>
      </c>
      <c r="B88" s="91">
        <v>-0.70330400000000004</v>
      </c>
      <c r="C88" s="91">
        <v>0.22342400000000001</v>
      </c>
      <c r="F88" s="109">
        <v>86</v>
      </c>
      <c r="G88" s="91">
        <f t="array" ref="G88:H88">+MMULT(B88:C88,'Cov - Cor- Cholsky'!$C$7:$D$8)</f>
        <v>-6.8277533240629447E-3</v>
      </c>
      <c r="H88" s="91">
        <v>-4.3925321624199284E-3</v>
      </c>
    </row>
    <row r="89" spans="1:8" ht="15" thickBot="1" x14ac:dyDescent="0.35">
      <c r="A89" s="109">
        <v>87</v>
      </c>
      <c r="B89" s="91">
        <v>0.35659299999999999</v>
      </c>
      <c r="C89" s="91">
        <v>-1.5153110000000001</v>
      </c>
      <c r="F89" s="109">
        <v>87</v>
      </c>
      <c r="G89" s="91">
        <f t="array" ref="G89:H89">+MMULT(B89:C89,'Cov - Cor- Cholsky'!$C$7:$D$8)</f>
        <v>3.461844438660348E-3</v>
      </c>
      <c r="H89" s="91">
        <v>-4.9876369679992504E-3</v>
      </c>
    </row>
    <row r="90" spans="1:8" ht="15" thickBot="1" x14ac:dyDescent="0.35">
      <c r="A90" s="109">
        <v>88</v>
      </c>
      <c r="B90" s="91">
        <v>-0.489232</v>
      </c>
      <c r="C90" s="91">
        <v>0.160939</v>
      </c>
      <c r="F90" s="109">
        <v>88</v>
      </c>
      <c r="G90" s="91">
        <f t="array" ref="G90:H90">+MMULT(B90:C90,'Cov - Cor- Cholsky'!$C$7:$D$8)</f>
        <v>-4.7495185783643524E-3</v>
      </c>
      <c r="H90" s="91">
        <v>-3.0271209299441749E-3</v>
      </c>
    </row>
    <row r="91" spans="1:8" ht="15" thickBot="1" x14ac:dyDescent="0.35">
      <c r="A91" s="109">
        <v>89</v>
      </c>
      <c r="B91" s="91">
        <v>1.094902</v>
      </c>
      <c r="C91" s="91">
        <v>0.233651</v>
      </c>
      <c r="F91" s="109">
        <v>89</v>
      </c>
      <c r="G91" s="91">
        <f t="array" ref="G91:H91">+MMULT(B91:C91,'Cov - Cor- Cholsky'!$C$7:$D$8)</f>
        <v>1.0629430189538472E-2</v>
      </c>
      <c r="H91" s="91">
        <v>9.830530606792235E-3</v>
      </c>
    </row>
    <row r="92" spans="1:8" ht="15" thickBot="1" x14ac:dyDescent="0.35">
      <c r="A92" s="109">
        <v>90</v>
      </c>
      <c r="B92" s="91">
        <v>-1.459201</v>
      </c>
      <c r="C92" s="91">
        <v>-0.10619099999999999</v>
      </c>
      <c r="F92" s="109">
        <v>90</v>
      </c>
      <c r="G92" s="91">
        <f t="array" ref="G92:H92">+MMULT(B92:C92,'Cov - Cor- Cholsky'!$C$7:$D$8)</f>
        <v>-1.4166085331842236E-2</v>
      </c>
      <c r="H92" s="91">
        <v>-1.2045420768524056E-2</v>
      </c>
    </row>
    <row r="93" spans="1:8" ht="15" thickBot="1" x14ac:dyDescent="0.35">
      <c r="A93" s="109">
        <v>91</v>
      </c>
      <c r="B93" s="91">
        <v>0.24063399999999999</v>
      </c>
      <c r="C93" s="91">
        <v>0.71766600000000003</v>
      </c>
      <c r="F93" s="109">
        <v>91</v>
      </c>
      <c r="G93" s="91">
        <f t="array" ref="G93:H93">+MMULT(B93:C93,'Cov - Cor- Cholsky'!$C$7:$D$8)</f>
        <v>2.3361015910368238E-3</v>
      </c>
      <c r="H93" s="91">
        <v>5.5893404023314285E-3</v>
      </c>
    </row>
    <row r="94" spans="1:8" ht="15" thickBot="1" x14ac:dyDescent="0.35">
      <c r="A94" s="109">
        <v>92</v>
      </c>
      <c r="B94" s="91">
        <v>-0.31120300000000001</v>
      </c>
      <c r="C94" s="91">
        <v>-1.7307049999999999</v>
      </c>
      <c r="F94" s="109">
        <v>92</v>
      </c>
      <c r="G94" s="91">
        <f t="array" ref="G94:H94">+MMULT(B94:C94,'Cov - Cor- Cholsky'!$C$7:$D$8)</f>
        <v>-3.021193278736308E-3</v>
      </c>
      <c r="H94" s="91">
        <v>-1.1358486978264212E-2</v>
      </c>
    </row>
    <row r="95" spans="1:8" ht="15" thickBot="1" x14ac:dyDescent="0.35">
      <c r="A95" s="109">
        <v>93</v>
      </c>
      <c r="B95" s="91">
        <v>0.59796199999999999</v>
      </c>
      <c r="C95" s="91">
        <v>-0.832596</v>
      </c>
      <c r="F95" s="109">
        <v>93</v>
      </c>
      <c r="G95" s="91">
        <f t="array" ref="G95:H95">+MMULT(B95:C95,'Cov - Cor- Cholsky'!$C$7:$D$8)</f>
        <v>5.8050814913086319E-3</v>
      </c>
      <c r="H95" s="91">
        <v>4.2763963294142546E-4</v>
      </c>
    </row>
    <row r="96" spans="1:8" ht="15" thickBot="1" x14ac:dyDescent="0.35">
      <c r="A96" s="109">
        <v>94</v>
      </c>
      <c r="B96" s="91">
        <v>-1.4806820000000001</v>
      </c>
      <c r="C96" s="91">
        <v>-2.2253059999999998</v>
      </c>
      <c r="F96" s="109">
        <v>94</v>
      </c>
      <c r="G96" s="91">
        <f t="array" ref="G96:H96">+MMULT(B96:C96,'Cov - Cor- Cholsky'!$C$7:$D$8)</f>
        <v>-1.4374625265006553E-2</v>
      </c>
      <c r="H96" s="91">
        <v>-2.3119541751706139E-2</v>
      </c>
    </row>
    <row r="97" spans="1:8" ht="15" thickBot="1" x14ac:dyDescent="0.35">
      <c r="A97" s="109">
        <v>95</v>
      </c>
      <c r="B97" s="91">
        <v>-8.8457999999999995E-2</v>
      </c>
      <c r="C97" s="91">
        <v>-0.46371099999999998</v>
      </c>
      <c r="F97" s="109">
        <v>95</v>
      </c>
      <c r="G97" s="91">
        <f t="array" ref="G97:H97">+MMULT(B97:C97,'Cov - Cor- Cholsky'!$C$7:$D$8)</f>
        <v>-8.5876008602248793E-4</v>
      </c>
      <c r="H97" s="91">
        <v>-3.083307302178059E-3</v>
      </c>
    </row>
    <row r="98" spans="1:8" ht="15" thickBot="1" x14ac:dyDescent="0.35">
      <c r="A98" s="109">
        <v>96</v>
      </c>
      <c r="B98" s="91">
        <v>-0.57711299999999999</v>
      </c>
      <c r="C98" s="91">
        <v>0.16345000000000001</v>
      </c>
      <c r="F98" s="109">
        <v>96</v>
      </c>
      <c r="G98" s="91">
        <f t="array" ref="G98:H98">+MMULT(B98:C98,'Cov - Cor- Cholsky'!$C$7:$D$8)</f>
        <v>-5.6026770843190677E-3</v>
      </c>
      <c r="H98" s="91">
        <v>-3.7067296997525174E-3</v>
      </c>
    </row>
    <row r="99" spans="1:8" ht="15" thickBot="1" x14ac:dyDescent="0.35">
      <c r="A99" s="109">
        <v>97</v>
      </c>
      <c r="B99" s="91">
        <v>0.84135400000000005</v>
      </c>
      <c r="C99" s="91">
        <v>-0.48868299999999998</v>
      </c>
      <c r="F99" s="109">
        <v>97</v>
      </c>
      <c r="G99" s="91">
        <f t="array" ref="G99:H99">+MMULT(B99:C99,'Cov - Cor- Cholsky'!$C$7:$D$8)</f>
        <v>8.1679580525827449E-3</v>
      </c>
      <c r="H99" s="91">
        <v>4.1154025176109261E-3</v>
      </c>
    </row>
    <row r="100" spans="1:8" ht="15" thickBot="1" x14ac:dyDescent="0.35">
      <c r="A100" s="109">
        <v>98</v>
      </c>
      <c r="B100" s="91">
        <v>0.75904000000000005</v>
      </c>
      <c r="C100" s="91">
        <v>-2.712E-3</v>
      </c>
      <c r="F100" s="109">
        <v>98</v>
      </c>
      <c r="G100" s="91">
        <f t="array" ref="G100:H100">+MMULT(B100:C100,'Cov - Cor- Cholsky'!$C$7:$D$8)</f>
        <v>7.3688446007654403E-3</v>
      </c>
      <c r="H100" s="91">
        <v>5.9675208235328561E-3</v>
      </c>
    </row>
    <row r="101" spans="1:8" ht="15" thickBot="1" x14ac:dyDescent="0.35">
      <c r="A101" s="109">
        <v>99</v>
      </c>
      <c r="B101" s="91">
        <v>0.389737</v>
      </c>
      <c r="C101" s="91">
        <v>0.950963</v>
      </c>
      <c r="F101" s="109">
        <v>99</v>
      </c>
      <c r="G101" s="91">
        <f t="array" ref="G101:H101">+MMULT(B101:C101,'Cov - Cor- Cholsky'!$C$7:$D$8)</f>
        <v>3.7836100708375322E-3</v>
      </c>
      <c r="H101" s="91">
        <v>7.9648524056062028E-3</v>
      </c>
    </row>
    <row r="102" spans="1:8" ht="15" thickBot="1" x14ac:dyDescent="0.35">
      <c r="A102" s="109">
        <v>100</v>
      </c>
      <c r="B102" s="91">
        <v>0.75994499999999998</v>
      </c>
      <c r="C102" s="91">
        <v>-0.31318200000000002</v>
      </c>
      <c r="F102" s="109">
        <v>100</v>
      </c>
      <c r="G102" s="91">
        <f t="array" ref="G102:H102">+MMULT(B102:C102,'Cov - Cor- Cholsky'!$C$7:$D$8)</f>
        <v>7.3776304412530198E-3</v>
      </c>
      <c r="H102" s="91">
        <v>4.3769917536467615E-3</v>
      </c>
    </row>
    <row r="103" spans="1:8" ht="15" thickBot="1" x14ac:dyDescent="0.35">
      <c r="A103" s="109">
        <v>101</v>
      </c>
      <c r="B103" s="91">
        <v>0.61107800000000001</v>
      </c>
      <c r="C103" s="91">
        <v>-1.3591960000000001</v>
      </c>
      <c r="F103" s="109">
        <v>101</v>
      </c>
      <c r="G103" s="91">
        <f t="array" ref="G103:H103">+MMULT(B103:C103,'Cov - Cor- Cholsky'!$C$7:$D$8)</f>
        <v>5.9324130756568082E-3</v>
      </c>
      <c r="H103" s="91">
        <v>-2.17885541851893E-3</v>
      </c>
    </row>
    <row r="104" spans="1:8" ht="15" thickBot="1" x14ac:dyDescent="0.35">
      <c r="A104" s="109">
        <v>102</v>
      </c>
      <c r="B104" s="91">
        <v>0.76431700000000002</v>
      </c>
      <c r="C104" s="91">
        <v>0.23441500000000001</v>
      </c>
      <c r="F104" s="109">
        <v>102</v>
      </c>
      <c r="G104" s="91">
        <f t="array" ref="G104:H104">+MMULT(B104:C104,'Cov - Cor- Cholsky'!$C$7:$D$8)</f>
        <v>7.4200743027024122E-3</v>
      </c>
      <c r="H104" s="91">
        <v>7.2293471613025084E-3</v>
      </c>
    </row>
    <row r="105" spans="1:8" ht="15" thickBot="1" x14ac:dyDescent="0.35">
      <c r="A105" s="109">
        <v>103</v>
      </c>
      <c r="B105" s="91">
        <v>-8.5717000000000002E-2</v>
      </c>
      <c r="C105" s="91">
        <v>1.02576</v>
      </c>
      <c r="F105" s="109">
        <v>103</v>
      </c>
      <c r="G105" s="91">
        <f t="array" ref="G105:H105">+MMULT(B105:C105,'Cov - Cor- Cholsky'!$C$7:$D$8)</f>
        <v>-8.3215015367281203E-4</v>
      </c>
      <c r="H105" s="91">
        <v>4.6030247218866172E-3</v>
      </c>
    </row>
    <row r="106" spans="1:8" ht="15" thickBot="1" x14ac:dyDescent="0.35">
      <c r="A106" s="109">
        <v>104</v>
      </c>
      <c r="B106" s="91">
        <v>-1.683773</v>
      </c>
      <c r="C106" s="91">
        <v>0.347412</v>
      </c>
      <c r="F106" s="109">
        <v>104</v>
      </c>
      <c r="G106" s="91">
        <f t="array" ref="G106:H106">+MMULT(B106:C106,'Cov - Cor- Cholsky'!$C$7:$D$8)</f>
        <v>-1.6346255243418827E-2</v>
      </c>
      <c r="H106" s="91">
        <v>-1.1480904614811204E-2</v>
      </c>
    </row>
    <row r="107" spans="1:8" ht="15" thickBot="1" x14ac:dyDescent="0.35">
      <c r="A107" s="109">
        <v>105</v>
      </c>
      <c r="B107" s="91">
        <v>2.6936999999999999E-2</v>
      </c>
      <c r="C107" s="91">
        <v>1.237779</v>
      </c>
      <c r="F107" s="109">
        <v>105</v>
      </c>
      <c r="G107" s="91">
        <f t="array" ref="G107:H107">+MMULT(B107:C107,'Cov - Cor- Cholsky'!$C$7:$D$8)</f>
        <v>2.6150738697673198E-4</v>
      </c>
      <c r="H107" s="91">
        <v>6.5818116484160751E-3</v>
      </c>
    </row>
    <row r="108" spans="1:8" ht="15" thickBot="1" x14ac:dyDescent="0.35">
      <c r="A108" s="109">
        <v>106</v>
      </c>
      <c r="B108" s="91">
        <v>-0.25592999999999999</v>
      </c>
      <c r="C108" s="91">
        <v>0.202706</v>
      </c>
      <c r="F108" s="109">
        <v>106</v>
      </c>
      <c r="G108" s="91">
        <f t="array" ref="G108:H108">+MMULT(B108:C108,'Cov - Cor- Cholsky'!$C$7:$D$8)</f>
        <v>-2.4845968574434799E-3</v>
      </c>
      <c r="H108" s="91">
        <v>-9.7369638712416781E-4</v>
      </c>
    </row>
    <row r="109" spans="1:8" ht="15" thickBot="1" x14ac:dyDescent="0.35">
      <c r="A109" s="109">
        <v>107</v>
      </c>
      <c r="B109" s="91">
        <v>-0.25017200000000001</v>
      </c>
      <c r="C109" s="91">
        <v>-0.77807400000000004</v>
      </c>
      <c r="F109" s="109">
        <v>107</v>
      </c>
      <c r="G109" s="91">
        <f t="array" ref="G109:H109">+MMULT(B109:C109,'Cov - Cor- Cholsky'!$C$7:$D$8)</f>
        <v>-2.4286975540981919E-3</v>
      </c>
      <c r="H109" s="91">
        <v>-5.9753589685247067E-3</v>
      </c>
    </row>
    <row r="110" spans="1:8" ht="15" thickBot="1" x14ac:dyDescent="0.35">
      <c r="A110" s="109">
        <v>108</v>
      </c>
      <c r="B110" s="91">
        <v>-1.70448</v>
      </c>
      <c r="C110" s="91">
        <v>-0.63692000000000004</v>
      </c>
      <c r="F110" s="109">
        <v>108</v>
      </c>
      <c r="G110" s="91">
        <f t="array" ref="G110:H110">+MMULT(B110:C110,'Cov - Cor- Cholsky'!$C$7:$D$8)</f>
        <v>-1.654728109864128E-2</v>
      </c>
      <c r="H110" s="91">
        <v>-1.670939820128596E-2</v>
      </c>
    </row>
    <row r="111" spans="1:8" ht="15" thickBot="1" x14ac:dyDescent="0.35">
      <c r="A111" s="109">
        <v>109</v>
      </c>
      <c r="B111" s="91">
        <v>-1.0319480000000001</v>
      </c>
      <c r="C111" s="91">
        <v>2.0279579999999999</v>
      </c>
      <c r="F111" s="109">
        <v>109</v>
      </c>
      <c r="G111" s="91">
        <f t="array" ref="G111:H111">+MMULT(B111:C111,'Cov - Cor- Cholsky'!$C$7:$D$8)</f>
        <v>-1.0018265767378128E-2</v>
      </c>
      <c r="H111" s="91">
        <v>2.3036767331434515E-3</v>
      </c>
    </row>
    <row r="112" spans="1:8" ht="15" thickBot="1" x14ac:dyDescent="0.35">
      <c r="A112" s="109">
        <v>110</v>
      </c>
      <c r="B112" s="91">
        <v>-0.69910799999999995</v>
      </c>
      <c r="C112" s="91">
        <v>-0.32550400000000002</v>
      </c>
      <c r="F112" s="109">
        <v>110</v>
      </c>
      <c r="G112" s="91">
        <f t="array" ref="G112:H112">+MMULT(B112:C112,'Cov - Cor- Cholsky'!$C$7:$D$8)</f>
        <v>-6.7870180901558877E-3</v>
      </c>
      <c r="H112" s="91">
        <v>-7.1842182543697397E-3</v>
      </c>
    </row>
    <row r="113" spans="1:8" ht="15" thickBot="1" x14ac:dyDescent="0.35">
      <c r="A113" s="109">
        <v>111</v>
      </c>
      <c r="B113" s="91">
        <v>-0.27336199999999999</v>
      </c>
      <c r="C113" s="91">
        <v>0.63274900000000001</v>
      </c>
      <c r="F113" s="109">
        <v>111</v>
      </c>
      <c r="G113" s="91">
        <f t="array" ref="G113:H113">+MMULT(B113:C113,'Cov - Cor- Cholsky'!$C$7:$D$8)</f>
        <v>-2.6538286490230319E-3</v>
      </c>
      <c r="H113" s="91">
        <v>1.101910444807425E-3</v>
      </c>
    </row>
    <row r="114" spans="1:8" ht="15" thickBot="1" x14ac:dyDescent="0.35">
      <c r="A114" s="109">
        <v>112</v>
      </c>
      <c r="B114" s="91">
        <v>0.61455300000000002</v>
      </c>
      <c r="C114" s="91">
        <v>1.119826</v>
      </c>
      <c r="F114" s="109">
        <v>112</v>
      </c>
      <c r="G114" s="91">
        <f t="array" ref="G114:H114">+MMULT(B114:C114,'Cov - Cor- Cholsky'!$C$7:$D$8)</f>
        <v>5.966148761506908E-3</v>
      </c>
      <c r="H114" s="91">
        <v>1.060543327316337E-2</v>
      </c>
    </row>
    <row r="115" spans="1:8" ht="15" thickBot="1" x14ac:dyDescent="0.35">
      <c r="A115" s="109">
        <v>113</v>
      </c>
      <c r="B115" s="91">
        <v>-0.83886899999999998</v>
      </c>
      <c r="C115" s="91">
        <v>0.36365199999999998</v>
      </c>
      <c r="F115" s="109">
        <v>113</v>
      </c>
      <c r="G115" s="91">
        <f t="array" ref="G115:H115">+MMULT(B115:C115,'Cov - Cor- Cholsky'!$C$7:$D$8)</f>
        <v>-8.143833396658284E-3</v>
      </c>
      <c r="H115" s="91">
        <v>-4.7392222598257872E-3</v>
      </c>
    </row>
    <row r="116" spans="1:8" ht="15" thickBot="1" x14ac:dyDescent="0.35">
      <c r="A116" s="109">
        <v>114</v>
      </c>
      <c r="B116" s="91">
        <v>0.91045299999999996</v>
      </c>
      <c r="C116" s="91">
        <v>0.28745700000000002</v>
      </c>
      <c r="F116" s="109">
        <v>114</v>
      </c>
      <c r="G116" s="91">
        <f t="array" ref="G116:H116">+MMULT(B116:C116,'Cov - Cor- Cholsky'!$C$7:$D$8)</f>
        <v>8.8387788170593076E-3</v>
      </c>
      <c r="H116" s="91">
        <v>8.6538964015071464E-3</v>
      </c>
    </row>
    <row r="117" spans="1:8" ht="15" thickBot="1" x14ac:dyDescent="0.35">
      <c r="A117" s="109">
        <v>115</v>
      </c>
      <c r="B117" s="91">
        <v>-2.0169139999999999</v>
      </c>
      <c r="C117" s="91">
        <v>0.75277300000000003</v>
      </c>
      <c r="F117" s="109">
        <v>115</v>
      </c>
      <c r="G117" s="91">
        <f t="array" ref="G117:H117">+MMULT(B117:C117,'Cov - Cor- Cholsky'!$C$7:$D$8)</f>
        <v>-1.9580425062062902E-2</v>
      </c>
      <c r="H117" s="91">
        <v>-1.2020197268938933E-2</v>
      </c>
    </row>
    <row r="118" spans="1:8" ht="15" thickBot="1" x14ac:dyDescent="0.35">
      <c r="A118" s="109">
        <v>116</v>
      </c>
      <c r="B118" s="91">
        <v>1.2614620000000001</v>
      </c>
      <c r="C118" s="91">
        <v>1.2074560000000001</v>
      </c>
      <c r="F118" s="109">
        <v>116</v>
      </c>
      <c r="G118" s="91">
        <f t="array" ref="G118:H118">+MMULT(B118:C118,'Cov - Cor- Cholsky'!$C$7:$D$8)</f>
        <v>1.2246413163694634E-2</v>
      </c>
      <c r="H118" s="91">
        <v>1.6154220886776212E-2</v>
      </c>
    </row>
    <row r="119" spans="1:8" ht="15" thickBot="1" x14ac:dyDescent="0.35">
      <c r="A119" s="109">
        <v>117</v>
      </c>
      <c r="B119" s="91">
        <v>1.551199</v>
      </c>
      <c r="C119" s="91">
        <v>1.237449</v>
      </c>
      <c r="F119" s="109">
        <v>117</v>
      </c>
      <c r="G119" s="91">
        <f t="array" ref="G119:H119">+MMULT(B119:C119,'Cov - Cor- Cholsky'!$C$7:$D$8)</f>
        <v>1.5059212130932163E-2</v>
      </c>
      <c r="H119" s="91">
        <v>1.8591782852649424E-2</v>
      </c>
    </row>
    <row r="120" spans="1:8" ht="15" thickBot="1" x14ac:dyDescent="0.35">
      <c r="A120" s="109">
        <v>118</v>
      </c>
      <c r="B120" s="91">
        <v>0.10971400000000001</v>
      </c>
      <c r="C120" s="91">
        <v>0.149641</v>
      </c>
      <c r="F120" s="109">
        <v>118</v>
      </c>
      <c r="G120" s="91">
        <f t="array" ref="G120:H120">+MMULT(B120:C120,'Cov - Cor- Cholsky'!$C$7:$D$8)</f>
        <v>1.065115694203704E-3</v>
      </c>
      <c r="H120" s="91">
        <v>1.634625192229473E-3</v>
      </c>
    </row>
    <row r="121" spans="1:8" ht="15" thickBot="1" x14ac:dyDescent="0.35">
      <c r="A121" s="109">
        <v>119</v>
      </c>
      <c r="B121" s="91">
        <v>-4.2562000000000003E-2</v>
      </c>
      <c r="C121" s="91">
        <v>1.016904</v>
      </c>
      <c r="F121" s="109">
        <v>119</v>
      </c>
      <c r="G121" s="91">
        <f t="array" ref="G121:H121">+MMULT(B121:C121,'Cov - Cor- Cholsky'!$C$7:$D$8)</f>
        <v>-4.1319662191423203E-4</v>
      </c>
      <c r="H121" s="91">
        <v>4.8975273812350102E-3</v>
      </c>
    </row>
    <row r="122" spans="1:8" ht="15" thickBot="1" x14ac:dyDescent="0.35">
      <c r="A122" s="109">
        <v>120</v>
      </c>
      <c r="B122" s="91">
        <v>-0.78058499999999997</v>
      </c>
      <c r="C122" s="91">
        <v>1.586268</v>
      </c>
      <c r="F122" s="109">
        <v>120</v>
      </c>
      <c r="G122" s="91">
        <f t="array" ref="G122:H122">+MMULT(B122:C122,'Cov - Cor- Cholsky'!$C$7:$D$8)</f>
        <v>-7.5780058530360598E-3</v>
      </c>
      <c r="H122" s="91">
        <v>2.011585793158641E-3</v>
      </c>
    </row>
    <row r="123" spans="1:8" ht="15" thickBot="1" x14ac:dyDescent="0.35">
      <c r="A123" s="109">
        <v>121</v>
      </c>
      <c r="B123" s="91">
        <v>1.281083</v>
      </c>
      <c r="C123" s="91">
        <v>0.56651899999999999</v>
      </c>
      <c r="F123" s="109">
        <v>121</v>
      </c>
      <c r="G123" s="91">
        <f t="array" ref="G123:H123">+MMULT(B123:C123,'Cov - Cor- Cholsky'!$C$7:$D$8)</f>
        <v>1.2436896010331988E-2</v>
      </c>
      <c r="H123" s="91">
        <v>1.301061568044027E-2</v>
      </c>
    </row>
    <row r="124" spans="1:8" ht="15" thickBot="1" x14ac:dyDescent="0.35">
      <c r="A124" s="109">
        <v>122</v>
      </c>
      <c r="B124" s="91">
        <v>7.7977000000000005E-2</v>
      </c>
      <c r="C124" s="91">
        <v>-1.221206</v>
      </c>
      <c r="F124" s="109">
        <v>122</v>
      </c>
      <c r="G124" s="91">
        <f t="array" ref="G124:H124">+MMULT(B124:C124,'Cov - Cor- Cholsky'!$C$7:$D$8)</f>
        <v>7.5700937425417203E-4</v>
      </c>
      <c r="H124" s="91">
        <v>-5.6697722550685592E-3</v>
      </c>
    </row>
    <row r="125" spans="1:8" ht="15" thickBot="1" x14ac:dyDescent="0.35">
      <c r="A125" s="109">
        <v>123</v>
      </c>
      <c r="B125" s="91">
        <v>-0.41703099999999999</v>
      </c>
      <c r="C125" s="91">
        <v>8.7952000000000002E-2</v>
      </c>
      <c r="F125" s="109">
        <v>123</v>
      </c>
      <c r="G125" s="91">
        <f t="array" ref="G125:H125">+MMULT(B125:C125,'Cov - Cor- Cholsky'!$C$7:$D$8)</f>
        <v>-4.0485832534541159E-3</v>
      </c>
      <c r="H125" s="91">
        <v>-2.8337409886052449E-3</v>
      </c>
    </row>
    <row r="126" spans="1:8" ht="15" thickBot="1" x14ac:dyDescent="0.35">
      <c r="A126" s="109">
        <v>124</v>
      </c>
      <c r="B126" s="91">
        <v>0.86403600000000003</v>
      </c>
      <c r="C126" s="91">
        <v>-0.60058299999999998</v>
      </c>
      <c r="F126" s="109">
        <v>124</v>
      </c>
      <c r="G126" s="91">
        <f t="array" ref="G126:H126">+MMULT(B126:C126,'Cov - Cor- Cholsky'!$C$7:$D$8)</f>
        <v>8.3881574271012956E-3</v>
      </c>
      <c r="H126" s="91">
        <v>3.7183129297678631E-3</v>
      </c>
    </row>
    <row r="127" spans="1:8" ht="15" thickBot="1" x14ac:dyDescent="0.35">
      <c r="A127" s="109">
        <v>125</v>
      </c>
      <c r="B127" s="91">
        <v>-0.73670599999999997</v>
      </c>
      <c r="C127" s="91">
        <v>-1.500964</v>
      </c>
      <c r="F127" s="109">
        <v>125</v>
      </c>
      <c r="G127" s="91">
        <f t="array" ref="G127:H127">+MMULT(B127:C127,'Cov - Cor- Cholsky'!$C$7:$D$8)</f>
        <v>-7.1520236488874156E-3</v>
      </c>
      <c r="H127" s="91">
        <v>-1.3529351985011841E-2</v>
      </c>
    </row>
    <row r="128" spans="1:8" ht="15" thickBot="1" x14ac:dyDescent="0.35">
      <c r="A128" s="109">
        <v>126</v>
      </c>
      <c r="B128" s="91">
        <v>1.6487689999999999</v>
      </c>
      <c r="C128" s="91">
        <v>-0.36889499999999997</v>
      </c>
      <c r="F128" s="109">
        <v>126</v>
      </c>
      <c r="G128" s="91">
        <f t="array" ref="G128:H128">+MMULT(B128:C128,'Cov - Cor- Cholsky'!$C$7:$D$8)</f>
        <v>1.6006432524714682E-2</v>
      </c>
      <c r="H128" s="91">
        <v>1.1094511679455406E-2</v>
      </c>
    </row>
    <row r="129" spans="1:8" ht="15" thickBot="1" x14ac:dyDescent="0.35">
      <c r="A129" s="109">
        <v>127</v>
      </c>
      <c r="B129" s="91">
        <v>0.72057199999999999</v>
      </c>
      <c r="C129" s="91">
        <v>-0.94276099999999996</v>
      </c>
      <c r="F129" s="109">
        <v>127</v>
      </c>
      <c r="G129" s="91">
        <f t="array" ref="G129:H129">+MMULT(B129:C129,'Cov - Cor- Cholsky'!$C$7:$D$8)</f>
        <v>6.9953929854325919E-3</v>
      </c>
      <c r="H129" s="91">
        <v>8.2694267827836121E-4</v>
      </c>
    </row>
    <row r="130" spans="1:8" ht="15" thickBot="1" x14ac:dyDescent="0.35">
      <c r="A130" s="109">
        <v>128</v>
      </c>
      <c r="B130" s="91">
        <v>0.86721599999999999</v>
      </c>
      <c r="C130" s="91">
        <v>-0.17664099999999999</v>
      </c>
      <c r="F130" s="109">
        <v>128</v>
      </c>
      <c r="G130" s="91">
        <f t="array" ref="G130:H130">+MMULT(B130:C130,'Cov - Cor- Cholsky'!$C$7:$D$8)</f>
        <v>8.4190292201957763E-3</v>
      </c>
      <c r="H130" s="91">
        <v>5.9249534825403967E-3</v>
      </c>
    </row>
    <row r="131" spans="1:8" ht="15" thickBot="1" x14ac:dyDescent="0.35">
      <c r="A131" s="109">
        <v>129</v>
      </c>
      <c r="B131" s="91">
        <v>-1.1429199999999999</v>
      </c>
      <c r="C131" s="91">
        <v>1.0897159999999999</v>
      </c>
      <c r="F131" s="109">
        <v>129</v>
      </c>
      <c r="G131" s="91">
        <f t="array" ref="G131:H131">+MMULT(B131:C131,'Cov - Cor- Cholsky'!$C$7:$D$8)</f>
        <v>-1.1095594265265119E-2</v>
      </c>
      <c r="H131" s="91">
        <v>-3.3989572746229088E-3</v>
      </c>
    </row>
    <row r="132" spans="1:8" ht="15" thickBot="1" x14ac:dyDescent="0.35">
      <c r="A132" s="109">
        <v>130</v>
      </c>
      <c r="B132" s="91">
        <v>-0.87857200000000002</v>
      </c>
      <c r="C132" s="91">
        <v>-0.62015200000000004</v>
      </c>
      <c r="F132" s="109">
        <v>130</v>
      </c>
      <c r="G132" s="91">
        <f t="array" ref="G132:H132">+MMULT(B132:C132,'Cov - Cor- Cholsky'!$C$7:$D$8)</f>
        <v>-8.5292745291205927E-3</v>
      </c>
      <c r="H132" s="91">
        <v>-1.0114693310526734E-2</v>
      </c>
    </row>
    <row r="133" spans="1:8" ht="15" thickBot="1" x14ac:dyDescent="0.35">
      <c r="A133" s="109">
        <v>131</v>
      </c>
      <c r="B133" s="91">
        <v>-2.0048270000000001</v>
      </c>
      <c r="C133" s="91">
        <v>-1.1290629999999999</v>
      </c>
      <c r="F133" s="109">
        <v>131</v>
      </c>
      <c r="G133" s="91">
        <f t="array" ref="G133:H133">+MMULT(B133:C133,'Cov - Cor- Cholsky'!$C$7:$D$8)</f>
        <v>-1.9463083123970774E-2</v>
      </c>
      <c r="H133" s="91">
        <v>-2.1608767652889216E-2</v>
      </c>
    </row>
    <row r="134" spans="1:8" ht="15" thickBot="1" x14ac:dyDescent="0.35">
      <c r="A134" s="109">
        <v>132</v>
      </c>
      <c r="B134" s="91">
        <v>4.3064999999999999E-2</v>
      </c>
      <c r="C134" s="91">
        <v>1.080222</v>
      </c>
      <c r="F134" s="109">
        <v>132</v>
      </c>
      <c r="G134" s="91">
        <f t="array" ref="G134:H134">+MMULT(B134:C134,'Cov - Cor- Cholsky'!$C$7:$D$8)</f>
        <v>4.1807980176534001E-4</v>
      </c>
      <c r="H134" s="91">
        <v>5.8981261607985083E-3</v>
      </c>
    </row>
    <row r="135" spans="1:8" ht="15" thickBot="1" x14ac:dyDescent="0.35">
      <c r="A135" s="109">
        <v>133</v>
      </c>
      <c r="B135" s="91">
        <v>-0.91676400000000002</v>
      </c>
      <c r="C135" s="91">
        <v>-0.45159700000000003</v>
      </c>
      <c r="F135" s="109">
        <v>133</v>
      </c>
      <c r="G135" s="91">
        <f t="array" ref="G135:H135">+MMULT(B135:C135,'Cov - Cor- Cholsky'!$C$7:$D$8)</f>
        <v>-8.9000467058075045E-3</v>
      </c>
      <c r="H135" s="91">
        <v>-9.5482840853108753E-3</v>
      </c>
    </row>
    <row r="136" spans="1:8" ht="15" thickBot="1" x14ac:dyDescent="0.35">
      <c r="A136" s="109">
        <v>134</v>
      </c>
      <c r="B136" s="91">
        <v>0.543956</v>
      </c>
      <c r="C136" s="91">
        <v>0.60627299999999995</v>
      </c>
      <c r="F136" s="109">
        <v>134</v>
      </c>
      <c r="G136" s="91">
        <f t="array" ref="G136:H136">+MMULT(B136:C136,'Cov - Cor- Cholsky'!$C$7:$D$8)</f>
        <v>5.2807852466984157E-3</v>
      </c>
      <c r="H136" s="91">
        <v>7.4063922673968949E-3</v>
      </c>
    </row>
    <row r="137" spans="1:8" ht="15" thickBot="1" x14ac:dyDescent="0.35">
      <c r="A137" s="109">
        <v>135</v>
      </c>
      <c r="B137" s="91">
        <v>-0.37827499999999997</v>
      </c>
      <c r="C137" s="91">
        <v>0.34182099999999999</v>
      </c>
      <c r="F137" s="109">
        <v>135</v>
      </c>
      <c r="G137" s="91">
        <f t="array" ref="G137:H137">+MMULT(B137:C137,'Cov - Cor- Cholsky'!$C$7:$D$8)</f>
        <v>-3.6723357021428999E-3</v>
      </c>
      <c r="H137" s="91">
        <v>-1.221936113755818E-3</v>
      </c>
    </row>
    <row r="138" spans="1:8" ht="15" thickBot="1" x14ac:dyDescent="0.35">
      <c r="A138" s="109">
        <v>136</v>
      </c>
      <c r="B138" s="91">
        <v>-1.269191</v>
      </c>
      <c r="C138" s="91">
        <v>1.942849</v>
      </c>
      <c r="F138" s="109">
        <v>136</v>
      </c>
      <c r="G138" s="91">
        <f t="array" ref="G138:H138">+MMULT(B138:C138,'Cov - Cor- Cholsky'!$C$7:$D$8)</f>
        <v>-1.2321447153891876E-2</v>
      </c>
      <c r="H138" s="91">
        <v>-3.839581551786167E-6</v>
      </c>
    </row>
    <row r="139" spans="1:8" ht="15" thickBot="1" x14ac:dyDescent="0.35">
      <c r="A139" s="109">
        <v>137</v>
      </c>
      <c r="B139" s="91">
        <v>-1.700666</v>
      </c>
      <c r="C139" s="91">
        <v>-0.60927600000000004</v>
      </c>
      <c r="F139" s="109">
        <v>137</v>
      </c>
      <c r="G139" s="91">
        <f t="array" ref="G139:H139">+MMULT(B139:C139,'Cov - Cor- Cholsky'!$C$7:$D$8)</f>
        <v>-1.6510254363149977E-2</v>
      </c>
      <c r="H139" s="91">
        <v>-1.6537088234651186E-2</v>
      </c>
    </row>
    <row r="140" spans="1:8" ht="15" thickBot="1" x14ac:dyDescent="0.35">
      <c r="A140" s="109">
        <v>138</v>
      </c>
      <c r="B140" s="91">
        <v>-0.70099500000000003</v>
      </c>
      <c r="C140" s="91">
        <v>1.2440310000000001</v>
      </c>
      <c r="F140" s="109">
        <v>138</v>
      </c>
      <c r="G140" s="91">
        <f t="array" ref="G140:H140">+MMULT(B140:C140,'Cov - Cor- Cholsky'!$C$7:$D$8)</f>
        <v>-6.80533729568082E-3</v>
      </c>
      <c r="H140" s="91">
        <v>8.7764839539577252E-4</v>
      </c>
    </row>
    <row r="141" spans="1:8" ht="15" thickBot="1" x14ac:dyDescent="0.35">
      <c r="A141" s="109">
        <v>139</v>
      </c>
      <c r="B141" s="91">
        <v>-0.37390200000000001</v>
      </c>
      <c r="C141" s="91">
        <v>0.17591100000000001</v>
      </c>
      <c r="F141" s="109">
        <v>139</v>
      </c>
      <c r="G141" s="91">
        <f t="array" ref="G141:H141">+MMULT(B141:C141,'Cov - Cor- Cholsky'!$C$7:$D$8)</f>
        <v>-3.629882132582472E-3</v>
      </c>
      <c r="H141" s="91">
        <v>-2.041238797583781E-3</v>
      </c>
    </row>
    <row r="142" spans="1:8" ht="15" thickBot="1" x14ac:dyDescent="0.35">
      <c r="A142" s="109">
        <v>140</v>
      </c>
      <c r="B142" s="91">
        <v>-0.74800199999999994</v>
      </c>
      <c r="C142" s="91">
        <v>-0.99217500000000003</v>
      </c>
      <c r="F142" s="109">
        <v>140</v>
      </c>
      <c r="G142" s="91">
        <f t="array" ref="G142:H142">+MMULT(B142:C142,'Cov - Cor- Cholsky'!$C$7:$D$8)</f>
        <v>-7.2616864711500719E-3</v>
      </c>
      <c r="H142" s="91">
        <v>-1.1000169135963843E-2</v>
      </c>
    </row>
    <row r="143" spans="1:8" ht="15" thickBot="1" x14ac:dyDescent="0.35">
      <c r="A143" s="109">
        <v>141</v>
      </c>
      <c r="B143" s="91">
        <v>-0.66937800000000003</v>
      </c>
      <c r="C143" s="91">
        <v>-1.715414</v>
      </c>
      <c r="F143" s="109">
        <v>141</v>
      </c>
      <c r="G143" s="91">
        <f t="array" ref="G143:H143">+MMULT(B143:C143,'Cov - Cor- Cholsky'!$C$7:$D$8)</f>
        <v>-6.4983959490556081E-3</v>
      </c>
      <c r="H143" s="91">
        <v>-1.4102333292783639E-2</v>
      </c>
    </row>
    <row r="144" spans="1:8" ht="15" thickBot="1" x14ac:dyDescent="0.35">
      <c r="A144" s="109">
        <v>142</v>
      </c>
      <c r="B144" s="91">
        <v>-2.0495489999999998</v>
      </c>
      <c r="C144" s="91">
        <v>-2.1031369999999998</v>
      </c>
      <c r="F144" s="109">
        <v>142</v>
      </c>
      <c r="G144" s="91">
        <f t="array" ref="G144:H144">+MMULT(B144:C144,'Cov - Cor- Cholsky'!$C$7:$D$8)</f>
        <v>-1.9897249265722762E-2</v>
      </c>
      <c r="H144" s="91">
        <v>-2.6973719999724366E-2</v>
      </c>
    </row>
    <row r="145" spans="1:8" ht="15" thickBot="1" x14ac:dyDescent="0.35">
      <c r="A145" s="109">
        <v>143</v>
      </c>
      <c r="B145" s="91">
        <v>-0.89281100000000002</v>
      </c>
      <c r="C145" s="91">
        <v>0.81971400000000005</v>
      </c>
      <c r="F145" s="109">
        <v>143</v>
      </c>
      <c r="G145" s="91">
        <f t="array" ref="G145:H145">+MMULT(B145:C145,'Cov - Cor- Cholsky'!$C$7:$D$8)</f>
        <v>-8.6675083221621971E-3</v>
      </c>
      <c r="H145" s="91">
        <v>-2.8174335631794105E-3</v>
      </c>
    </row>
    <row r="146" spans="1:8" ht="15" thickBot="1" x14ac:dyDescent="0.35">
      <c r="A146" s="109">
        <v>144</v>
      </c>
      <c r="B146" s="91">
        <v>0.93019499999999999</v>
      </c>
      <c r="C146" s="91">
        <v>1.045893</v>
      </c>
      <c r="F146" s="109">
        <v>144</v>
      </c>
      <c r="G146" s="91">
        <f t="array" ref="G146:H146">+MMULT(B146:C146,'Cov - Cor- Cholsky'!$C$7:$D$8)</f>
        <v>9.0304363451320195E-3</v>
      </c>
      <c r="H146" s="91">
        <v>1.2712337661529537E-2</v>
      </c>
    </row>
    <row r="147" spans="1:8" ht="15" thickBot="1" x14ac:dyDescent="0.35">
      <c r="A147" s="109">
        <v>145</v>
      </c>
      <c r="B147" s="91">
        <v>-0.37977100000000003</v>
      </c>
      <c r="C147" s="91">
        <v>-1.2758210000000001</v>
      </c>
      <c r="F147" s="109">
        <v>145</v>
      </c>
      <c r="G147" s="91">
        <f t="array" ref="G147:H147">+MMULT(B147:C147,'Cov - Cor- Cholsky'!$C$7:$D$8)</f>
        <v>-3.6868590362527562E-3</v>
      </c>
      <c r="H147" s="91">
        <v>-9.558017733774897E-3</v>
      </c>
    </row>
    <row r="148" spans="1:8" ht="15" thickBot="1" x14ac:dyDescent="0.35">
      <c r="A148" s="109">
        <v>146</v>
      </c>
      <c r="B148" s="91">
        <v>0.45810600000000001</v>
      </c>
      <c r="C148" s="91">
        <v>-0.68481800000000004</v>
      </c>
      <c r="F148" s="109">
        <v>146</v>
      </c>
      <c r="G148" s="91">
        <f t="array" ref="G148:H148">+MMULT(B148:C148,'Cov - Cor- Cholsky'!$C$7:$D$8)</f>
        <v>4.4473439142578165E-3</v>
      </c>
      <c r="H148" s="91">
        <v>8.5986956370247888E-5</v>
      </c>
    </row>
    <row r="149" spans="1:8" ht="15" thickBot="1" x14ac:dyDescent="0.35">
      <c r="A149" s="109">
        <v>147</v>
      </c>
      <c r="B149" s="91">
        <v>0.23838899999999999</v>
      </c>
      <c r="C149" s="91">
        <v>-1.107904</v>
      </c>
      <c r="F149" s="109">
        <v>147</v>
      </c>
      <c r="G149" s="91">
        <f t="array" ref="G149:H149">+MMULT(B149:C149,'Cov - Cor- Cholsky'!$C$7:$D$8)</f>
        <v>2.314306881761004E-3</v>
      </c>
      <c r="H149" s="91">
        <v>-3.8226291011922175E-3</v>
      </c>
    </row>
    <row r="150" spans="1:8" ht="15" thickBot="1" x14ac:dyDescent="0.35">
      <c r="A150" s="109">
        <v>148</v>
      </c>
      <c r="B150" s="91">
        <v>0.75509099999999996</v>
      </c>
      <c r="C150" s="91">
        <v>-1.0931420000000001</v>
      </c>
      <c r="F150" s="109">
        <v>148</v>
      </c>
      <c r="G150" s="91">
        <f t="array" ref="G150:H150">+MMULT(B150:C150,'Cov - Cor- Cholsky'!$C$7:$D$8)</f>
        <v>7.3305072702842759E-3</v>
      </c>
      <c r="H150" s="91">
        <v>3.251114032270545E-4</v>
      </c>
    </row>
    <row r="151" spans="1:8" ht="15" thickBot="1" x14ac:dyDescent="0.35">
      <c r="A151" s="109">
        <v>149</v>
      </c>
      <c r="B151" s="91">
        <v>0.95886300000000002</v>
      </c>
      <c r="C151" s="91">
        <v>-6.7017999999999994E-2</v>
      </c>
      <c r="F151" s="109">
        <v>149</v>
      </c>
      <c r="G151" s="91">
        <f t="array" ref="G151:H151">+MMULT(B151:C151,'Cov - Cor- Cholsky'!$C$7:$D$8)</f>
        <v>9.3087484723120683E-3</v>
      </c>
      <c r="H151" s="91">
        <v>7.2112746427535112E-3</v>
      </c>
    </row>
    <row r="152" spans="1:8" ht="15" thickBot="1" x14ac:dyDescent="0.35">
      <c r="A152" s="109">
        <v>150</v>
      </c>
      <c r="B152" s="91">
        <v>1.2369509999999999</v>
      </c>
      <c r="C152" s="91">
        <v>0.167297</v>
      </c>
      <c r="F152" s="109">
        <v>150</v>
      </c>
      <c r="G152" s="91">
        <f t="array" ref="G152:H152">+MMULT(B152:C152,'Cov - Cor- Cholsky'!$C$7:$D$8)</f>
        <v>1.2008457654091234E-2</v>
      </c>
      <c r="H152" s="91">
        <v>1.0608468040299808E-2</v>
      </c>
    </row>
    <row r="153" spans="1:8" ht="15" thickBot="1" x14ac:dyDescent="0.35">
      <c r="A153" s="109">
        <v>151</v>
      </c>
      <c r="B153" s="91">
        <v>1.0949249999999999</v>
      </c>
      <c r="C153" s="91">
        <v>-0.297016</v>
      </c>
      <c r="F153" s="109">
        <v>151</v>
      </c>
      <c r="G153" s="91">
        <f t="array" ref="G153:H153">+MMULT(B153:C153,'Cov - Cor- Cholsky'!$C$7:$D$8)</f>
        <v>1.0629653476092299E-2</v>
      </c>
      <c r="H153" s="91">
        <v>7.0999300029721026E-3</v>
      </c>
    </row>
    <row r="154" spans="1:8" ht="15" thickBot="1" x14ac:dyDescent="0.35">
      <c r="A154" s="109">
        <v>152</v>
      </c>
      <c r="B154" s="91">
        <v>3.5489E-2</v>
      </c>
      <c r="C154" s="91">
        <v>0.27207999999999999</v>
      </c>
      <c r="F154" s="109">
        <v>152</v>
      </c>
      <c r="G154" s="91">
        <f t="array" ref="G154:H154">+MMULT(B154:C154,'Cov - Cor- Cholsky'!$C$7:$D$8)</f>
        <v>3.4453115255660399E-4</v>
      </c>
      <c r="H154" s="91">
        <v>1.6797726340172109E-3</v>
      </c>
    </row>
    <row r="155" spans="1:8" ht="15" thickBot="1" x14ac:dyDescent="0.35">
      <c r="A155" s="109">
        <v>153</v>
      </c>
      <c r="B155" s="91">
        <v>-0.27757300000000001</v>
      </c>
      <c r="C155" s="91">
        <v>0.26896799999999998</v>
      </c>
      <c r="F155" s="109">
        <v>153</v>
      </c>
      <c r="G155" s="91">
        <f t="array" ref="G155:H155">+MMULT(B155:C155,'Cov - Cor- Cholsky'!$C$7:$D$8)</f>
        <v>-2.6947095045956283E-3</v>
      </c>
      <c r="H155" s="91">
        <v>-8.032696711267513E-4</v>
      </c>
    </row>
    <row r="156" spans="1:8" ht="15" thickBot="1" x14ac:dyDescent="0.35">
      <c r="A156" s="109">
        <v>154</v>
      </c>
      <c r="B156" s="91">
        <v>-0.98389199999999999</v>
      </c>
      <c r="C156" s="91">
        <v>-1.6828749999999999</v>
      </c>
      <c r="F156" s="109">
        <v>154</v>
      </c>
      <c r="G156" s="91">
        <f t="array" ref="G156:H156">+MMULT(B156:C156,'Cov - Cor- Cholsky'!$C$7:$D$8)</f>
        <v>-9.5517327834321111E-3</v>
      </c>
      <c r="H156" s="91">
        <v>-1.6413359824858254E-2</v>
      </c>
    </row>
    <row r="157" spans="1:8" ht="15" thickBot="1" x14ac:dyDescent="0.35">
      <c r="A157" s="109">
        <v>155</v>
      </c>
      <c r="B157" s="91">
        <v>-0.61621800000000004</v>
      </c>
      <c r="C157" s="91">
        <v>-0.59376700000000004</v>
      </c>
      <c r="F157" s="109">
        <v>155</v>
      </c>
      <c r="G157" s="91">
        <f t="array" ref="G157:H157">+MMULT(B157:C157,'Cov - Cor- Cholsky'!$C$7:$D$8)</f>
        <v>-5.9823127663818487E-3</v>
      </c>
      <c r="H157" s="91">
        <v>-7.9114846544840519E-3</v>
      </c>
    </row>
    <row r="158" spans="1:8" ht="15" thickBot="1" x14ac:dyDescent="0.35">
      <c r="A158" s="109">
        <v>156</v>
      </c>
      <c r="B158" s="91">
        <v>-0.226405</v>
      </c>
      <c r="C158" s="91">
        <v>-1.283946</v>
      </c>
      <c r="F158" s="109">
        <v>156</v>
      </c>
      <c r="G158" s="91">
        <f t="array" ref="G158:H158">+MMULT(B158:C158,'Cov - Cor- Cholsky'!$C$7:$D$8)</f>
        <v>-2.1979648791055802E-3</v>
      </c>
      <c r="H158" s="91">
        <v>-8.391255656882677E-3</v>
      </c>
    </row>
    <row r="159" spans="1:8" ht="15" thickBot="1" x14ac:dyDescent="0.35">
      <c r="A159" s="109">
        <v>157</v>
      </c>
      <c r="B159" s="91">
        <v>-0.62823799999999996</v>
      </c>
      <c r="C159" s="91">
        <v>-0.12990699999999999</v>
      </c>
      <c r="F159" s="109">
        <v>157</v>
      </c>
      <c r="G159" s="91">
        <f t="array" ref="G159:H159">+MMULT(B159:C159,'Cov - Cor- Cholsky'!$C$7:$D$8)</f>
        <v>-6.099004261034568E-3</v>
      </c>
      <c r="H159" s="91">
        <v>-5.6192092048106112E-3</v>
      </c>
    </row>
    <row r="160" spans="1:8" ht="15" thickBot="1" x14ac:dyDescent="0.35">
      <c r="A160" s="109">
        <v>158</v>
      </c>
      <c r="B160" s="91">
        <v>0.48401300000000003</v>
      </c>
      <c r="C160" s="91">
        <v>0.66927599999999998</v>
      </c>
      <c r="F160" s="109">
        <v>158</v>
      </c>
      <c r="G160" s="91">
        <f t="array" ref="G160:H160">+MMULT(B160:C160,'Cov - Cor- Cholsky'!$C$7:$D$8)</f>
        <v>4.6988519468674685E-3</v>
      </c>
      <c r="H160" s="91">
        <v>7.2582321752346591E-3</v>
      </c>
    </row>
    <row r="161" spans="1:8" ht="15" thickBot="1" x14ac:dyDescent="0.35">
      <c r="A161" s="109">
        <v>159</v>
      </c>
      <c r="B161" s="91">
        <v>3.2939000000000003E-2</v>
      </c>
      <c r="C161" s="91">
        <v>0.39609</v>
      </c>
      <c r="F161" s="109">
        <v>159</v>
      </c>
      <c r="G161" s="91">
        <f t="array" ref="G161:H161">+MMULT(B161:C161,'Cov - Cor- Cholsky'!$C$7:$D$8)</f>
        <v>3.1977546941480402E-4</v>
      </c>
      <c r="H161" s="91">
        <v>2.2978261482994311E-3</v>
      </c>
    </row>
    <row r="162" spans="1:8" ht="15" thickBot="1" x14ac:dyDescent="0.35">
      <c r="A162" s="109">
        <v>160</v>
      </c>
      <c r="B162" s="91">
        <v>-0.43034699999999998</v>
      </c>
      <c r="C162" s="91">
        <v>0.65156700000000001</v>
      </c>
      <c r="F162" s="109">
        <v>160</v>
      </c>
      <c r="G162" s="91">
        <f t="array" ref="G162:H162">+MMULT(B162:C162,'Cov - Cor- Cholsky'!$C$7:$D$8)</f>
        <v>-4.1778564600094921E-3</v>
      </c>
      <c r="H162" s="91">
        <v>-3.8344940340683843E-5</v>
      </c>
    </row>
    <row r="163" spans="1:8" ht="15" thickBot="1" x14ac:dyDescent="0.35">
      <c r="A163" s="109">
        <v>161</v>
      </c>
      <c r="B163" s="91">
        <v>-0.79873799999999995</v>
      </c>
      <c r="C163" s="91">
        <v>1.889637</v>
      </c>
      <c r="F163" s="109">
        <v>161</v>
      </c>
      <c r="G163" s="91">
        <f t="array" ref="G163:H163">+MMULT(B163:C163,'Cov - Cor- Cholsky'!$C$7:$D$8)</f>
        <v>-7.7542371926725678E-3</v>
      </c>
      <c r="H163" s="91">
        <v>3.4296537997049372E-3</v>
      </c>
    </row>
    <row r="164" spans="1:8" ht="15" thickBot="1" x14ac:dyDescent="0.35">
      <c r="A164" s="109">
        <v>162</v>
      </c>
      <c r="B164" s="91">
        <v>-1.3737539999999999</v>
      </c>
      <c r="C164" s="91">
        <v>-0.85780000000000001</v>
      </c>
      <c r="F164" s="109">
        <v>162</v>
      </c>
      <c r="G164" s="91">
        <f t="array" ref="G164:H164">+MMULT(B164:C164,'Cov - Cor- Cholsky'!$C$7:$D$8)</f>
        <v>-1.3336556368149143E-2</v>
      </c>
      <c r="H164" s="91">
        <v>-1.5239807903016085E-2</v>
      </c>
    </row>
    <row r="165" spans="1:8" ht="15" thickBot="1" x14ac:dyDescent="0.35">
      <c r="A165" s="109">
        <v>163</v>
      </c>
      <c r="B165" s="91">
        <v>1.397213</v>
      </c>
      <c r="C165" s="91">
        <v>0.70907799999999999</v>
      </c>
      <c r="F165" s="109">
        <v>163</v>
      </c>
      <c r="G165" s="91">
        <f t="array" ref="G165:H165">+MMULT(B165:C165,'Cov - Cor- Cholsky'!$C$7:$D$8)</f>
        <v>1.3564298944942668E-2</v>
      </c>
      <c r="H165" s="91">
        <v>1.4659357428784993E-2</v>
      </c>
    </row>
    <row r="166" spans="1:8" ht="15" thickBot="1" x14ac:dyDescent="0.35">
      <c r="A166" s="109">
        <v>164</v>
      </c>
      <c r="B166" s="91">
        <v>2.13828</v>
      </c>
      <c r="C166" s="91">
        <v>-0.68339000000000005</v>
      </c>
      <c r="F166" s="109">
        <v>164</v>
      </c>
      <c r="G166" s="91">
        <f t="array" ref="G166:H166">+MMULT(B166:C166,'Cov - Cor- Cholsky'!$C$7:$D$8)</f>
        <v>2.0758659666058079E-2</v>
      </c>
      <c r="H166" s="91">
        <v>1.3333640876675388E-2</v>
      </c>
    </row>
    <row r="167" spans="1:8" ht="15" thickBot="1" x14ac:dyDescent="0.35">
      <c r="A167" s="109">
        <v>165</v>
      </c>
      <c r="B167" s="91">
        <v>0.52536499999999997</v>
      </c>
      <c r="C167" s="91">
        <v>0.51117299999999999</v>
      </c>
      <c r="F167" s="109">
        <v>165</v>
      </c>
      <c r="G167" s="91">
        <f t="array" ref="G167:H167">+MMULT(B167:C167,'Cov - Cor- Cholsky'!$C$7:$D$8)</f>
        <v>5.1003017544281395E-3</v>
      </c>
      <c r="H167" s="91">
        <v>6.7705101457503254E-3</v>
      </c>
    </row>
    <row r="168" spans="1:8" ht="15" thickBot="1" x14ac:dyDescent="0.35">
      <c r="A168" s="109">
        <v>166</v>
      </c>
      <c r="B168" s="91">
        <v>0.20098199999999999</v>
      </c>
      <c r="C168" s="91">
        <v>-1.3788039999999999</v>
      </c>
      <c r="F168" s="109">
        <v>166</v>
      </c>
      <c r="G168" s="91">
        <f t="array" ref="G168:H168">+MMULT(B168:C168,'Cov - Cor- Cholsky'!$C$7:$D$8)</f>
        <v>1.9511555722373519E-3</v>
      </c>
      <c r="H168" s="91">
        <v>-5.5114439731355292E-3</v>
      </c>
    </row>
    <row r="169" spans="1:8" ht="15" thickBot="1" x14ac:dyDescent="0.35">
      <c r="A169" s="109">
        <v>167</v>
      </c>
      <c r="B169" s="91">
        <v>1.134158</v>
      </c>
      <c r="C169" s="91">
        <v>1.270475</v>
      </c>
      <c r="F169" s="109">
        <v>167</v>
      </c>
      <c r="G169" s="91">
        <f t="array" ref="G169:H169">+MMULT(B169:C169,'Cov - Cor- Cholsky'!$C$7:$D$8)</f>
        <v>1.1010531796367688E-2</v>
      </c>
      <c r="H169" s="91">
        <v>1.5475317024921147E-2</v>
      </c>
    </row>
    <row r="170" spans="1:8" ht="15" thickBot="1" x14ac:dyDescent="0.35">
      <c r="A170" s="109">
        <v>168</v>
      </c>
      <c r="B170" s="91">
        <v>-0.22861000000000001</v>
      </c>
      <c r="C170" s="91">
        <v>0.51826700000000003</v>
      </c>
      <c r="F170" s="109">
        <v>168</v>
      </c>
      <c r="G170" s="91">
        <f t="array" ref="G170:H170">+MMULT(B170:C170,'Cov - Cor- Cholsky'!$C$7:$D$8)</f>
        <v>-2.2193712639399601E-3</v>
      </c>
      <c r="H170" s="91">
        <v>8.6545265307669912E-4</v>
      </c>
    </row>
    <row r="171" spans="1:8" ht="15" thickBot="1" x14ac:dyDescent="0.35">
      <c r="A171" s="109">
        <v>169</v>
      </c>
      <c r="B171" s="91">
        <v>0.234705</v>
      </c>
      <c r="C171" s="91">
        <v>-0.72170199999999995</v>
      </c>
      <c r="F171" s="109">
        <v>169</v>
      </c>
      <c r="G171" s="91">
        <f t="array" ref="G171:H171">+MMULT(B171:C171,'Cov - Cor- Cholsky'!$C$7:$D$8)</f>
        <v>2.2785422007043799E-3</v>
      </c>
      <c r="H171" s="91">
        <v>-1.8642869202812387E-3</v>
      </c>
    </row>
    <row r="172" spans="1:8" ht="15" thickBot="1" x14ac:dyDescent="0.35">
      <c r="A172" s="109">
        <v>170</v>
      </c>
      <c r="B172" s="91">
        <v>-0.65046599999999999</v>
      </c>
      <c r="C172" s="91">
        <v>-2.3154659999999998</v>
      </c>
      <c r="F172" s="109">
        <v>170</v>
      </c>
      <c r="G172" s="91">
        <f t="array" ref="G172:H172">+MMULT(B172:C172,'Cov - Cor- Cholsky'!$C$7:$D$8)</f>
        <v>-6.3147961531427755E-3</v>
      </c>
      <c r="H172" s="91">
        <v>-1.7041133786860115E-2</v>
      </c>
    </row>
    <row r="173" spans="1:8" ht="15" thickBot="1" x14ac:dyDescent="0.35">
      <c r="A173" s="109">
        <v>171</v>
      </c>
      <c r="B173" s="91">
        <v>-1.2210350000000001</v>
      </c>
      <c r="C173" s="91">
        <v>-0.11014</v>
      </c>
      <c r="F173" s="109">
        <v>171</v>
      </c>
      <c r="G173" s="91">
        <f t="array" ref="G173:H173">+MMULT(B173:C173,'Cov - Cor- Cholsky'!$C$7:$D$8)</f>
        <v>-1.185394335884226E-2</v>
      </c>
      <c r="H173" s="91">
        <v>-1.0188918264486445E-2</v>
      </c>
    </row>
    <row r="174" spans="1:8" ht="15" thickBot="1" x14ac:dyDescent="0.35">
      <c r="A174" s="109">
        <v>172</v>
      </c>
      <c r="B174" s="91">
        <v>0.33493699999999998</v>
      </c>
      <c r="C174" s="91">
        <v>-0.85754799999999998</v>
      </c>
      <c r="F174" s="109">
        <v>172</v>
      </c>
      <c r="G174" s="91">
        <f t="array" ref="G174:H174">+MMULT(B174:C174,'Cov - Cor- Cholsky'!$C$7:$D$8)</f>
        <v>3.2516055860647318E-3</v>
      </c>
      <c r="H174" s="91">
        <v>-1.7734825809636329E-3</v>
      </c>
    </row>
    <row r="175" spans="1:8" ht="15" thickBot="1" x14ac:dyDescent="0.35">
      <c r="A175" s="109">
        <v>173</v>
      </c>
      <c r="B175" s="91">
        <v>-0.428624</v>
      </c>
      <c r="C175" s="91">
        <v>-0.586615</v>
      </c>
      <c r="F175" s="109">
        <v>173</v>
      </c>
      <c r="G175" s="91">
        <f t="array" ref="G175:H175">+MMULT(B175:C175,'Cov - Cor- Cholsky'!$C$7:$D$8)</f>
        <v>-4.1611293846944642E-3</v>
      </c>
      <c r="H175" s="91">
        <v>-6.3963804880000207E-3</v>
      </c>
    </row>
    <row r="176" spans="1:8" ht="15" thickBot="1" x14ac:dyDescent="0.35">
      <c r="A176" s="109">
        <v>174</v>
      </c>
      <c r="B176" s="91">
        <v>-0.54197600000000001</v>
      </c>
      <c r="C176" s="91">
        <v>-0.41578999999999999</v>
      </c>
      <c r="F176" s="109">
        <v>174</v>
      </c>
      <c r="G176" s="91">
        <f t="array" ref="G176:H176">+MMULT(B176:C176,'Cov - Cor- Cholsky'!$C$7:$D$8)</f>
        <v>-5.2615631868471362E-3</v>
      </c>
      <c r="H176" s="91">
        <v>-6.4105746786985145E-3</v>
      </c>
    </row>
    <row r="177" spans="1:8" ht="15" thickBot="1" x14ac:dyDescent="0.35">
      <c r="A177" s="109">
        <v>175</v>
      </c>
      <c r="B177" s="91">
        <v>2.4059560000000002</v>
      </c>
      <c r="C177" s="91">
        <v>0.50346299999999999</v>
      </c>
      <c r="F177" s="109">
        <v>175</v>
      </c>
      <c r="G177" s="91">
        <f t="array" ref="G177:H177">+MMULT(B177:C177,'Cov - Cor- Cholsky'!$C$7:$D$8)</f>
        <v>2.3357287995730419E-2</v>
      </c>
      <c r="H177" s="91">
        <v>2.1550490148222624E-2</v>
      </c>
    </row>
    <row r="178" spans="1:8" ht="15" thickBot="1" x14ac:dyDescent="0.35">
      <c r="A178" s="109">
        <v>176</v>
      </c>
      <c r="B178" s="91">
        <v>-0.13778399999999999</v>
      </c>
      <c r="C178" s="91">
        <v>0.191028</v>
      </c>
      <c r="F178" s="109">
        <v>176</v>
      </c>
      <c r="G178" s="91">
        <f t="array" ref="G178:H178">+MMULT(B178:C178,'Cov - Cor- Cholsky'!$C$7:$D$8)</f>
        <v>-1.3376223709842239E-3</v>
      </c>
      <c r="H178" s="91">
        <v>-1.0276264585517983E-4</v>
      </c>
    </row>
    <row r="179" spans="1:8" ht="15" thickBot="1" x14ac:dyDescent="0.35">
      <c r="A179" s="109">
        <v>177</v>
      </c>
      <c r="B179" s="91">
        <v>-0.73470999999999997</v>
      </c>
      <c r="C179" s="91">
        <v>1.5806469999999999</v>
      </c>
      <c r="F179" s="109">
        <v>177</v>
      </c>
      <c r="G179" s="91">
        <f t="array" ref="G179:H179">+MMULT(B179:C179,'Cov - Cor- Cholsky'!$C$7:$D$8)</f>
        <v>-7.1326462592595594E-3</v>
      </c>
      <c r="H179" s="91">
        <v>2.3441700415082582E-3</v>
      </c>
    </row>
    <row r="180" spans="1:8" ht="15" thickBot="1" x14ac:dyDescent="0.35">
      <c r="A180" s="109">
        <v>178</v>
      </c>
      <c r="B180" s="91">
        <v>-0.436253</v>
      </c>
      <c r="C180" s="91">
        <v>2.042837</v>
      </c>
      <c r="F180" s="109">
        <v>178</v>
      </c>
      <c r="G180" s="91">
        <f t="array" ref="G180:H180">+MMULT(B180:C180,'Cov - Cor- Cholsky'!$C$7:$D$8)</f>
        <v>-4.2351925637881078E-3</v>
      </c>
      <c r="H180" s="91">
        <v>7.0745092772659529E-3</v>
      </c>
    </row>
    <row r="181" spans="1:8" ht="15" thickBot="1" x14ac:dyDescent="0.35">
      <c r="A181" s="109">
        <v>179</v>
      </c>
      <c r="B181" s="91">
        <v>0.72539200000000004</v>
      </c>
      <c r="C181" s="91">
        <v>-3.7829000000000002E-2</v>
      </c>
      <c r="F181" s="109">
        <v>179</v>
      </c>
      <c r="G181" s="91">
        <f t="array" ref="G181:H181">+MMULT(B181:C181,'Cov - Cor- Cholsky'!$C$7:$D$8)</f>
        <v>7.0421860806261123E-3</v>
      </c>
      <c r="H181" s="91">
        <v>5.5216538198699858E-3</v>
      </c>
    </row>
    <row r="182" spans="1:8" ht="15" thickBot="1" x14ac:dyDescent="0.35">
      <c r="A182" s="109">
        <v>180</v>
      </c>
      <c r="B182" s="91">
        <v>-0.54441499999999998</v>
      </c>
      <c r="C182" s="91">
        <v>-1.364063</v>
      </c>
      <c r="F182" s="109">
        <v>180</v>
      </c>
      <c r="G182" s="91">
        <f t="array" ref="G182:H182">+MMULT(B182:C182,'Cov - Cor- Cholsky'!$C$7:$D$8)</f>
        <v>-5.28524126966394E-3</v>
      </c>
      <c r="H182" s="91">
        <v>-1.1309553075453907E-2</v>
      </c>
    </row>
    <row r="183" spans="1:8" ht="15" thickBot="1" x14ac:dyDescent="0.35">
      <c r="A183" s="109">
        <v>181</v>
      </c>
      <c r="B183" s="91">
        <v>1.499622</v>
      </c>
      <c r="C183" s="91">
        <v>1.406854</v>
      </c>
      <c r="F183" s="109">
        <v>181</v>
      </c>
      <c r="G183" s="91">
        <f t="array" ref="G183:H183">+MMULT(B183:C183,'Cov - Cor- Cholsky'!$C$7:$D$8)</f>
        <v>1.4558496888028393E-2</v>
      </c>
      <c r="H183" s="91">
        <v>1.9057088071742515E-2</v>
      </c>
    </row>
    <row r="184" spans="1:8" ht="15" thickBot="1" x14ac:dyDescent="0.35">
      <c r="A184" s="109">
        <v>182</v>
      </c>
      <c r="B184" s="91">
        <v>0.64958899999999997</v>
      </c>
      <c r="C184" s="91">
        <v>0.73367700000000002</v>
      </c>
      <c r="F184" s="109">
        <v>182</v>
      </c>
      <c r="G184" s="91">
        <f t="array" ref="G184:H184">+MMULT(B184:C184,'Cov - Cor- Cholsky'!$C$7:$D$8)</f>
        <v>6.3062821397642035E-3</v>
      </c>
      <c r="H184" s="91">
        <v>8.8944275589889106E-3</v>
      </c>
    </row>
    <row r="185" spans="1:8" ht="15" thickBot="1" x14ac:dyDescent="0.35">
      <c r="A185" s="109">
        <v>183</v>
      </c>
      <c r="B185" s="91">
        <v>-0.632212</v>
      </c>
      <c r="C185" s="91">
        <v>0.49381700000000001</v>
      </c>
      <c r="F185" s="109">
        <v>183</v>
      </c>
      <c r="G185" s="91">
        <f t="array" ref="G185:H185">+MMULT(B185:C185,'Cov - Cor- Cholsky'!$C$7:$D$8)</f>
        <v>-6.1375842942916316E-3</v>
      </c>
      <c r="H185" s="91">
        <v>-2.4408777694899693E-3</v>
      </c>
    </row>
    <row r="186" spans="1:8" ht="15" thickBot="1" x14ac:dyDescent="0.35">
      <c r="A186" s="109">
        <v>184</v>
      </c>
      <c r="B186" s="91">
        <v>0.103432</v>
      </c>
      <c r="C186" s="91">
        <v>-0.39542100000000002</v>
      </c>
      <c r="F186" s="109">
        <v>184</v>
      </c>
      <c r="G186" s="91">
        <f t="array" ref="G186:H186">+MMULT(B186:C186,'Cov - Cor- Cholsky'!$C$7:$D$8)</f>
        <v>1.0041293406755519E-3</v>
      </c>
      <c r="H186" s="91">
        <v>-1.2197366587651192E-3</v>
      </c>
    </row>
    <row r="187" spans="1:8" ht="15" thickBot="1" x14ac:dyDescent="0.35">
      <c r="A187" s="109">
        <v>185</v>
      </c>
      <c r="B187" s="91">
        <v>0.30865599999999999</v>
      </c>
      <c r="C187" s="91">
        <v>-0.29185899999999998</v>
      </c>
      <c r="F187" s="109">
        <v>185</v>
      </c>
      <c r="G187" s="91">
        <f t="array" ref="G187:H187">+MMULT(B187:C187,'Cov - Cor- Cholsky'!$C$7:$D$8)</f>
        <v>2.9964667199276159E-3</v>
      </c>
      <c r="H187" s="91">
        <v>9.3041782834255102E-4</v>
      </c>
    </row>
    <row r="188" spans="1:8" ht="15" thickBot="1" x14ac:dyDescent="0.35">
      <c r="A188" s="109">
        <v>186</v>
      </c>
      <c r="B188" s="91">
        <v>-0.99707199999999996</v>
      </c>
      <c r="C188" s="91">
        <v>-0.39365299999999998</v>
      </c>
      <c r="F188" s="109">
        <v>186</v>
      </c>
      <c r="G188" s="91">
        <f t="array" ref="G188:H188">+MMULT(B188:C188,'Cov - Cor- Cholsky'!$C$7:$D$8)</f>
        <v>-9.6796856868865914E-3</v>
      </c>
      <c r="H188" s="91">
        <v>-9.8829601776851995E-3</v>
      </c>
    </row>
    <row r="189" spans="1:8" ht="15" thickBot="1" x14ac:dyDescent="0.35">
      <c r="A189" s="109">
        <v>187</v>
      </c>
      <c r="B189" s="91">
        <v>-1.28294</v>
      </c>
      <c r="C189" s="91">
        <v>0.43666899999999997</v>
      </c>
      <c r="F189" s="109">
        <v>187</v>
      </c>
      <c r="G189" s="91">
        <f t="array" ref="G189:H189">+MMULT(B189:C189,'Cov - Cor- Cholsky'!$C$7:$D$8)</f>
        <v>-1.2454923972525839E-2</v>
      </c>
      <c r="H189" s="91">
        <v>-7.8629016994910365E-3</v>
      </c>
    </row>
    <row r="190" spans="1:8" ht="15" thickBot="1" x14ac:dyDescent="0.35">
      <c r="A190" s="109">
        <v>188</v>
      </c>
      <c r="B190" s="91">
        <v>0.37056099999999997</v>
      </c>
      <c r="C190" s="91">
        <v>-1.1400189999999999</v>
      </c>
      <c r="F190" s="109">
        <v>188</v>
      </c>
      <c r="G190" s="91">
        <f t="array" ref="G190:H190">+MMULT(B190:C190,'Cov - Cor- Cholsky'!$C$7:$D$8)</f>
        <v>3.5974473336111957E-3</v>
      </c>
      <c r="H190" s="91">
        <v>-2.9463336450257739E-3</v>
      </c>
    </row>
    <row r="191" spans="1:8" ht="15" thickBot="1" x14ac:dyDescent="0.35">
      <c r="A191" s="109">
        <v>189</v>
      </c>
      <c r="B191" s="91">
        <v>0.64881900000000003</v>
      </c>
      <c r="C191" s="91">
        <v>-0.83282400000000001</v>
      </c>
      <c r="F191" s="109">
        <v>189</v>
      </c>
      <c r="G191" s="91">
        <f t="array" ref="G191:H191">+MMULT(B191:C191,'Cov - Cor- Cholsky'!$C$7:$D$8)</f>
        <v>6.2988068942664843E-3</v>
      </c>
      <c r="H191" s="91">
        <v>8.2723569358551362E-4</v>
      </c>
    </row>
    <row r="192" spans="1:8" ht="15" thickBot="1" x14ac:dyDescent="0.35">
      <c r="A192" s="109">
        <v>190</v>
      </c>
      <c r="B192" s="91">
        <v>-8.0999999999999996E-3</v>
      </c>
      <c r="C192" s="91">
        <v>1.410817</v>
      </c>
      <c r="F192" s="109">
        <v>190</v>
      </c>
      <c r="G192" s="91">
        <f t="array" ref="G192:H192">+MMULT(B192:C192,'Cov - Cor- Cholsky'!$C$7:$D$8)</f>
        <v>-7.8635699391599995E-5</v>
      </c>
      <c r="H192" s="91">
        <v>7.1961525371876389E-3</v>
      </c>
    </row>
    <row r="193" spans="1:8" ht="15" thickBot="1" x14ac:dyDescent="0.35">
      <c r="A193" s="109">
        <v>191</v>
      </c>
      <c r="B193" s="91">
        <v>0.430033</v>
      </c>
      <c r="C193" s="91">
        <v>-2.254092</v>
      </c>
      <c r="F193" s="109">
        <v>191</v>
      </c>
      <c r="G193" s="91">
        <f t="array" ref="G193:H193">+MMULT(B193:C193,'Cov - Cor- Cholsky'!$C$7:$D$8)</f>
        <v>4.1748081131441879E-3</v>
      </c>
      <c r="H193" s="91">
        <v>-8.2106309314590176E-3</v>
      </c>
    </row>
    <row r="194" spans="1:8" ht="15" thickBot="1" x14ac:dyDescent="0.35">
      <c r="A194" s="109">
        <v>192</v>
      </c>
      <c r="B194" s="91">
        <v>-0.14479600000000001</v>
      </c>
      <c r="C194" s="91">
        <v>-4.5589999999999997E-3</v>
      </c>
      <c r="F194" s="109">
        <v>192</v>
      </c>
      <c r="G194" s="91">
        <f t="array" ref="G194:H194">+MMULT(B194:C194,'Cov - Cor- Cholsky'!$C$7:$D$8)</f>
        <v>-1.405695645568656E-3</v>
      </c>
      <c r="H194" s="91">
        <v>-1.1644988853780169E-3</v>
      </c>
    </row>
    <row r="195" spans="1:8" ht="15" thickBot="1" x14ac:dyDescent="0.35">
      <c r="A195" s="109">
        <v>193</v>
      </c>
      <c r="B195" s="91">
        <v>-0.428672</v>
      </c>
      <c r="C195" s="91">
        <v>0.18890999999999999</v>
      </c>
      <c r="F195" s="109">
        <v>193</v>
      </c>
      <c r="G195" s="91">
        <f t="array" ref="G195:H195">+MMULT(B195:C195,'Cov - Cor- Cholsky'!$C$7:$D$8)</f>
        <v>-4.1615953740241924E-3</v>
      </c>
      <c r="H195" s="91">
        <v>-2.4059517115466783E-3</v>
      </c>
    </row>
    <row r="196" spans="1:8" ht="15" thickBot="1" x14ac:dyDescent="0.35">
      <c r="A196" s="109">
        <v>194</v>
      </c>
      <c r="B196" s="91">
        <v>0.38532899999999998</v>
      </c>
      <c r="C196" s="91">
        <v>-1.6558649999999999</v>
      </c>
      <c r="F196" s="109">
        <v>194</v>
      </c>
      <c r="G196" s="91">
        <f t="array" ref="G196:H196">+MMULT(B196:C196,'Cov - Cor- Cholsky'!$C$7:$D$8)</f>
        <v>3.7408167173908439E-3</v>
      </c>
      <c r="H196" s="91">
        <v>-5.4844709457625429E-3</v>
      </c>
    </row>
    <row r="197" spans="1:8" ht="15" thickBot="1" x14ac:dyDescent="0.35">
      <c r="A197" s="109">
        <v>195</v>
      </c>
      <c r="B197" s="91">
        <v>0.62446000000000002</v>
      </c>
      <c r="C197" s="91">
        <v>-9.9801000000000001E-2</v>
      </c>
      <c r="F197" s="109">
        <v>195</v>
      </c>
      <c r="G197" s="91">
        <f t="array" ref="G197:H197">+MMULT(B197:C197,'Cov - Cor- Cholsky'!$C$7:$D$8)</f>
        <v>6.0623270175405603E-3</v>
      </c>
      <c r="H197" s="91">
        <v>4.4073732109740733E-3</v>
      </c>
    </row>
    <row r="198" spans="1:8" ht="15" thickBot="1" x14ac:dyDescent="0.35">
      <c r="A198" s="109">
        <v>196</v>
      </c>
      <c r="B198" s="91">
        <v>-0.61099000000000003</v>
      </c>
      <c r="C198" s="91">
        <v>0.41558</v>
      </c>
      <c r="F198" s="109">
        <v>196</v>
      </c>
      <c r="G198" s="91">
        <f t="array" ref="G198:H198">+MMULT(B198:C198,'Cov - Cor- Cholsky'!$C$7:$D$8)</f>
        <v>-5.9315587618856405E-3</v>
      </c>
      <c r="H198" s="91">
        <v>-2.6762447604325502E-3</v>
      </c>
    </row>
    <row r="199" spans="1:8" ht="15" thickBot="1" x14ac:dyDescent="0.35">
      <c r="A199" s="109">
        <v>197</v>
      </c>
      <c r="B199" s="91">
        <v>-1.0888930000000001</v>
      </c>
      <c r="C199" s="91">
        <v>1.326365</v>
      </c>
      <c r="F199" s="109">
        <v>197</v>
      </c>
      <c r="G199" s="91">
        <f t="array" ref="G199:H199">+MMULT(B199:C199,'Cov - Cor- Cholsky'!$C$7:$D$8)</f>
        <v>-1.0571094150323149E-2</v>
      </c>
      <c r="H199" s="91">
        <v>-1.7554251919762332E-3</v>
      </c>
    </row>
    <row r="200" spans="1:8" ht="15" thickBot="1" x14ac:dyDescent="0.35">
      <c r="A200" s="109">
        <v>198</v>
      </c>
      <c r="B200" s="91">
        <v>-0.78009700000000004</v>
      </c>
      <c r="C200" s="91">
        <v>0.39922200000000002</v>
      </c>
      <c r="F200" s="109">
        <v>198</v>
      </c>
      <c r="G200" s="91">
        <f t="array" ref="G200:H200">+MMULT(B200:C200,'Cov - Cor- Cholsky'!$C$7:$D$8)</f>
        <v>-7.5732682948504923E-3</v>
      </c>
      <c r="H200" s="91">
        <v>-4.0930390333110489E-3</v>
      </c>
    </row>
    <row r="201" spans="1:8" ht="15" thickBot="1" x14ac:dyDescent="0.35">
      <c r="A201" s="109">
        <v>199</v>
      </c>
      <c r="B201" s="91">
        <v>-0.16531000000000001</v>
      </c>
      <c r="C201" s="91">
        <v>0.21034800000000001</v>
      </c>
      <c r="F201" s="109">
        <v>199</v>
      </c>
      <c r="G201" s="91">
        <f t="array" ref="G201:H201">+MMULT(B201:C201,'Cov - Cor- Cholsky'!$C$7:$D$8)</f>
        <v>-1.6048478353611602E-3</v>
      </c>
      <c r="H201" s="91">
        <v>-2.2025667228477391E-4</v>
      </c>
    </row>
    <row r="202" spans="1:8" ht="15" thickBot="1" x14ac:dyDescent="0.35">
      <c r="A202" s="109">
        <v>200</v>
      </c>
      <c r="B202" s="91">
        <v>0.421931</v>
      </c>
      <c r="C202" s="91">
        <v>-0.353655</v>
      </c>
      <c r="F202" s="109">
        <v>200</v>
      </c>
      <c r="G202" s="91">
        <f t="array" ref="G202:H202">+MMULT(B202:C202,'Cov - Cor- Cholsky'!$C$7:$D$8)</f>
        <v>4.0961529975305161E-3</v>
      </c>
      <c r="H202" s="91">
        <v>1.5050621957850441E-3</v>
      </c>
    </row>
    <row r="203" spans="1:8" ht="15" thickBot="1" x14ac:dyDescent="0.35">
      <c r="A203" s="109">
        <v>201</v>
      </c>
      <c r="B203" s="91">
        <v>0.530694</v>
      </c>
      <c r="C203" s="91">
        <v>-0.44562800000000002</v>
      </c>
      <c r="F203" s="109">
        <v>201</v>
      </c>
      <c r="G203" s="91">
        <f t="array" ref="G203:H203">+MMULT(B203:C203,'Cov - Cor- Cholsky'!$C$7:$D$8)</f>
        <v>5.1520362781389837E-3</v>
      </c>
      <c r="H203" s="91">
        <v>1.8888614623186694E-3</v>
      </c>
    </row>
    <row r="204" spans="1:8" ht="15" thickBot="1" x14ac:dyDescent="0.35">
      <c r="A204" s="109">
        <v>202</v>
      </c>
      <c r="B204" s="91">
        <v>1.1187659999999999</v>
      </c>
      <c r="C204" s="91">
        <v>0.81294200000000005</v>
      </c>
      <c r="F204" s="109">
        <v>202</v>
      </c>
      <c r="G204" s="91">
        <f t="array" ref="G204:H204">+MMULT(B204:C204,'Cov - Cor- Cholsky'!$C$7:$D$8)</f>
        <v>1.0861104551301575E-2</v>
      </c>
      <c r="H204" s="91">
        <v>1.2999584674603108E-2</v>
      </c>
    </row>
    <row r="205" spans="1:8" ht="15" thickBot="1" x14ac:dyDescent="0.35">
      <c r="A205" s="109">
        <v>203</v>
      </c>
      <c r="B205" s="91">
        <v>0.73948000000000003</v>
      </c>
      <c r="C205" s="91">
        <v>0.84973900000000002</v>
      </c>
      <c r="F205" s="109">
        <v>203</v>
      </c>
      <c r="G205" s="91">
        <f t="array" ref="G205:H205">+MMULT(B205:C205,'Cov - Cor- Cholsky'!$C$7:$D$8)</f>
        <v>7.1789539489012805E-3</v>
      </c>
      <c r="H205" s="91">
        <v>1.0200045604235434E-2</v>
      </c>
    </row>
    <row r="206" spans="1:8" ht="15" thickBot="1" x14ac:dyDescent="0.35">
      <c r="A206" s="109">
        <v>204</v>
      </c>
      <c r="B206" s="91">
        <v>-0.95811800000000003</v>
      </c>
      <c r="C206" s="91">
        <v>-1.22011</v>
      </c>
      <c r="F206" s="109">
        <v>204</v>
      </c>
      <c r="G206" s="91">
        <f t="array" ref="G206:H206">+MMULT(B206:C206,'Cov - Cor- Cholsky'!$C$7:$D$8)</f>
        <v>-9.3015159295902483E-3</v>
      </c>
      <c r="H206" s="91">
        <v>-1.3828890441464332E-2</v>
      </c>
    </row>
    <row r="207" spans="1:8" ht="15" thickBot="1" x14ac:dyDescent="0.35">
      <c r="A207" s="109">
        <v>205</v>
      </c>
      <c r="B207" s="91">
        <v>0.39374300000000001</v>
      </c>
      <c r="C207" s="91">
        <v>2.7790729999999999</v>
      </c>
      <c r="F207" s="109">
        <v>205</v>
      </c>
      <c r="G207" s="91">
        <f t="array" ref="G207:H207">+MMULT(B207:C207,'Cov - Cor- Cholsky'!$C$7:$D$8)</f>
        <v>3.8225007636477483E-3</v>
      </c>
      <c r="H207" s="91">
        <v>1.7403769843097928E-2</v>
      </c>
    </row>
    <row r="208" spans="1:8" ht="15" thickBot="1" x14ac:dyDescent="0.35">
      <c r="A208" s="109">
        <v>206</v>
      </c>
      <c r="B208" s="91">
        <v>-0.16755200000000001</v>
      </c>
      <c r="C208" s="91">
        <v>-0.56097300000000005</v>
      </c>
      <c r="F208" s="109">
        <v>206</v>
      </c>
      <c r="G208" s="91">
        <f t="array" ref="G208:H208">+MMULT(B208:C208,'Cov - Cor- Cholsky'!$C$7:$D$8)</f>
        <v>-1.6266134203038721E-3</v>
      </c>
      <c r="H208" s="91">
        <v>-4.2070978349619589E-3</v>
      </c>
    </row>
    <row r="209" spans="1:8" ht="15" thickBot="1" x14ac:dyDescent="0.35">
      <c r="A209" s="109">
        <v>207</v>
      </c>
      <c r="B209" s="91">
        <v>0.14150799999999999</v>
      </c>
      <c r="C209" s="91">
        <v>1.5618000000000001</v>
      </c>
      <c r="F209" s="109">
        <v>207</v>
      </c>
      <c r="G209" s="91">
        <f t="array" ref="G209:H209">+MMULT(B209:C209,'Cov - Cor- Cholsky'!$C$7:$D$8)</f>
        <v>1.3737753764822879E-3</v>
      </c>
      <c r="H209" s="91">
        <v>9.1520609928535737E-3</v>
      </c>
    </row>
    <row r="210" spans="1:8" ht="15" thickBot="1" x14ac:dyDescent="0.35">
      <c r="A210" s="109">
        <v>208</v>
      </c>
      <c r="B210" s="91">
        <v>-0.83903399999999995</v>
      </c>
      <c r="C210" s="91">
        <v>0.189919</v>
      </c>
      <c r="F210" s="109">
        <v>208</v>
      </c>
      <c r="G210" s="91">
        <f t="array" ref="G210:H210">+MMULT(B210:C210,'Cov - Cor- Cholsky'!$C$7:$D$8)</f>
        <v>-8.1454352349792231E-3</v>
      </c>
      <c r="H210" s="91">
        <v>-5.6345425349248329E-3</v>
      </c>
    </row>
    <row r="211" spans="1:8" ht="15" thickBot="1" x14ac:dyDescent="0.35">
      <c r="A211" s="109">
        <v>209</v>
      </c>
      <c r="B211" s="91">
        <v>-1.081888</v>
      </c>
      <c r="C211" s="91">
        <v>-1.4105080000000001</v>
      </c>
      <c r="F211" s="109">
        <v>209</v>
      </c>
      <c r="G211" s="91">
        <f t="array" ref="G211:H211">+MMULT(B211:C211,'Cov - Cor- Cholsky'!$C$7:$D$8)</f>
        <v>-1.0503088832515968E-2</v>
      </c>
      <c r="H211" s="91">
        <v>-1.5784014561458629E-2</v>
      </c>
    </row>
    <row r="212" spans="1:8" ht="15" thickBot="1" x14ac:dyDescent="0.35">
      <c r="A212" s="109">
        <v>210</v>
      </c>
      <c r="B212" s="91">
        <v>-0.22664599999999999</v>
      </c>
      <c r="C212" s="91">
        <v>-0.505471</v>
      </c>
      <c r="F212" s="109">
        <v>210</v>
      </c>
      <c r="G212" s="91">
        <f t="array" ref="G212:H212">+MMULT(B212:C212,'Cov - Cor- Cholsky'!$C$7:$D$8)</f>
        <v>-2.200304533865256E-3</v>
      </c>
      <c r="H212" s="91">
        <v>-4.3871672515370707E-3</v>
      </c>
    </row>
    <row r="213" spans="1:8" ht="15" thickBot="1" x14ac:dyDescent="0.35">
      <c r="A213" s="109">
        <v>211</v>
      </c>
      <c r="B213" s="91">
        <v>1.2033940000000001</v>
      </c>
      <c r="C213" s="91">
        <v>0.27502900000000002</v>
      </c>
      <c r="F213" s="109">
        <v>211</v>
      </c>
      <c r="G213" s="91">
        <f t="array" ref="G213:H213">+MMULT(B213:C213,'Cov - Cor- Cholsky'!$C$7:$D$8)</f>
        <v>1.1682682572056185E-2</v>
      </c>
      <c r="H213" s="91">
        <v>1.089841088104879E-2</v>
      </c>
    </row>
    <row r="214" spans="1:8" ht="15" thickBot="1" x14ac:dyDescent="0.35">
      <c r="A214" s="109">
        <v>212</v>
      </c>
      <c r="B214" s="91">
        <v>1.349224</v>
      </c>
      <c r="C214" s="91">
        <v>-0.25654399999999999</v>
      </c>
      <c r="F214" s="109">
        <v>212</v>
      </c>
      <c r="G214" s="91">
        <f t="array" ref="G214:H214">+MMULT(B214:C214,'Cov - Cor- Cholsky'!$C$7:$D$8)</f>
        <v>1.3098416404436064E-2</v>
      </c>
      <c r="H214" s="91">
        <v>9.3121535885821675E-3</v>
      </c>
    </row>
    <row r="215" spans="1:8" ht="15" thickBot="1" x14ac:dyDescent="0.35">
      <c r="A215" s="109">
        <v>213</v>
      </c>
      <c r="B215" s="91">
        <v>-0.78707400000000005</v>
      </c>
      <c r="C215" s="91">
        <v>2.1866289999999999</v>
      </c>
      <c r="F215" s="109">
        <v>213</v>
      </c>
      <c r="G215" s="91">
        <f t="array" ref="G215:H215">+MMULT(B215:C215,'Cov - Cor- Cholsky'!$C$7:$D$8)</f>
        <v>-7.6410017855486649E-3</v>
      </c>
      <c r="H215" s="91">
        <v>5.0498735747043768E-3</v>
      </c>
    </row>
    <row r="216" spans="1:8" ht="15" thickBot="1" x14ac:dyDescent="0.35">
      <c r="A216" s="109">
        <v>214</v>
      </c>
      <c r="B216" s="91">
        <v>-0.45505499999999999</v>
      </c>
      <c r="C216" s="91">
        <v>-1.979015</v>
      </c>
      <c r="F216" s="109">
        <v>214</v>
      </c>
      <c r="G216" s="91">
        <f t="array" ref="G216:H216">+MMULT(B216:C216,'Cov - Cor- Cholsky'!$C$7:$D$8)</f>
        <v>-4.4177244674869802E-3</v>
      </c>
      <c r="H216" s="91">
        <v>-1.376987546566825E-2</v>
      </c>
    </row>
    <row r="217" spans="1:8" ht="15" thickBot="1" x14ac:dyDescent="0.35">
      <c r="A217" s="109">
        <v>215</v>
      </c>
      <c r="B217" s="91">
        <v>0.80041099999999998</v>
      </c>
      <c r="C217" s="91">
        <v>-0.34428399999999998</v>
      </c>
      <c r="F217" s="109">
        <v>215</v>
      </c>
      <c r="G217" s="91">
        <f t="array" ref="G217:H217">+MMULT(B217:C217,'Cov - Cor- Cholsky'!$C$7:$D$8)</f>
        <v>7.7704788624357955E-3</v>
      </c>
      <c r="H217" s="91">
        <v>4.535827601613621E-3</v>
      </c>
    </row>
    <row r="218" spans="1:8" ht="15" thickBot="1" x14ac:dyDescent="0.35">
      <c r="A218" s="109">
        <v>216</v>
      </c>
      <c r="B218" s="91">
        <v>0.801902</v>
      </c>
      <c r="C218" s="91">
        <v>-0.20847299999999999</v>
      </c>
      <c r="F218" s="109">
        <v>216</v>
      </c>
      <c r="G218" s="91">
        <f t="array" ref="G218:H218">+MMULT(B218:C218,'Cov - Cor- Cholsky'!$C$7:$D$8)</f>
        <v>7.7849536559904719E-3</v>
      </c>
      <c r="H218" s="91">
        <v>5.2464527482253267E-3</v>
      </c>
    </row>
    <row r="219" spans="1:8" ht="15" thickBot="1" x14ac:dyDescent="0.35">
      <c r="A219" s="109">
        <v>217</v>
      </c>
      <c r="B219" s="91">
        <v>0.22673499999999999</v>
      </c>
      <c r="C219" s="91">
        <v>-0.48376999999999998</v>
      </c>
      <c r="F219" s="109">
        <v>217</v>
      </c>
      <c r="G219" s="91">
        <f t="array" ref="G219:H219">+MMULT(B219:C219,'Cov - Cor- Cholsky'!$C$7:$D$8)</f>
        <v>2.2011685557474601E-3</v>
      </c>
      <c r="H219" s="91">
        <v>-7.0270867215322503E-4</v>
      </c>
    </row>
    <row r="220" spans="1:8" ht="15" thickBot="1" x14ac:dyDescent="0.35">
      <c r="A220" s="109">
        <v>218</v>
      </c>
      <c r="B220" s="91">
        <v>-0.47587400000000002</v>
      </c>
      <c r="C220" s="91">
        <v>-1.5318130000000001</v>
      </c>
      <c r="F220" s="109">
        <v>218</v>
      </c>
      <c r="G220" s="91">
        <f t="array" ref="G220:H220">+MMULT(B220:C220,'Cov - Cor- Cholsky'!$C$7:$D$8)</f>
        <v>-4.6198376311454639E-3</v>
      </c>
      <c r="H220" s="91">
        <v>-1.1632660044211238E-2</v>
      </c>
    </row>
    <row r="221" spans="1:8" ht="15" thickBot="1" x14ac:dyDescent="0.35">
      <c r="A221" s="109">
        <v>219</v>
      </c>
      <c r="B221" s="91">
        <v>0.65584100000000001</v>
      </c>
      <c r="C221" s="91">
        <v>0.85317900000000002</v>
      </c>
      <c r="F221" s="109">
        <v>219</v>
      </c>
      <c r="G221" s="91">
        <f t="array" ref="G221:H221">+MMULT(B221:C221,'Cov - Cor- Cholsky'!$C$7:$D$8)</f>
        <v>6.3669772499612759E-3</v>
      </c>
      <c r="H221" s="91">
        <v>9.5586457241852128E-3</v>
      </c>
    </row>
    <row r="222" spans="1:8" ht="15" thickBot="1" x14ac:dyDescent="0.35">
      <c r="A222" s="109">
        <v>220</v>
      </c>
      <c r="B222" s="91">
        <v>-1.6868590000000001</v>
      </c>
      <c r="C222" s="91">
        <v>0.47772900000000001</v>
      </c>
      <c r="F222" s="109">
        <v>220</v>
      </c>
      <c r="G222" s="91">
        <f t="array" ref="G222:H222">+MMULT(B222:C222,'Cov - Cor- Cholsky'!$C$7:$D$8)</f>
        <v>-1.6376214474075924E-2</v>
      </c>
      <c r="H222" s="91">
        <v>-1.0834619491869238E-2</v>
      </c>
    </row>
    <row r="223" spans="1:8" ht="15" thickBot="1" x14ac:dyDescent="0.35">
      <c r="A223" s="109">
        <v>221</v>
      </c>
      <c r="B223" s="91">
        <v>0.63214700000000001</v>
      </c>
      <c r="C223" s="91">
        <v>0.55681800000000004</v>
      </c>
      <c r="F223" s="109">
        <v>221</v>
      </c>
      <c r="G223" s="91">
        <f t="array" ref="G223:H223">+MMULT(B223:C223,'Cov - Cor- Cholsky'!$C$7:$D$8)</f>
        <v>6.136953267074292E-3</v>
      </c>
      <c r="H223" s="91">
        <v>7.8468728126326794E-3</v>
      </c>
    </row>
    <row r="224" spans="1:8" ht="15" thickBot="1" x14ac:dyDescent="0.35">
      <c r="A224" s="109">
        <v>222</v>
      </c>
      <c r="B224" s="91">
        <v>-0.25447900000000001</v>
      </c>
      <c r="C224" s="91">
        <v>-1.332309</v>
      </c>
      <c r="F224" s="109">
        <v>222</v>
      </c>
      <c r="G224" s="91">
        <f t="array" ref="G224:H224">+MMULT(B224:C224,'Cov - Cor- Cholsky'!$C$7:$D$8)</f>
        <v>-2.4705103883302442E-3</v>
      </c>
      <c r="H224" s="91">
        <v>-8.8613609216025638E-3</v>
      </c>
    </row>
    <row r="225" spans="1:8" ht="15" thickBot="1" x14ac:dyDescent="0.35">
      <c r="A225" s="109">
        <v>223</v>
      </c>
      <c r="B225" s="91">
        <v>-1.2590950000000001</v>
      </c>
      <c r="C225" s="91">
        <v>-0.29869200000000001</v>
      </c>
      <c r="F225" s="109">
        <v>223</v>
      </c>
      <c r="G225" s="91">
        <f t="array" ref="G225:H225">+MMULT(B225:C225,'Cov - Cor- Cholsky'!$C$7:$D$8)</f>
        <v>-1.222343406487242E-2</v>
      </c>
      <c r="H225" s="91">
        <v>-1.145912091384977E-2</v>
      </c>
    </row>
    <row r="226" spans="1:8" ht="15" thickBot="1" x14ac:dyDescent="0.35">
      <c r="A226" s="109">
        <v>224</v>
      </c>
      <c r="B226" s="91">
        <v>1.320886</v>
      </c>
      <c r="C226" s="91">
        <v>2.0316960000000002</v>
      </c>
      <c r="F226" s="109">
        <v>224</v>
      </c>
      <c r="G226" s="91">
        <f t="array" ref="G226:H226">+MMULT(B226:C226,'Cov - Cor- Cholsky'!$C$7:$D$8)</f>
        <v>1.2823307953897896E-2</v>
      </c>
      <c r="H226" s="91">
        <v>2.086399252611431E-2</v>
      </c>
    </row>
    <row r="227" spans="1:8" ht="15" thickBot="1" x14ac:dyDescent="0.35">
      <c r="A227" s="109">
        <v>225</v>
      </c>
      <c r="B227" s="91">
        <v>0.97965899999999995</v>
      </c>
      <c r="C227" s="91">
        <v>0.65723900000000002</v>
      </c>
      <c r="F227" s="109">
        <v>225</v>
      </c>
      <c r="G227" s="91">
        <f t="array" ref="G227:H227">+MMULT(B227:C227,'Cov - Cor- Cholsky'!$C$7:$D$8)</f>
        <v>9.5106383494167231E-3</v>
      </c>
      <c r="H227" s="91">
        <v>1.1102138590430494E-2</v>
      </c>
    </row>
    <row r="228" spans="1:8" ht="15" thickBot="1" x14ac:dyDescent="0.35">
      <c r="A228" s="109">
        <v>226</v>
      </c>
      <c r="B228" s="91">
        <v>-1.644566</v>
      </c>
      <c r="C228" s="91">
        <v>2.0549909999999998</v>
      </c>
      <c r="F228" s="109">
        <v>226</v>
      </c>
      <c r="G228" s="91">
        <f t="array" ref="G228:H228">+MMULT(B228:C228,'Cov - Cor- Cholsky'!$C$7:$D$8)</f>
        <v>-1.5965629334030375E-2</v>
      </c>
      <c r="H228" s="91">
        <v>-2.3848376928145981E-3</v>
      </c>
    </row>
    <row r="229" spans="1:8" ht="15" thickBot="1" x14ac:dyDescent="0.35">
      <c r="A229" s="109">
        <v>227</v>
      </c>
      <c r="B229" s="91">
        <v>-0.58648500000000003</v>
      </c>
      <c r="C229" s="91">
        <v>-1.194744</v>
      </c>
      <c r="F229" s="109">
        <v>227</v>
      </c>
      <c r="G229" s="91">
        <f t="array" ref="G229:H229">+MMULT(B229:C229,'Cov - Cor- Cholsky'!$C$7:$D$8)</f>
        <v>-5.6936615009484607E-3</v>
      </c>
      <c r="H229" s="91">
        <v>-1.0769772223626062E-2</v>
      </c>
    </row>
    <row r="230" spans="1:8" ht="15" thickBot="1" x14ac:dyDescent="0.35">
      <c r="A230" s="109">
        <v>228</v>
      </c>
      <c r="B230" s="91">
        <v>0.18260799999999999</v>
      </c>
      <c r="C230" s="91">
        <v>5.6854000000000002E-2</v>
      </c>
      <c r="F230" s="109">
        <v>228</v>
      </c>
      <c r="G230" s="91">
        <f t="array" ref="G230:H230">+MMULT(B230:C230,'Cov - Cor- Cholsky'!$C$7:$D$8)</f>
        <v>1.7727787400618879E-3</v>
      </c>
      <c r="H230" s="91">
        <v>1.73157653313669E-3</v>
      </c>
    </row>
    <row r="231" spans="1:8" ht="15" thickBot="1" x14ac:dyDescent="0.35">
      <c r="A231" s="109">
        <v>229</v>
      </c>
      <c r="B231" s="91">
        <v>-0.26743099999999997</v>
      </c>
      <c r="C231" s="91">
        <v>0.70687699999999998</v>
      </c>
      <c r="F231" s="109">
        <v>229</v>
      </c>
      <c r="G231" s="91">
        <f t="array" ref="G231:H231">+MMULT(B231:C231,'Cov - Cor- Cholsky'!$C$7:$D$8)</f>
        <v>-2.5962498424685156E-3</v>
      </c>
      <c r="H231" s="91">
        <v>1.5301070344091302E-3</v>
      </c>
    </row>
    <row r="232" spans="1:8" ht="15" thickBot="1" x14ac:dyDescent="0.35">
      <c r="A232" s="109">
        <v>230</v>
      </c>
      <c r="B232" s="91">
        <v>-0.80236499999999999</v>
      </c>
      <c r="C232" s="91">
        <v>-0.75556299999999998</v>
      </c>
      <c r="F232" s="109">
        <v>230</v>
      </c>
      <c r="G232" s="91">
        <f t="array" ref="G232:H232">+MMULT(B232:C232,'Cov - Cor- Cholsky'!$C$7:$D$8)</f>
        <v>-7.7894485114001401E-3</v>
      </c>
      <c r="H232" s="91">
        <v>-1.0210975127603456E-2</v>
      </c>
    </row>
    <row r="233" spans="1:8" ht="15" thickBot="1" x14ac:dyDescent="0.35">
      <c r="A233" s="109">
        <v>231</v>
      </c>
      <c r="B233" s="91">
        <v>0.701631</v>
      </c>
      <c r="C233" s="91">
        <v>1.7295309999999999</v>
      </c>
      <c r="F233" s="109">
        <v>231</v>
      </c>
      <c r="G233" s="91">
        <f t="array" ref="G233:H233">+MMULT(B233:C233,'Cov - Cor- Cholsky'!$C$7:$D$8)</f>
        <v>6.8115116542997161E-3</v>
      </c>
      <c r="H233" s="91">
        <v>1.4429142460947205E-2</v>
      </c>
    </row>
    <row r="234" spans="1:8" ht="15" thickBot="1" x14ac:dyDescent="0.35">
      <c r="A234" s="109">
        <v>232</v>
      </c>
      <c r="B234" s="91">
        <v>2.4988389999999998</v>
      </c>
      <c r="C234" s="91">
        <v>-0.26449800000000001</v>
      </c>
      <c r="F234" s="109">
        <v>232</v>
      </c>
      <c r="G234" s="91">
        <f t="array" ref="G234:H234">+MMULT(B234:C234,'Cov - Cor- Cholsky'!$C$7:$D$8)</f>
        <v>2.4259006473087201E-2</v>
      </c>
      <c r="H234" s="91">
        <v>1.8330554607596937E-2</v>
      </c>
    </row>
    <row r="235" spans="1:8" ht="15" thickBot="1" x14ac:dyDescent="0.35">
      <c r="A235" s="109">
        <v>233</v>
      </c>
      <c r="B235" s="91">
        <v>0.43808599999999998</v>
      </c>
      <c r="C235" s="91">
        <v>0.26535999999999998</v>
      </c>
      <c r="F235" s="109">
        <v>233</v>
      </c>
      <c r="G235" s="91">
        <f t="array" ref="G235:H235">+MMULT(B235:C235,'Cov - Cor- Cholsky'!$C$7:$D$8)</f>
        <v>4.252987531317096E-3</v>
      </c>
      <c r="H235" s="91">
        <v>4.8177843102381939E-3</v>
      </c>
    </row>
    <row r="236" spans="1:8" ht="15" thickBot="1" x14ac:dyDescent="0.35">
      <c r="A236" s="109">
        <v>234</v>
      </c>
      <c r="B236" s="91">
        <v>-0.53655900000000001</v>
      </c>
      <c r="C236" s="91">
        <v>1.4078010000000001</v>
      </c>
      <c r="F236" s="109">
        <v>234</v>
      </c>
      <c r="G236" s="91">
        <f t="array" ref="G236:H236">+MMULT(B236:C236,'Cov - Cor- Cholsky'!$C$7:$D$8)</f>
        <v>-5.2089743493651244E-3</v>
      </c>
      <c r="H236" s="91">
        <v>3.0162073735660868E-3</v>
      </c>
    </row>
    <row r="237" spans="1:8" ht="15" thickBot="1" x14ac:dyDescent="0.35">
      <c r="A237" s="109">
        <v>235</v>
      </c>
      <c r="B237" s="91">
        <v>0.37043100000000001</v>
      </c>
      <c r="C237" s="91">
        <v>-1.4913240000000001</v>
      </c>
      <c r="F237" s="109">
        <v>235</v>
      </c>
      <c r="G237" s="91">
        <f t="array" ref="G237:H237">+MMULT(B237:C237,'Cov - Cor- Cholsky'!$C$7:$D$8)</f>
        <v>3.5961852791765161E-3</v>
      </c>
      <c r="H237" s="91">
        <v>-4.7551534047428796E-3</v>
      </c>
    </row>
    <row r="238" spans="1:8" ht="15" thickBot="1" x14ac:dyDescent="0.35">
      <c r="A238" s="109">
        <v>236</v>
      </c>
      <c r="B238" s="91">
        <v>0.186503</v>
      </c>
      <c r="C238" s="91">
        <v>0.826878</v>
      </c>
      <c r="F238" s="109">
        <v>236</v>
      </c>
      <c r="G238" s="91">
        <f t="array" ref="G238:H238">+MMULT(B238:C238,'Cov - Cor- Cholsky'!$C$7:$D$8)</f>
        <v>1.8105918325471079E-3</v>
      </c>
      <c r="H238" s="91">
        <v>5.7247695741857027E-3</v>
      </c>
    </row>
    <row r="239" spans="1:8" ht="15" thickBot="1" x14ac:dyDescent="0.35">
      <c r="A239" s="109">
        <v>237</v>
      </c>
      <c r="B239" s="91">
        <v>-0.70525300000000002</v>
      </c>
      <c r="C239" s="91">
        <v>-1.686571</v>
      </c>
      <c r="F239" s="109">
        <v>237</v>
      </c>
      <c r="G239" s="91">
        <f t="array" ref="G239:H239">+MMULT(B239:C239,'Cov - Cor- Cholsky'!$C$7:$D$8)</f>
        <v>-6.8466744324721081E-3</v>
      </c>
      <c r="H239" s="91">
        <v>-1.4236615284574584E-2</v>
      </c>
    </row>
    <row r="240" spans="1:8" ht="15" thickBot="1" x14ac:dyDescent="0.35">
      <c r="A240" s="109">
        <v>238</v>
      </c>
      <c r="B240" s="91">
        <v>1.2314E-2</v>
      </c>
      <c r="C240" s="91">
        <v>-0.19251699999999999</v>
      </c>
      <c r="F240" s="109">
        <v>238</v>
      </c>
      <c r="G240" s="91">
        <f t="array" ref="G240:H240">+MMULT(B240:C240,'Cov - Cor- Cholsky'!$C$7:$D$8)</f>
        <v>1.19545679297304E-4</v>
      </c>
      <c r="H240" s="91">
        <v>-8.9364316934091288E-4</v>
      </c>
    </row>
    <row r="241" spans="1:8" ht="15" thickBot="1" x14ac:dyDescent="0.35">
      <c r="A241" s="109">
        <v>239</v>
      </c>
      <c r="B241" s="91">
        <v>-0.27504000000000001</v>
      </c>
      <c r="C241" s="91">
        <v>1.6444890000000001</v>
      </c>
      <c r="F241" s="109">
        <v>239</v>
      </c>
      <c r="G241" s="91">
        <f t="array" ref="G241:H241">+MMULT(B241:C241,'Cov - Cor- Cholsky'!$C$7:$D$8)</f>
        <v>-2.67011885934144E-3</v>
      </c>
      <c r="H241" s="91">
        <v>6.2950431026670035E-3</v>
      </c>
    </row>
    <row r="242" spans="1:8" ht="15" thickBot="1" x14ac:dyDescent="0.35">
      <c r="A242" s="109">
        <v>240</v>
      </c>
      <c r="B242" s="91">
        <v>0.196494</v>
      </c>
      <c r="C242" s="91">
        <v>0.29581299999999999</v>
      </c>
      <c r="F242" s="109">
        <v>240</v>
      </c>
      <c r="G242" s="91">
        <f t="array" ref="G242:H242">+MMULT(B242:C242,'Cov - Cor- Cholsky'!$C$7:$D$8)</f>
        <v>1.907585569907784E-3</v>
      </c>
      <c r="H242" s="91">
        <v>3.070671895675817E-3</v>
      </c>
    </row>
    <row r="243" spans="1:8" ht="15" thickBot="1" x14ac:dyDescent="0.35">
      <c r="A243" s="109">
        <v>241</v>
      </c>
      <c r="B243" s="91">
        <v>-1.08247</v>
      </c>
      <c r="C243" s="91">
        <v>0.530972</v>
      </c>
      <c r="F243" s="109">
        <v>241</v>
      </c>
      <c r="G243" s="91">
        <f t="array" ref="G243:H243">+MMULT(B243:C243,'Cov - Cor- Cholsky'!$C$7:$D$8)</f>
        <v>-1.050873895313892E-2</v>
      </c>
      <c r="H243" s="91">
        <v>-5.7978565257378063E-3</v>
      </c>
    </row>
    <row r="244" spans="1:8" ht="15" thickBot="1" x14ac:dyDescent="0.35">
      <c r="A244" s="109">
        <v>242</v>
      </c>
      <c r="B244" s="91">
        <v>0.30646099999999998</v>
      </c>
      <c r="C244" s="91">
        <v>2.7308020000000002</v>
      </c>
      <c r="F244" s="109">
        <v>242</v>
      </c>
      <c r="G244" s="91">
        <f t="array" ref="G244:H244">+MMULT(B244:C244,'Cov - Cor- Cholsky'!$C$7:$D$8)</f>
        <v>2.9751574162035959E-3</v>
      </c>
      <c r="H244" s="91">
        <v>1.6467560133447735E-2</v>
      </c>
    </row>
    <row r="245" spans="1:8" ht="15" thickBot="1" x14ac:dyDescent="0.35">
      <c r="A245" s="109">
        <v>243</v>
      </c>
      <c r="B245" s="91">
        <v>1.2288399999999999</v>
      </c>
      <c r="C245" s="91">
        <v>1.010969</v>
      </c>
      <c r="F245" s="109">
        <v>243</v>
      </c>
      <c r="G245" s="91">
        <f t="array" ref="G245:H245">+MMULT(B245:C245,'Cov - Cor- Cholsky'!$C$7:$D$8)</f>
        <v>1.1929715165478239E-2</v>
      </c>
      <c r="H245" s="91">
        <v>1.4886038353542082E-2</v>
      </c>
    </row>
    <row r="246" spans="1:8" ht="15" thickBot="1" x14ac:dyDescent="0.35">
      <c r="A246" s="109">
        <v>244</v>
      </c>
      <c r="B246" s="91">
        <v>-0.43038100000000001</v>
      </c>
      <c r="C246" s="91">
        <v>2.617623</v>
      </c>
      <c r="F246" s="109">
        <v>244</v>
      </c>
      <c r="G246" s="91">
        <f t="array" ref="G246:H246">+MMULT(B246:C246,'Cov - Cor- Cholsky'!$C$7:$D$8)</f>
        <v>-4.1781865357847165E-3</v>
      </c>
      <c r="H246" s="91">
        <v>1.0078598191745463E-2</v>
      </c>
    </row>
    <row r="247" spans="1:8" ht="15" thickBot="1" x14ac:dyDescent="0.35">
      <c r="A247" s="109">
        <v>245</v>
      </c>
      <c r="B247" s="91">
        <v>1.974396</v>
      </c>
      <c r="C247" s="91">
        <v>-0.53198599999999996</v>
      </c>
      <c r="F247" s="109">
        <v>245</v>
      </c>
      <c r="G247" s="91">
        <f t="array" ref="G247:H247">+MMULT(B247:C247,'Cov - Cor- Cholsky'!$C$7:$D$8)</f>
        <v>1.9167655597034258E-2</v>
      </c>
      <c r="H247" s="91">
        <v>1.2821299105167903E-2</v>
      </c>
    </row>
    <row r="248" spans="1:8" ht="15" thickBot="1" x14ac:dyDescent="0.35">
      <c r="A248" s="109">
        <v>246</v>
      </c>
      <c r="B248" s="91">
        <v>-0.135215</v>
      </c>
      <c r="C248" s="91">
        <v>-1.108765</v>
      </c>
      <c r="F248" s="109">
        <v>246</v>
      </c>
      <c r="G248" s="91">
        <f t="array" ref="G248:H248">+MMULT(B248:C248,'Cov - Cor- Cholsky'!$C$7:$D$8)</f>
        <v>-1.3126822337327401E-3</v>
      </c>
      <c r="H248" s="91">
        <v>-6.7711781057709398E-3</v>
      </c>
    </row>
    <row r="249" spans="1:8" ht="15" thickBot="1" x14ac:dyDescent="0.35">
      <c r="A249" s="109">
        <v>247</v>
      </c>
      <c r="B249" s="91">
        <v>1.0197449999999999</v>
      </c>
      <c r="C249" s="91">
        <v>0.34805000000000003</v>
      </c>
      <c r="F249" s="109">
        <v>247</v>
      </c>
      <c r="G249" s="91">
        <f t="array" ref="G249:H249">+MMULT(B249:C249,'Cov - Cor- Cholsky'!$C$7:$D$8)</f>
        <v>9.8997976884058186E-3</v>
      </c>
      <c r="H249" s="91">
        <v>9.8269602147143045E-3</v>
      </c>
    </row>
    <row r="250" spans="1:8" ht="15" thickBot="1" x14ac:dyDescent="0.35">
      <c r="A250" s="109">
        <v>248</v>
      </c>
      <c r="B250" s="91">
        <v>-0.58959099999999998</v>
      </c>
      <c r="C250" s="91">
        <v>-0.18631300000000001</v>
      </c>
      <c r="F250" s="109">
        <v>248</v>
      </c>
      <c r="G250" s="91">
        <f t="array" ref="G250:H250">+MMULT(B250:C250,'Cov - Cor- Cholsky'!$C$7:$D$8)</f>
        <v>-5.7238148938262758E-3</v>
      </c>
      <c r="H250" s="91">
        <v>-5.6049205835780394E-3</v>
      </c>
    </row>
    <row r="251" spans="1:8" ht="15" thickBot="1" x14ac:dyDescent="0.35">
      <c r="A251" s="109">
        <v>249</v>
      </c>
      <c r="B251" s="91">
        <v>-0.26794800000000002</v>
      </c>
      <c r="C251" s="91">
        <v>-1.2961819999999999</v>
      </c>
      <c r="F251" s="109">
        <v>249</v>
      </c>
      <c r="G251" s="91">
        <f t="array" ref="G251:H251">+MMULT(B251:C251,'Cov - Cor- Cholsky'!$C$7:$D$8)</f>
        <v>-2.6012689358741281E-3</v>
      </c>
      <c r="H251" s="91">
        <v>-8.7815934620339257E-3</v>
      </c>
    </row>
    <row r="252" spans="1:8" ht="15" thickBot="1" x14ac:dyDescent="0.35">
      <c r="A252" s="109">
        <v>250</v>
      </c>
      <c r="B252" s="91">
        <v>-0.69833199999999995</v>
      </c>
      <c r="C252" s="91">
        <v>2.1404779999999999</v>
      </c>
      <c r="F252" s="109">
        <v>250</v>
      </c>
      <c r="G252" s="91">
        <f t="array" ref="G252:H252">+MMULT(B252:C252,'Cov - Cor- Cholsky'!$C$7:$D$8)</f>
        <v>-6.7794845959919517E-3</v>
      </c>
      <c r="H252" s="91">
        <v>5.511698369101637E-3</v>
      </c>
    </row>
    <row r="253" spans="1:8" ht="15" thickBot="1" x14ac:dyDescent="0.35">
      <c r="A253" s="109">
        <v>251</v>
      </c>
      <c r="B253" s="91">
        <v>0.40057300000000001</v>
      </c>
      <c r="C253" s="91">
        <v>2.4561980000000001</v>
      </c>
      <c r="F253" s="109">
        <v>251</v>
      </c>
      <c r="G253" s="91">
        <f t="array" ref="G253:H253">+MMULT(B253:C253,'Cov - Cor- Cholsky'!$C$7:$D$8)</f>
        <v>3.8888071620236282E-3</v>
      </c>
      <c r="H253" s="91">
        <v>1.5796096241408274E-2</v>
      </c>
    </row>
    <row r="254" spans="1:8" ht="15" thickBot="1" x14ac:dyDescent="0.35">
      <c r="A254" s="109">
        <v>252</v>
      </c>
      <c r="B254" s="91">
        <v>5.3184000000000002E-2</v>
      </c>
      <c r="C254" s="91">
        <v>0.60919500000000004</v>
      </c>
      <c r="F254" s="109">
        <v>252</v>
      </c>
      <c r="G254" s="91">
        <f t="array" ref="G254:H254">+MMULT(B254:C254,'Cov - Cor- Cholsky'!$C$7:$D$8)</f>
        <v>5.1631617733862399E-4</v>
      </c>
      <c r="H254" s="91">
        <v>3.5539892568339213E-3</v>
      </c>
    </row>
    <row r="255" spans="1:8" ht="15" thickBot="1" x14ac:dyDescent="0.35">
      <c r="A255" s="109">
        <v>253</v>
      </c>
      <c r="B255" s="91">
        <v>-1.8949739999999999</v>
      </c>
      <c r="C255" s="91">
        <v>-9.3949000000000005E-2</v>
      </c>
      <c r="F255" s="109">
        <v>253</v>
      </c>
      <c r="G255" s="91">
        <f t="array" ref="G255:H255">+MMULT(B255:C255,'Cov - Cor- Cholsky'!$C$7:$D$8)</f>
        <v>-1.8396618002333064E-2</v>
      </c>
      <c r="H255" s="91">
        <v>-1.5416453982367649E-2</v>
      </c>
    </row>
    <row r="256" spans="1:8" ht="15" thickBot="1" x14ac:dyDescent="0.35">
      <c r="A256" s="109">
        <v>254</v>
      </c>
      <c r="B256" s="91">
        <v>0.91473599999999999</v>
      </c>
      <c r="C256" s="91">
        <v>-0.61289400000000005</v>
      </c>
      <c r="F256" s="109">
        <v>254</v>
      </c>
      <c r="G256" s="91">
        <f t="array" ref="G256:H256">+MMULT(B256:C256,'Cov - Cor- Cholsky'!$C$7:$D$8)</f>
        <v>8.8803586566264959E-3</v>
      </c>
      <c r="H256" s="91">
        <v>4.0544933576479262E-3</v>
      </c>
    </row>
    <row r="257" spans="1:8" ht="15" thickBot="1" x14ac:dyDescent="0.35">
      <c r="A257" s="109">
        <v>255</v>
      </c>
      <c r="B257" s="91">
        <v>0.32389800000000002</v>
      </c>
      <c r="C257" s="91">
        <v>-0.29645700000000003</v>
      </c>
      <c r="F257" s="109">
        <v>255</v>
      </c>
      <c r="G257" s="91">
        <f t="array" ref="G257:H257">+MMULT(B257:C257,'Cov - Cor- Cholsky'!$C$7:$D$8)</f>
        <v>3.1444377483383283E-3</v>
      </c>
      <c r="H257" s="91">
        <v>1.026868592734563E-3</v>
      </c>
    </row>
    <row r="258" spans="1:8" ht="15" thickBot="1" x14ac:dyDescent="0.35">
      <c r="A258" s="109">
        <v>256</v>
      </c>
      <c r="B258" s="91">
        <v>1.189511</v>
      </c>
      <c r="C258" s="91">
        <v>0.527443</v>
      </c>
      <c r="F258" s="109">
        <v>256</v>
      </c>
      <c r="G258" s="91">
        <f t="array" ref="G258:H258">+MMULT(B258:C258,'Cov - Cor- Cholsky'!$C$7:$D$8)</f>
        <v>1.1547904866543396E-2</v>
      </c>
      <c r="H258" s="91">
        <v>1.2087916347301031E-2</v>
      </c>
    </row>
    <row r="259" spans="1:8" ht="15" thickBot="1" x14ac:dyDescent="0.35">
      <c r="A259" s="109">
        <v>257</v>
      </c>
      <c r="B259" s="91">
        <v>0.95696000000000003</v>
      </c>
      <c r="C259" s="91">
        <v>0.10470500000000001</v>
      </c>
      <c r="F259" s="109">
        <v>257</v>
      </c>
      <c r="G259" s="91">
        <f t="array" ref="G259:H259">+MMULT(B259:C259,'Cov - Cor- Cholsky'!$C$7:$D$8)</f>
        <v>9.2902739370105611E-3</v>
      </c>
      <c r="H259" s="91">
        <v>8.0799550757478748E-3</v>
      </c>
    </row>
    <row r="260" spans="1:8" ht="15" thickBot="1" x14ac:dyDescent="0.35">
      <c r="A260" s="109">
        <v>258</v>
      </c>
      <c r="B260" s="91">
        <v>-0.13774900000000001</v>
      </c>
      <c r="C260" s="91">
        <v>-0.34643699999999999</v>
      </c>
      <c r="F260" s="109">
        <v>258</v>
      </c>
      <c r="G260" s="91">
        <f t="array" ref="G260:H260">+MMULT(B260:C260,'Cov - Cor- Cholsky'!$C$7:$D$8)</f>
        <v>-1.3372825870979642E-3</v>
      </c>
      <c r="H260" s="91">
        <v>-2.86825080274927E-3</v>
      </c>
    </row>
    <row r="261" spans="1:8" ht="15" thickBot="1" x14ac:dyDescent="0.35">
      <c r="A261" s="109">
        <v>259</v>
      </c>
      <c r="B261" s="91">
        <v>-0.160471</v>
      </c>
      <c r="C261" s="91">
        <v>-1.060041</v>
      </c>
      <c r="F261" s="109">
        <v>259</v>
      </c>
      <c r="G261" s="91">
        <f t="array" ref="G261:H261">+MMULT(B261:C261,'Cov - Cor- Cholsky'!$C$7:$D$8)</f>
        <v>-1.557870286057956E-3</v>
      </c>
      <c r="H261" s="91">
        <v>-6.7194725179069359E-3</v>
      </c>
    </row>
    <row r="262" spans="1:8" ht="15" thickBot="1" x14ac:dyDescent="0.35">
      <c r="A262" s="109">
        <v>260</v>
      </c>
      <c r="B262" s="91">
        <v>-0.574403</v>
      </c>
      <c r="C262" s="91">
        <v>7.1388999999999994E-2</v>
      </c>
      <c r="F262" s="109">
        <v>260</v>
      </c>
      <c r="G262" s="91">
        <f t="array" ref="G262:H262">+MMULT(B262:C262,'Cov - Cor- Cholsky'!$C$7:$D$8)</f>
        <v>-5.5763681034115076E-3</v>
      </c>
      <c r="H262" s="91">
        <v>-4.1591146472671134E-3</v>
      </c>
    </row>
    <row r="263" spans="1:8" ht="15" thickBot="1" x14ac:dyDescent="0.35">
      <c r="A263" s="109">
        <v>261</v>
      </c>
      <c r="B263" s="91">
        <v>-0.57425199999999998</v>
      </c>
      <c r="C263" s="91">
        <v>-0.58854700000000004</v>
      </c>
      <c r="F263" s="109">
        <v>261</v>
      </c>
      <c r="G263" s="91">
        <f t="array" ref="G263:H263">+MMULT(B263:C263,'Cov - Cor- Cholsky'!$C$7:$D$8)</f>
        <v>-5.5749021786450715E-3</v>
      </c>
      <c r="H263" s="91">
        <v>-7.5539174071423175E-3</v>
      </c>
    </row>
    <row r="264" spans="1:8" ht="15" thickBot="1" x14ac:dyDescent="0.35">
      <c r="A264" s="109">
        <v>262</v>
      </c>
      <c r="B264" s="91">
        <v>-0.395542</v>
      </c>
      <c r="C264" s="91">
        <v>0.62759900000000002</v>
      </c>
      <c r="F264" s="109">
        <v>262</v>
      </c>
      <c r="G264" s="91">
        <f t="array" ref="G264:H264">+MMULT(B264:C264,'Cov - Cor- Cholsky'!$C$7:$D$8)</f>
        <v>-3.839965655401512E-3</v>
      </c>
      <c r="H264" s="91">
        <v>1.1259158065375511E-4</v>
      </c>
    </row>
    <row r="265" spans="1:8" ht="15" thickBot="1" x14ac:dyDescent="0.35">
      <c r="A265" s="109">
        <v>263</v>
      </c>
      <c r="B265" s="91">
        <v>-0.92325500000000005</v>
      </c>
      <c r="C265" s="91">
        <v>0.75226800000000005</v>
      </c>
      <c r="F265" s="109">
        <v>263</v>
      </c>
      <c r="G265" s="91">
        <f t="array" ref="G265:H265">+MMULT(B265:C265,'Cov - Cor- Cholsky'!$C$7:$D$8)</f>
        <v>-8.9630620545421806E-3</v>
      </c>
      <c r="H265" s="91">
        <v>-3.4044152017968891E-3</v>
      </c>
    </row>
    <row r="266" spans="1:8" ht="15" thickBot="1" x14ac:dyDescent="0.35">
      <c r="A266" s="109">
        <v>264</v>
      </c>
      <c r="B266" s="91">
        <v>1.8829819999999999</v>
      </c>
      <c r="C266" s="91">
        <v>-1.206172</v>
      </c>
      <c r="F266" s="109">
        <v>264</v>
      </c>
      <c r="G266" s="91">
        <f t="array" ref="G266:H266">+MMULT(B266:C266,'Cov - Cor- Cholsky'!$C$7:$D$8)</f>
        <v>1.828019833478935E-2</v>
      </c>
      <c r="H266" s="91">
        <v>8.6316053420656125E-3</v>
      </c>
    </row>
    <row r="267" spans="1:8" ht="15" thickBot="1" x14ac:dyDescent="0.35">
      <c r="A267" s="109">
        <v>265</v>
      </c>
      <c r="B267" s="91">
        <v>0.13471</v>
      </c>
      <c r="C267" s="91">
        <v>-1.595272</v>
      </c>
      <c r="F267" s="109">
        <v>265</v>
      </c>
      <c r="G267" s="91">
        <f t="array" ref="G267:H267">+MMULT(B267:C267,'Cov - Cor- Cholsky'!$C$7:$D$8)</f>
        <v>1.3077796376595599E-3</v>
      </c>
      <c r="H267" s="91">
        <v>-7.1476202854881344E-3</v>
      </c>
    </row>
    <row r="268" spans="1:8" ht="15" thickBot="1" x14ac:dyDescent="0.35">
      <c r="A268" s="109">
        <v>266</v>
      </c>
      <c r="B268" s="91">
        <v>-0.26414799999999999</v>
      </c>
      <c r="C268" s="91">
        <v>0.84045000000000003</v>
      </c>
      <c r="F268" s="109">
        <v>266</v>
      </c>
      <c r="G268" s="91">
        <f t="array" ref="G268:H268">+MMULT(B268:C268,'Cov - Cor- Cholsky'!$C$7:$D$8)</f>
        <v>-2.5643781139373279E-3</v>
      </c>
      <c r="H268" s="91">
        <v>2.2433370917414185E-3</v>
      </c>
    </row>
    <row r="269" spans="1:8" ht="15" thickBot="1" x14ac:dyDescent="0.35">
      <c r="A269" s="109">
        <v>267</v>
      </c>
      <c r="B269" s="91">
        <v>-0.74994700000000003</v>
      </c>
      <c r="C269" s="91">
        <v>-0.89205400000000001</v>
      </c>
      <c r="F269" s="109">
        <v>267</v>
      </c>
      <c r="G269" s="91">
        <f t="array" ref="G269:H269">+MMULT(B269:C269,'Cov - Cor- Cholsky'!$C$7:$D$8)</f>
        <v>-7.2805687471150923E-3</v>
      </c>
      <c r="H269" s="91">
        <v>-1.050027944885009E-2</v>
      </c>
    </row>
    <row r="270" spans="1:8" ht="15" thickBot="1" x14ac:dyDescent="0.35">
      <c r="A270" s="109">
        <v>268</v>
      </c>
      <c r="B270" s="91">
        <v>-0.49407400000000001</v>
      </c>
      <c r="C270" s="91">
        <v>-0.46162300000000001</v>
      </c>
      <c r="F270" s="109">
        <v>268</v>
      </c>
      <c r="G270" s="91">
        <f t="array" ref="G270:H270">+MMULT(B270:C270,'Cov - Cor- Cholsky'!$C$7:$D$8)</f>
        <v>-4.7965252520006645E-3</v>
      </c>
      <c r="H270" s="91">
        <v>-6.2689456641263075E-3</v>
      </c>
    </row>
    <row r="271" spans="1:8" ht="15" thickBot="1" x14ac:dyDescent="0.35">
      <c r="A271" s="109">
        <v>269</v>
      </c>
      <c r="B271" s="91">
        <v>-1.451462</v>
      </c>
      <c r="C271" s="91">
        <v>2.7403E-2</v>
      </c>
      <c r="F271" s="109">
        <v>269</v>
      </c>
      <c r="G271" s="91">
        <f t="array" ref="G271:H271">+MMULT(B271:C271,'Cov - Cor- Cholsky'!$C$7:$D$8)</f>
        <v>-1.4090954260534633E-2</v>
      </c>
      <c r="H271" s="91">
        <v>-1.1296967949129058E-2</v>
      </c>
    </row>
    <row r="272" spans="1:8" ht="15" thickBot="1" x14ac:dyDescent="0.35">
      <c r="A272" s="109">
        <v>270</v>
      </c>
      <c r="B272" s="91">
        <v>2.3914000000000001E-2</v>
      </c>
      <c r="C272" s="91">
        <v>-0.39476099999999997</v>
      </c>
      <c r="F272" s="109">
        <v>270</v>
      </c>
      <c r="G272" s="91">
        <f t="array" ref="G272:H272">+MMULT(B272:C272,'Cov - Cor- Cholsky'!$C$7:$D$8)</f>
        <v>2.3215976731490401E-4</v>
      </c>
      <c r="H272" s="91">
        <v>-1.8429674681524606E-3</v>
      </c>
    </row>
    <row r="273" spans="1:8" ht="15" thickBot="1" x14ac:dyDescent="0.35">
      <c r="A273" s="109">
        <v>271</v>
      </c>
      <c r="B273" s="91">
        <v>-0.25498500000000002</v>
      </c>
      <c r="C273" s="91">
        <v>0.69196299999999999</v>
      </c>
      <c r="F273" s="109">
        <v>271</v>
      </c>
      <c r="G273" s="91">
        <f t="array" ref="G273:H273">+MMULT(B273:C273,'Cov - Cor- Cholsky'!$C$7:$D$8)</f>
        <v>-2.47542269251446E-3</v>
      </c>
      <c r="H273" s="91">
        <v>1.5514388870186062E-3</v>
      </c>
    </row>
    <row r="274" spans="1:8" ht="15" thickBot="1" x14ac:dyDescent="0.35">
      <c r="A274" s="109">
        <v>272</v>
      </c>
      <c r="B274" s="91">
        <v>0.71559399999999995</v>
      </c>
      <c r="C274" s="91">
        <v>0.72193399999999996</v>
      </c>
      <c r="F274" s="109">
        <v>272</v>
      </c>
      <c r="G274" s="91">
        <f t="array" ref="G274:H274">+MMULT(B274:C274,'Cov - Cor- Cholsky'!$C$7:$D$8)</f>
        <v>6.9470660086953838E-3</v>
      </c>
      <c r="H274" s="91">
        <v>9.3541391500832228E-3</v>
      </c>
    </row>
    <row r="275" spans="1:8" ht="15" thickBot="1" x14ac:dyDescent="0.35">
      <c r="A275" s="109">
        <v>273</v>
      </c>
      <c r="B275" s="91">
        <v>-0.30717499999999998</v>
      </c>
      <c r="C275" s="91">
        <v>-0.60705500000000001</v>
      </c>
      <c r="F275" s="109">
        <v>273</v>
      </c>
      <c r="G275" s="91">
        <f t="array" ref="G275:H275">+MMULT(B275:C275,'Cov - Cor- Cholsky'!$C$7:$D$8)</f>
        <v>-2.9820890074832998E-3</v>
      </c>
      <c r="H275" s="91">
        <v>-5.5445068040780102E-3</v>
      </c>
    </row>
    <row r="276" spans="1:8" ht="15" thickBot="1" x14ac:dyDescent="0.35">
      <c r="A276" s="109">
        <v>274</v>
      </c>
      <c r="B276" s="91">
        <v>-0.271397</v>
      </c>
      <c r="C276" s="91">
        <v>-1.6062730000000001</v>
      </c>
      <c r="F276" s="109">
        <v>274</v>
      </c>
      <c r="G276" s="91">
        <f t="array" ref="G276:H276">+MMULT(B276:C276,'Cov - Cor- Cholsky'!$C$7:$D$8)</f>
        <v>-2.6347522108372918E-3</v>
      </c>
      <c r="H276" s="91">
        <v>-1.0404483124553913E-2</v>
      </c>
    </row>
    <row r="277" spans="1:8" ht="15" thickBot="1" x14ac:dyDescent="0.35">
      <c r="A277" s="109">
        <v>275</v>
      </c>
      <c r="B277" s="91">
        <v>0.21304600000000001</v>
      </c>
      <c r="C277" s="91">
        <v>0.229959</v>
      </c>
      <c r="F277" s="109">
        <v>275</v>
      </c>
      <c r="G277" s="91">
        <f t="array" ref="G277:H277">+MMULT(B277:C277,'Cov - Cor- Cholsky'!$C$7:$D$8)</f>
        <v>2.0682742237756561E-3</v>
      </c>
      <c r="H277" s="91">
        <v>2.8622260249665673E-3</v>
      </c>
    </row>
    <row r="278" spans="1:8" ht="15" thickBot="1" x14ac:dyDescent="0.35">
      <c r="A278" s="109">
        <v>276</v>
      </c>
      <c r="B278" s="91">
        <v>-0.73901499999999998</v>
      </c>
      <c r="C278" s="91">
        <v>-1.0109090000000001</v>
      </c>
      <c r="F278" s="109">
        <v>276</v>
      </c>
      <c r="G278" s="91">
        <f t="array" ref="G278:H278">+MMULT(B278:C278,'Cov - Cor- Cholsky'!$C$7:$D$8)</f>
        <v>-7.1744396772695394E-3</v>
      </c>
      <c r="H278" s="91">
        <v>-1.1025752803744389E-2</v>
      </c>
    </row>
    <row r="279" spans="1:8" ht="15" thickBot="1" x14ac:dyDescent="0.35">
      <c r="A279" s="109">
        <v>277</v>
      </c>
      <c r="B279" s="91">
        <v>-0.46912500000000001</v>
      </c>
      <c r="C279" s="91">
        <v>0.32011000000000001</v>
      </c>
      <c r="F279" s="109">
        <v>277</v>
      </c>
      <c r="G279" s="91">
        <f t="array" ref="G279:H279">+MMULT(B279:C279,'Cov - Cor- Cholsky'!$C$7:$D$8)</f>
        <v>-4.5543175897634998E-3</v>
      </c>
      <c r="H279" s="91">
        <v>-2.0495865663170054E-3</v>
      </c>
    </row>
    <row r="280" spans="1:8" ht="15" thickBot="1" x14ac:dyDescent="0.35">
      <c r="A280" s="109">
        <v>278</v>
      </c>
      <c r="B280" s="91">
        <v>0.10463699999999999</v>
      </c>
      <c r="C280" s="91">
        <v>-0.42749900000000002</v>
      </c>
      <c r="F280" s="109">
        <v>278</v>
      </c>
      <c r="G280" s="91">
        <f t="array" ref="G280:H280">+MMULT(B280:C280,'Cov - Cor- Cholsky'!$C$7:$D$8)</f>
        <v>1.015827614473932E-3</v>
      </c>
      <c r="H280" s="91">
        <v>-1.3753124179604502E-3</v>
      </c>
    </row>
    <row r="281" spans="1:8" ht="15" thickBot="1" x14ac:dyDescent="0.35">
      <c r="A281" s="109">
        <v>279</v>
      </c>
      <c r="B281" s="91">
        <v>-1.3693139999999999</v>
      </c>
      <c r="C281" s="91">
        <v>0.33621600000000001</v>
      </c>
      <c r="F281" s="109">
        <v>279</v>
      </c>
      <c r="G281" s="91">
        <f t="array" ref="G281:H281">+MMULT(B281:C281,'Cov - Cor- Cholsky'!$C$7:$D$8)</f>
        <v>-1.3293452355149303E-2</v>
      </c>
      <c r="H281" s="91">
        <v>-9.0604816501566529E-3</v>
      </c>
    </row>
    <row r="282" spans="1:8" ht="15" thickBot="1" x14ac:dyDescent="0.35">
      <c r="A282" s="109">
        <v>280</v>
      </c>
      <c r="B282" s="91">
        <v>-0.87700900000000004</v>
      </c>
      <c r="C282" s="91">
        <v>-9.9901000000000004E-2</v>
      </c>
      <c r="F282" s="109">
        <v>280</v>
      </c>
      <c r="G282" s="91">
        <f t="array" ref="G282:H282">+MMULT(B282:C282,'Cov - Cor- Cholsky'!$C$7:$D$8)</f>
        <v>-8.5141007515713244E-3</v>
      </c>
      <c r="H282" s="91">
        <v>-7.4251946590012984E-3</v>
      </c>
    </row>
    <row r="283" spans="1:8" ht="15" thickBot="1" x14ac:dyDescent="0.35">
      <c r="A283" s="109">
        <v>281</v>
      </c>
      <c r="B283" s="91">
        <v>1.132768</v>
      </c>
      <c r="C283" s="91">
        <v>-0.179623</v>
      </c>
      <c r="F283" s="109">
        <v>281</v>
      </c>
      <c r="G283" s="91">
        <f t="array" ref="G283:H283">+MMULT(B283:C283,'Cov - Cor- Cholsky'!$C$7:$D$8)</f>
        <v>1.0997037522027648E-2</v>
      </c>
      <c r="H283" s="91">
        <v>8.0022425033073712E-3</v>
      </c>
    </row>
    <row r="284" spans="1:8" ht="15" thickBot="1" x14ac:dyDescent="0.35">
      <c r="A284" s="109">
        <v>282</v>
      </c>
      <c r="B284" s="91">
        <v>0.88312000000000002</v>
      </c>
      <c r="C284" s="91">
        <v>0.42607</v>
      </c>
      <c r="F284" s="109">
        <v>282</v>
      </c>
      <c r="G284" s="91">
        <f t="array" ref="G284:H284">+MMULT(B284:C284,'Cov - Cor- Cholsky'!$C$7:$D$8)</f>
        <v>8.5734270181123205E-3</v>
      </c>
      <c r="H284" s="91">
        <v>9.1517981911787699E-3</v>
      </c>
    </row>
    <row r="285" spans="1:8" ht="15" thickBot="1" x14ac:dyDescent="0.35">
      <c r="A285" s="109">
        <v>283</v>
      </c>
      <c r="B285" s="91">
        <v>-0.20155300000000001</v>
      </c>
      <c r="C285" s="91">
        <v>0.98541000000000001</v>
      </c>
      <c r="F285" s="109">
        <v>283</v>
      </c>
      <c r="G285" s="91">
        <f t="array" ref="G285:H285">+MMULT(B285:C285,'Cov - Cor- Cholsky'!$C$7:$D$8)</f>
        <v>-1.9566989036389083E-3</v>
      </c>
      <c r="H285" s="91">
        <v>3.4825614206608433E-3</v>
      </c>
    </row>
    <row r="286" spans="1:8" ht="15" thickBot="1" x14ac:dyDescent="0.35">
      <c r="A286" s="109">
        <v>284</v>
      </c>
      <c r="B286" s="91">
        <v>1.1911</v>
      </c>
      <c r="C286" s="91">
        <v>-2.0371999999999999</v>
      </c>
      <c r="F286" s="109">
        <v>284</v>
      </c>
      <c r="G286" s="91">
        <f t="array" ref="G286:H286">+MMULT(B286:C286,'Cov - Cor- Cholsky'!$C$7:$D$8)</f>
        <v>1.15633310549796E-2</v>
      </c>
      <c r="H286" s="91">
        <v>-1.0970671536974976E-3</v>
      </c>
    </row>
    <row r="287" spans="1:8" ht="15" thickBot="1" x14ac:dyDescent="0.35">
      <c r="A287" s="109">
        <v>285</v>
      </c>
      <c r="B287" s="91">
        <v>1.2781119999999999</v>
      </c>
      <c r="C287" s="91">
        <v>1.175176</v>
      </c>
      <c r="F287" s="109">
        <v>285</v>
      </c>
      <c r="G287" s="91">
        <f t="array" ref="G287:H287">+MMULT(B287:C287,'Cov - Cor- Cholsky'!$C$7:$D$8)</f>
        <v>1.2408053212444032E-2</v>
      </c>
      <c r="H287" s="91">
        <v>1.6119317159623798E-2</v>
      </c>
    </row>
    <row r="288" spans="1:8" ht="15" thickBot="1" x14ac:dyDescent="0.35">
      <c r="A288" s="109">
        <v>286</v>
      </c>
      <c r="B288" s="91">
        <v>-0.10841099999999999</v>
      </c>
      <c r="C288" s="91">
        <v>0.89513900000000002</v>
      </c>
      <c r="F288" s="109">
        <v>286</v>
      </c>
      <c r="G288" s="91">
        <f t="array" ref="G288:H288">+MMULT(B288:C288,'Cov - Cor- Cholsky'!$C$7:$D$8)</f>
        <v>-1.0524660255237959E-3</v>
      </c>
      <c r="H288" s="91">
        <v>3.7520206328736641E-3</v>
      </c>
    </row>
    <row r="289" spans="1:8" ht="15" thickBot="1" x14ac:dyDescent="0.35">
      <c r="A289" s="109">
        <v>287</v>
      </c>
      <c r="B289" s="91">
        <v>-0.82419299999999995</v>
      </c>
      <c r="C289" s="91">
        <v>1.750702</v>
      </c>
      <c r="F289" s="109">
        <v>287</v>
      </c>
      <c r="G289" s="91">
        <f t="array" ref="G289:H289">+MMULT(B289:C289,'Cov - Cor- Cholsky'!$C$7:$D$8)</f>
        <v>-8.001357159093947E-3</v>
      </c>
      <c r="H289" s="91">
        <v>2.5141087868604476E-3</v>
      </c>
    </row>
    <row r="290" spans="1:8" ht="15" thickBot="1" x14ac:dyDescent="0.35">
      <c r="A290" s="109">
        <v>288</v>
      </c>
      <c r="B290" s="91">
        <v>-0.375689</v>
      </c>
      <c r="C290" s="91">
        <v>0.28167399999999998</v>
      </c>
      <c r="F290" s="109">
        <v>288</v>
      </c>
      <c r="G290" s="91">
        <f t="array" ref="G290:H290">+MMULT(B290:C290,'Cov - Cor- Cholsky'!$C$7:$D$8)</f>
        <v>-3.6472305270038039E-3</v>
      </c>
      <c r="H290" s="91">
        <v>-1.5110706128178932E-3</v>
      </c>
    </row>
    <row r="291" spans="1:8" ht="15" thickBot="1" x14ac:dyDescent="0.35">
      <c r="A291" s="109">
        <v>289</v>
      </c>
      <c r="B291" s="91">
        <v>-1.0526930000000001</v>
      </c>
      <c r="C291" s="91">
        <v>-1.1158410000000001</v>
      </c>
      <c r="F291" s="109">
        <v>289</v>
      </c>
      <c r="G291" s="91">
        <f t="array" ref="G291:H291">+MMULT(B291:C291,'Cov - Cor- Cholsky'!$C$7:$D$8)</f>
        <v>-1.0219660530819949E-2</v>
      </c>
      <c r="H291" s="91">
        <v>-1.4037609246802635E-2</v>
      </c>
    </row>
    <row r="292" spans="1:8" ht="15" thickBot="1" x14ac:dyDescent="0.35">
      <c r="A292" s="109">
        <v>290</v>
      </c>
      <c r="B292" s="91">
        <v>-0.63608699999999996</v>
      </c>
      <c r="C292" s="91">
        <v>1.2142139999999999</v>
      </c>
      <c r="F292" s="109">
        <v>290</v>
      </c>
      <c r="G292" s="91">
        <f t="array" ref="G292:H292">+MMULT(B292:C292,'Cov - Cor- Cholsky'!$C$7:$D$8)</f>
        <v>-6.1752032245561313E-3</v>
      </c>
      <c r="H292" s="91">
        <v>1.2357075134308048E-3</v>
      </c>
    </row>
    <row r="293" spans="1:8" ht="15" thickBot="1" x14ac:dyDescent="0.35">
      <c r="A293" s="109">
        <v>291</v>
      </c>
      <c r="B293" s="91">
        <v>-1.5253620000000001</v>
      </c>
      <c r="C293" s="91">
        <v>-1.1978219999999999</v>
      </c>
      <c r="F293" s="109">
        <v>291</v>
      </c>
      <c r="G293" s="91">
        <f t="array" ref="G293:H293">+MMULT(B293:C293,'Cov - Cor- Cholsky'!$C$7:$D$8)</f>
        <v>-1.4808383666095033E-2</v>
      </c>
      <c r="H293" s="91">
        <v>-1.8184260812819233E-2</v>
      </c>
    </row>
    <row r="294" spans="1:8" ht="15" thickBot="1" x14ac:dyDescent="0.35">
      <c r="A294" s="109">
        <v>292</v>
      </c>
      <c r="B294" s="91">
        <v>-0.40472200000000003</v>
      </c>
      <c r="C294" s="91">
        <v>1.168083</v>
      </c>
      <c r="F294" s="109">
        <v>292</v>
      </c>
      <c r="G294" s="91">
        <f t="array" ref="G294:H294">+MMULT(B294:C294,'Cov - Cor- Cholsky'!$C$7:$D$8)</f>
        <v>-3.9290861147119925E-3</v>
      </c>
      <c r="H294" s="91">
        <v>2.821549829206163E-3</v>
      </c>
    </row>
    <row r="295" spans="1:8" ht="15" thickBot="1" x14ac:dyDescent="0.35">
      <c r="A295" s="109">
        <v>293</v>
      </c>
      <c r="B295" s="91">
        <v>0.34303</v>
      </c>
      <c r="C295" s="91">
        <v>-1.25088</v>
      </c>
      <c r="F295" s="109">
        <v>293</v>
      </c>
      <c r="G295" s="91">
        <f t="array" ref="G295:H295">+MMULT(B295:C295,'Cov - Cor- Cholsky'!$C$7:$D$8)</f>
        <v>3.3301733286790801E-3</v>
      </c>
      <c r="H295" s="91">
        <v>-3.7337710093421897E-3</v>
      </c>
    </row>
    <row r="296" spans="1:8" ht="15" thickBot="1" x14ac:dyDescent="0.35">
      <c r="A296" s="109">
        <v>294</v>
      </c>
      <c r="B296" s="91">
        <v>-0.57877699999999999</v>
      </c>
      <c r="C296" s="91">
        <v>1.294432</v>
      </c>
      <c r="F296" s="109">
        <v>294</v>
      </c>
      <c r="G296" s="91">
        <f t="array" ref="G296:H296">+MMULT(B296:C296,'Cov - Cor- Cholsky'!$C$7:$D$8)</f>
        <v>-5.6188313810829719E-3</v>
      </c>
      <c r="H296" s="91">
        <v>2.1001257542099016E-3</v>
      </c>
    </row>
    <row r="297" spans="1:8" ht="15" thickBot="1" x14ac:dyDescent="0.35">
      <c r="A297" s="109">
        <v>295</v>
      </c>
      <c r="B297" s="91">
        <v>-0.83543599999999996</v>
      </c>
      <c r="C297" s="91">
        <v>0.44720900000000002</v>
      </c>
      <c r="F297" s="109">
        <v>295</v>
      </c>
      <c r="G297" s="91">
        <f t="array" ref="G297:H297">+MMULT(B297:C297,'Cov - Cor- Cholsky'!$C$7:$D$8)</f>
        <v>-8.1105054514716956E-3</v>
      </c>
      <c r="H297" s="91">
        <v>-4.2821896132141206E-3</v>
      </c>
    </row>
    <row r="298" spans="1:8" ht="15" thickBot="1" x14ac:dyDescent="0.35">
      <c r="A298" s="109">
        <v>296</v>
      </c>
      <c r="B298" s="91">
        <v>1.0660829999999999</v>
      </c>
      <c r="C298" s="91">
        <v>1.94045</v>
      </c>
      <c r="F298" s="109">
        <v>296</v>
      </c>
      <c r="G298" s="91">
        <f t="array" ref="G298:H298">+MMULT(B298:C298,'Cov - Cor- Cholsky'!$C$7:$D$8)</f>
        <v>1.0349652137591987E-2</v>
      </c>
      <c r="H298" s="91">
        <v>1.8386517177383044E-2</v>
      </c>
    </row>
    <row r="299" spans="1:8" ht="15" thickBot="1" x14ac:dyDescent="0.35">
      <c r="A299" s="109">
        <v>297</v>
      </c>
      <c r="B299" s="91">
        <v>-0.151838</v>
      </c>
      <c r="C299" s="91">
        <v>-0.59043299999999999</v>
      </c>
      <c r="F299" s="109">
        <v>297</v>
      </c>
      <c r="G299" s="91">
        <f t="array" ref="G299:H299">+MMULT(B299:C299,'Cov - Cor- Cholsky'!$C$7:$D$8)</f>
        <v>-1.474060163484168E-3</v>
      </c>
      <c r="H299" s="91">
        <v>-4.2348659820606524E-3</v>
      </c>
    </row>
    <row r="300" spans="1:8" ht="15" thickBot="1" x14ac:dyDescent="0.35">
      <c r="A300" s="109">
        <v>298</v>
      </c>
      <c r="B300" s="91">
        <v>0.647316</v>
      </c>
      <c r="C300" s="91">
        <v>0.53667200000000004</v>
      </c>
      <c r="F300" s="109">
        <v>298</v>
      </c>
      <c r="G300" s="91">
        <f t="array" ref="G300:H300">+MMULT(B300:C300,'Cov - Cor- Cholsky'!$C$7:$D$8)</f>
        <v>6.2842156033793761E-3</v>
      </c>
      <c r="H300" s="91">
        <v>7.8627392003294688E-3</v>
      </c>
    </row>
    <row r="301" spans="1:8" ht="15" thickBot="1" x14ac:dyDescent="0.35">
      <c r="A301" s="109">
        <v>299</v>
      </c>
      <c r="B301" s="91">
        <v>-0.239597</v>
      </c>
      <c r="C301" s="91">
        <v>0.67992900000000001</v>
      </c>
      <c r="F301" s="109">
        <v>299</v>
      </c>
      <c r="G301" s="91">
        <f t="array" ref="G301:H301">+MMULT(B301:C301,'Cov - Cor- Cholsky'!$C$7:$D$8)</f>
        <v>-2.3260342798924923E-3</v>
      </c>
      <c r="H301" s="91">
        <v>1.61077494966262E-3</v>
      </c>
    </row>
    <row r="302" spans="1:8" ht="15" thickBot="1" x14ac:dyDescent="0.35">
      <c r="A302" s="109">
        <v>300</v>
      </c>
      <c r="B302" s="91">
        <v>0.63089799999999996</v>
      </c>
      <c r="C302" s="91">
        <v>-0.71512399999999998</v>
      </c>
      <c r="F302" s="109">
        <v>300</v>
      </c>
      <c r="G302" s="91">
        <f t="array" ref="G302:H302">+MMULT(B302:C302,'Cov - Cor- Cholsky'!$C$7:$D$8)</f>
        <v>6.1248278363903279E-3</v>
      </c>
      <c r="H302" s="91">
        <v>1.291689942016074E-3</v>
      </c>
    </row>
    <row r="303" spans="1:8" ht="15" thickBot="1" x14ac:dyDescent="0.35">
      <c r="A303" s="109">
        <v>301</v>
      </c>
      <c r="B303" s="91">
        <v>-1.3559E-2</v>
      </c>
      <c r="C303" s="91">
        <v>0.44695699999999999</v>
      </c>
      <c r="F303" s="109">
        <v>301</v>
      </c>
      <c r="G303" s="91">
        <f t="array" ref="G303:H303">+MMULT(B303:C303,'Cov - Cor- Cholsky'!$C$7:$D$8)</f>
        <v>-1.31632277537124E-4</v>
      </c>
      <c r="H303" s="91">
        <v>2.1931657746609382E-3</v>
      </c>
    </row>
    <row r="304" spans="1:8" ht="15" thickBot="1" x14ac:dyDescent="0.35">
      <c r="A304" s="109">
        <v>302</v>
      </c>
      <c r="B304" s="91">
        <v>1.1412869999999999</v>
      </c>
      <c r="C304" s="91">
        <v>-0.32015500000000002</v>
      </c>
      <c r="F304" s="109">
        <v>302</v>
      </c>
      <c r="G304" s="91">
        <f t="array" ref="G304:H304">+MMULT(B304:C304,'Cov - Cor- Cholsky'!$C$7:$D$8)</f>
        <v>1.1079740919943331E-2</v>
      </c>
      <c r="H304" s="91">
        <v>7.3462053460795476E-3</v>
      </c>
    </row>
    <row r="305" spans="1:8" ht="15" thickBot="1" x14ac:dyDescent="0.35">
      <c r="A305" s="109">
        <v>303</v>
      </c>
      <c r="B305" s="91">
        <v>0.64779399999999998</v>
      </c>
      <c r="C305" s="91">
        <v>2.2095889999999998</v>
      </c>
      <c r="F305" s="109">
        <v>303</v>
      </c>
      <c r="G305" s="91">
        <f t="array" ref="G305:H305">+MMULT(B305:C305,'Cov - Cor- Cholsky'!$C$7:$D$8)</f>
        <v>6.2888560804545838E-3</v>
      </c>
      <c r="H305" s="91">
        <v>1.6475240626427908E-2</v>
      </c>
    </row>
    <row r="306" spans="1:8" ht="15" thickBot="1" x14ac:dyDescent="0.35">
      <c r="A306" s="109">
        <v>304</v>
      </c>
      <c r="B306" s="91">
        <v>0.54750100000000002</v>
      </c>
      <c r="C306" s="91">
        <v>0.55019399999999996</v>
      </c>
      <c r="F306" s="109">
        <v>304</v>
      </c>
      <c r="G306" s="91">
        <f t="array" ref="G306:H306">+MMULT(B306:C306,'Cov - Cor- Cholsky'!$C$7:$D$8)</f>
        <v>5.3152005003210363E-3</v>
      </c>
      <c r="H306" s="91">
        <v>7.145748687309157E-3</v>
      </c>
    </row>
    <row r="307" spans="1:8" ht="15" thickBot="1" x14ac:dyDescent="0.35">
      <c r="A307" s="109">
        <v>305</v>
      </c>
      <c r="B307" s="91">
        <v>0.43724200000000002</v>
      </c>
      <c r="C307" s="91">
        <v>0.67428100000000002</v>
      </c>
      <c r="F307" s="109">
        <v>305</v>
      </c>
      <c r="G307" s="91">
        <f t="array" ref="G307:H307">+MMULT(B307:C307,'Cov - Cor- Cholsky'!$C$7:$D$8)</f>
        <v>4.244793885602712E-3</v>
      </c>
      <c r="H307" s="91">
        <v>6.9154172613445052E-3</v>
      </c>
    </row>
    <row r="308" spans="1:8" ht="15" thickBot="1" x14ac:dyDescent="0.35">
      <c r="A308" s="109">
        <v>306</v>
      </c>
      <c r="B308" s="91">
        <v>0.77359599999999995</v>
      </c>
      <c r="C308" s="91">
        <v>1.47268</v>
      </c>
      <c r="F308" s="109">
        <v>306</v>
      </c>
      <c r="G308" s="91">
        <f t="array" ref="G308:H308">+MMULT(B308:C308,'Cov - Cor- Cholsky'!$C$7:$D$8)</f>
        <v>7.5101558650054554E-3</v>
      </c>
      <c r="H308" s="91">
        <v>1.3674509081471723E-2</v>
      </c>
    </row>
    <row r="309" spans="1:8" ht="15" thickBot="1" x14ac:dyDescent="0.35">
      <c r="A309" s="109">
        <v>307</v>
      </c>
      <c r="B309" s="91">
        <v>-0.96860800000000002</v>
      </c>
      <c r="C309" s="91">
        <v>-1.5654060000000001</v>
      </c>
      <c r="F309" s="109">
        <v>307</v>
      </c>
      <c r="G309" s="91">
        <f t="array" ref="G309:H309">+MMULT(B309:C309,'Cov - Cor- Cholsky'!$C$7:$D$8)</f>
        <v>-9.4033540143578891E-3</v>
      </c>
      <c r="H309" s="91">
        <v>-1.5688428327988474E-2</v>
      </c>
    </row>
    <row r="310" spans="1:8" ht="15" thickBot="1" x14ac:dyDescent="0.35">
      <c r="A310" s="109">
        <v>308</v>
      </c>
      <c r="B310" s="91">
        <v>-0.799597</v>
      </c>
      <c r="C310" s="91">
        <v>1.128347</v>
      </c>
      <c r="F310" s="109">
        <v>308</v>
      </c>
      <c r="G310" s="91">
        <f t="array" ref="G310:H310">+MMULT(B310:C310,'Cov - Cor- Cholsky'!$C$7:$D$8)</f>
        <v>-7.762576460052492E-3</v>
      </c>
      <c r="H310" s="91">
        <v>-4.9466993421017416E-4</v>
      </c>
    </row>
    <row r="311" spans="1:8" ht="15" thickBot="1" x14ac:dyDescent="0.35">
      <c r="A311" s="109">
        <v>309</v>
      </c>
      <c r="B311" s="91">
        <v>1.2385299999999999</v>
      </c>
      <c r="C311" s="91">
        <v>-0.25639699999999999</v>
      </c>
      <c r="F311" s="109">
        <v>309</v>
      </c>
      <c r="G311" s="91">
        <f t="array" ref="G311:H311">+MMULT(B311:C311,'Cov - Cor- Cholsky'!$C$7:$D$8)</f>
        <v>1.2023786761417079E-2</v>
      </c>
      <c r="H311" s="91">
        <v>8.4406061149018691E-3</v>
      </c>
    </row>
    <row r="312" spans="1:8" ht="15" thickBot="1" x14ac:dyDescent="0.35">
      <c r="A312" s="109">
        <v>310</v>
      </c>
      <c r="B312" s="91">
        <v>1.961341</v>
      </c>
      <c r="C312" s="91">
        <v>-1.7344999999999999</v>
      </c>
      <c r="F312" s="109">
        <v>310</v>
      </c>
      <c r="G312" s="91">
        <f t="array" ref="G312:H312">+MMULT(B312:C312,'Cov - Cor- Cholsky'!$C$7:$D$8)</f>
        <v>1.9040916207459277E-2</v>
      </c>
      <c r="H312" s="91">
        <v>6.5303536931456199E-3</v>
      </c>
    </row>
    <row r="313" spans="1:8" ht="15" thickBot="1" x14ac:dyDescent="0.35">
      <c r="A313" s="109">
        <v>311</v>
      </c>
      <c r="B313" s="91">
        <v>0.198853</v>
      </c>
      <c r="C313" s="91">
        <v>1.4013709999999999</v>
      </c>
      <c r="F313" s="109">
        <v>311</v>
      </c>
      <c r="G313" s="91">
        <f t="array" ref="G313:H313">+MMULT(B313:C313,'Cov - Cor- Cholsky'!$C$7:$D$8)</f>
        <v>1.930487003841708E-3</v>
      </c>
      <c r="H313" s="91">
        <v>8.7783994279085828E-3</v>
      </c>
    </row>
    <row r="314" spans="1:8" ht="15" thickBot="1" x14ac:dyDescent="0.35">
      <c r="A314" s="109">
        <v>312</v>
      </c>
      <c r="B314" s="91">
        <v>0.67109300000000005</v>
      </c>
      <c r="C314" s="91">
        <v>-6.5120999999999998E-2</v>
      </c>
      <c r="F314" s="109">
        <v>312</v>
      </c>
      <c r="G314" s="91">
        <f t="array" ref="G314:H314">+MMULT(B314:C314,'Cov - Cor- Cholsky'!$C$7:$D$8)</f>
        <v>6.5150453594823481E-3</v>
      </c>
      <c r="H314" s="91">
        <v>4.9533173677749802E-3</v>
      </c>
    </row>
    <row r="315" spans="1:8" ht="15" thickBot="1" x14ac:dyDescent="0.35">
      <c r="A315" s="109">
        <v>313</v>
      </c>
      <c r="B315" s="91">
        <v>-4.4641E-2</v>
      </c>
      <c r="C315" s="91">
        <v>0.80535199999999996</v>
      </c>
      <c r="F315" s="109">
        <v>313</v>
      </c>
      <c r="G315" s="91">
        <f t="array" ref="G315:H315">+MMULT(B315:C315,'Cov - Cor- Cholsky'!$C$7:$D$8)</f>
        <v>-4.3337978475807603E-4</v>
      </c>
      <c r="H315" s="91">
        <v>3.7925097792115654E-3</v>
      </c>
    </row>
    <row r="316" spans="1:8" ht="15" thickBot="1" x14ac:dyDescent="0.35">
      <c r="A316" s="109">
        <v>314</v>
      </c>
      <c r="B316" s="91">
        <v>1.1591959999999999</v>
      </c>
      <c r="C316" s="91">
        <v>0.52527299999999999</v>
      </c>
      <c r="F316" s="109">
        <v>314</v>
      </c>
      <c r="G316" s="91">
        <f t="array" ref="G316:H316">+MMULT(B316:C316,'Cov - Cor- Cholsky'!$C$7:$D$8)</f>
        <v>1.1253603480487056E-2</v>
      </c>
      <c r="H316" s="91">
        <v>1.1837857810189055E-2</v>
      </c>
    </row>
    <row r="317" spans="1:8" ht="15" thickBot="1" x14ac:dyDescent="0.35">
      <c r="A317" s="109">
        <v>315</v>
      </c>
      <c r="B317" s="91">
        <v>0.24202299999999999</v>
      </c>
      <c r="C317" s="91">
        <v>9.2977000000000004E-2</v>
      </c>
      <c r="F317" s="109">
        <v>315</v>
      </c>
      <c r="G317" s="91">
        <f t="array" ref="G317:H317">+MMULT(B317:C317,'Cov - Cor- Cholsky'!$C$7:$D$8)</f>
        <v>2.3495861572658278E-3</v>
      </c>
      <c r="H317" s="91">
        <v>2.3856725103476159E-3</v>
      </c>
    </row>
    <row r="318" spans="1:8" ht="15" thickBot="1" x14ac:dyDescent="0.35">
      <c r="A318" s="109">
        <v>316</v>
      </c>
      <c r="B318" s="91">
        <v>0.34787400000000002</v>
      </c>
      <c r="C318" s="91">
        <v>7.7175999999999995E-2</v>
      </c>
      <c r="F318" s="109">
        <v>316</v>
      </c>
      <c r="G318" s="91">
        <f t="array" ref="G318:H318">+MMULT(B318:C318,'Cov - Cor- Cholsky'!$C$7:$D$8)</f>
        <v>3.3771994185374642E-3</v>
      </c>
      <c r="H318" s="91">
        <v>3.1385010202897579E-3</v>
      </c>
    </row>
    <row r="319" spans="1:8" ht="15" thickBot="1" x14ac:dyDescent="0.35">
      <c r="A319" s="109">
        <v>317</v>
      </c>
      <c r="B319" s="91">
        <v>-0.95397399999999999</v>
      </c>
      <c r="C319" s="91">
        <v>-0.25013000000000002</v>
      </c>
      <c r="F319" s="109">
        <v>317</v>
      </c>
      <c r="G319" s="91">
        <f t="array" ref="G319:H319">+MMULT(B319:C319,'Cov - Cor- Cholsky'!$C$7:$D$8)</f>
        <v>-9.2612855174570644E-3</v>
      </c>
      <c r="H319" s="91">
        <v>-8.8047731292871766E-3</v>
      </c>
    </row>
    <row r="320" spans="1:8" ht="15" thickBot="1" x14ac:dyDescent="0.35">
      <c r="A320" s="109">
        <v>318</v>
      </c>
      <c r="B320" s="91">
        <v>-0.25935900000000001</v>
      </c>
      <c r="C320" s="91">
        <v>-0.71588099999999999</v>
      </c>
      <c r="F320" s="109">
        <v>318</v>
      </c>
      <c r="G320" s="91">
        <f t="array" ref="G320:H320">+MMULT(B320:C320,'Cov - Cor- Cholsky'!$C$7:$D$8)</f>
        <v>-2.5178859701859239E-3</v>
      </c>
      <c r="H320" s="91">
        <v>-5.7277138506826083E-3</v>
      </c>
    </row>
    <row r="321" spans="1:8" ht="15" thickBot="1" x14ac:dyDescent="0.35">
      <c r="A321" s="109">
        <v>319</v>
      </c>
      <c r="B321" s="91">
        <v>-6.8311999999999998E-2</v>
      </c>
      <c r="C321" s="91">
        <v>-5.0879000000000001E-2</v>
      </c>
      <c r="F321" s="109">
        <v>319</v>
      </c>
      <c r="G321" s="91">
        <f t="array" ref="G321:H321">+MMULT(B321:C321,'Cov - Cor- Cholsky'!$C$7:$D$8)</f>
        <v>-6.6318048109123193E-4</v>
      </c>
      <c r="H321" s="91">
        <v>-8.0014069402490099E-4</v>
      </c>
    </row>
    <row r="322" spans="1:8" ht="15" thickBot="1" x14ac:dyDescent="0.35">
      <c r="A322" s="109">
        <v>320</v>
      </c>
      <c r="B322" s="91">
        <v>0.91551899999999997</v>
      </c>
      <c r="C322" s="91">
        <v>7.7954999999999997E-2</v>
      </c>
      <c r="F322" s="109">
        <v>320</v>
      </c>
      <c r="G322" s="91">
        <f t="array" ref="G322:H322">+MMULT(B322:C322,'Cov - Cor- Cholsky'!$C$7:$D$8)</f>
        <v>8.8879601075676842E-3</v>
      </c>
      <c r="H322" s="91">
        <v>7.6157328540726061E-3</v>
      </c>
    </row>
    <row r="323" spans="1:8" ht="15" thickBot="1" x14ac:dyDescent="0.35">
      <c r="A323" s="109">
        <v>321</v>
      </c>
      <c r="B323" s="91">
        <v>7.4964000000000003E-2</v>
      </c>
      <c r="C323" s="91">
        <v>-1.055955</v>
      </c>
      <c r="F323" s="109">
        <v>321</v>
      </c>
      <c r="G323" s="91">
        <f t="array" ref="G323:H323">+MMULT(B323:C323,'Cov - Cor- Cholsky'!$C$7:$D$8)</f>
        <v>7.2775883570270399E-4</v>
      </c>
      <c r="H323" s="91">
        <v>-4.8431435147661085E-3</v>
      </c>
    </row>
    <row r="324" spans="1:8" ht="15" thickBot="1" x14ac:dyDescent="0.35">
      <c r="A324" s="109">
        <v>322</v>
      </c>
      <c r="B324" s="91">
        <v>0.56850199999999995</v>
      </c>
      <c r="C324" s="91">
        <v>1.1845650000000001</v>
      </c>
      <c r="F324" s="109">
        <v>322</v>
      </c>
      <c r="G324" s="91">
        <f t="array" ref="G324:H324">+MMULT(B324:C324,'Cov - Cor- Cholsky'!$C$7:$D$8)</f>
        <v>5.5190805401880714E-3</v>
      </c>
      <c r="H324" s="91">
        <v>1.0575679915599472E-2</v>
      </c>
    </row>
    <row r="325" spans="1:8" ht="15" thickBot="1" x14ac:dyDescent="0.35">
      <c r="A325" s="109">
        <v>323</v>
      </c>
      <c r="B325" s="91">
        <v>-1.053396</v>
      </c>
      <c r="C325" s="91">
        <v>0.32749699999999998</v>
      </c>
      <c r="F325" s="109">
        <v>323</v>
      </c>
      <c r="G325" s="91">
        <f t="array" ref="G325:H325">+MMULT(B325:C325,'Cov - Cor- Cholsky'!$C$7:$D$8)</f>
        <v>-1.0226485332878257E-2</v>
      </c>
      <c r="H325" s="91">
        <v>-6.615814801963266E-3</v>
      </c>
    </row>
    <row r="326" spans="1:8" ht="15" thickBot="1" x14ac:dyDescent="0.35">
      <c r="A326" s="109">
        <v>324</v>
      </c>
      <c r="B326" s="91">
        <v>0.99269499999999999</v>
      </c>
      <c r="C326" s="91">
        <v>0.68781499999999995</v>
      </c>
      <c r="F326" s="109">
        <v>324</v>
      </c>
      <c r="G326" s="91">
        <f t="array" ref="G326:H326">+MMULT(B326:C326,'Cov - Cor- Cholsky'!$C$7:$D$8)</f>
        <v>9.6371932848820195E-3</v>
      </c>
      <c r="H326" s="91">
        <v>1.1362208753518609E-2</v>
      </c>
    </row>
    <row r="327" spans="1:8" ht="15" thickBot="1" x14ac:dyDescent="0.35">
      <c r="A327" s="109">
        <v>325</v>
      </c>
      <c r="B327" s="91">
        <v>0.39624900000000002</v>
      </c>
      <c r="C327" s="91">
        <v>-1.0485660000000001</v>
      </c>
      <c r="F327" s="109">
        <v>325</v>
      </c>
      <c r="G327" s="91">
        <f t="array" ref="G327:H327">+MMULT(B327:C327,'Cov - Cor- Cholsky'!$C$7:$D$8)</f>
        <v>3.8468292899039641E-3</v>
      </c>
      <c r="H327" s="91">
        <v>-2.2732921582916316E-3</v>
      </c>
    </row>
    <row r="328" spans="1:8" ht="15" thickBot="1" x14ac:dyDescent="0.35">
      <c r="A328" s="109">
        <v>326</v>
      </c>
      <c r="B328" s="91">
        <v>-6.4182000000000003E-2</v>
      </c>
      <c r="C328" s="91">
        <v>-1.349669</v>
      </c>
      <c r="F328" s="109">
        <v>326</v>
      </c>
      <c r="G328" s="91">
        <f t="array" ref="G328:H328">+MMULT(B328:C328,'Cov - Cor- Cholsky'!$C$7:$D$8)</f>
        <v>-6.23085982512552E-4</v>
      </c>
      <c r="H328" s="91">
        <v>-7.4510935971561602E-3</v>
      </c>
    </row>
    <row r="329" spans="1:8" ht="15" thickBot="1" x14ac:dyDescent="0.35">
      <c r="A329" s="109">
        <v>327</v>
      </c>
      <c r="B329" s="91">
        <v>-0.45593699999999998</v>
      </c>
      <c r="C329" s="91">
        <v>1.0061500000000001</v>
      </c>
      <c r="F329" s="109">
        <v>327</v>
      </c>
      <c r="G329" s="91">
        <f t="array" ref="G329:H329">+MMULT(B329:C329,'Cov - Cor- Cholsky'!$C$7:$D$8)</f>
        <v>-4.4262870214207316E-3</v>
      </c>
      <c r="H329" s="91">
        <v>1.5846614383057673E-3</v>
      </c>
    </row>
    <row r="330" spans="1:8" ht="15" thickBot="1" x14ac:dyDescent="0.35">
      <c r="A330" s="109">
        <v>328</v>
      </c>
      <c r="B330" s="91">
        <v>-1.1880580000000001</v>
      </c>
      <c r="C330" s="91">
        <v>-1.371748</v>
      </c>
      <c r="F330" s="109">
        <v>328</v>
      </c>
      <c r="G330" s="91">
        <f t="array" ref="G330:H330">+MMULT(B330:C330,'Cov - Cor- Cholsky'!$C$7:$D$8)</f>
        <v>-1.1533798981208088E-2</v>
      </c>
      <c r="H330" s="91">
        <v>-1.642121119976174E-2</v>
      </c>
    </row>
    <row r="331" spans="1:8" ht="15" thickBot="1" x14ac:dyDescent="0.35">
      <c r="A331" s="109">
        <v>329</v>
      </c>
      <c r="B331" s="91">
        <v>1.6489849999999999</v>
      </c>
      <c r="C331" s="91">
        <v>-0.25656800000000002</v>
      </c>
      <c r="F331" s="109">
        <v>329</v>
      </c>
      <c r="G331" s="91">
        <f t="array" ref="G331:H331">+MMULT(B331:C331,'Cov - Cor- Cholsky'!$C$7:$D$8)</f>
        <v>1.6008529476698459E-2</v>
      </c>
      <c r="H331" s="91">
        <v>1.1674242107646858E-2</v>
      </c>
    </row>
    <row r="332" spans="1:8" ht="15" thickBot="1" x14ac:dyDescent="0.35">
      <c r="A332" s="109">
        <v>330</v>
      </c>
      <c r="B332" s="91">
        <v>1.69293</v>
      </c>
      <c r="C332" s="91">
        <v>-0.91943900000000001</v>
      </c>
      <c r="F332" s="109">
        <v>330</v>
      </c>
      <c r="G332" s="91">
        <f t="array" ref="G332:H332">+MMULT(B332:C332,'Cov - Cor- Cholsky'!$C$7:$D$8)</f>
        <v>1.6435152416175481E-2</v>
      </c>
      <c r="H332" s="91">
        <v>8.6094466557068584E-3</v>
      </c>
    </row>
    <row r="333" spans="1:8" ht="15" thickBot="1" x14ac:dyDescent="0.35">
      <c r="A333" s="109">
        <v>331</v>
      </c>
      <c r="B333" s="91">
        <v>1.481495</v>
      </c>
      <c r="C333" s="91">
        <v>-0.101717</v>
      </c>
      <c r="F333" s="109">
        <v>331</v>
      </c>
      <c r="G333" s="91">
        <f t="array" ref="G333:H333">+MMULT(B333:C333,'Cov - Cor- Cholsky'!$C$7:$D$8)</f>
        <v>1.438251795927882E-2</v>
      </c>
      <c r="H333" s="91">
        <v>1.1151221972902366E-2</v>
      </c>
    </row>
    <row r="334" spans="1:8" ht="15" thickBot="1" x14ac:dyDescent="0.35">
      <c r="A334" s="109">
        <v>332</v>
      </c>
      <c r="B334" s="91">
        <v>2.632E-2</v>
      </c>
      <c r="C334" s="91">
        <v>-1.2669060000000001</v>
      </c>
      <c r="F334" s="109">
        <v>332</v>
      </c>
      <c r="G334" s="91">
        <f t="array" ref="G334:H334">+MMULT(B334:C334,'Cov - Cor- Cholsky'!$C$7:$D$8)</f>
        <v>2.5551748246752001E-4</v>
      </c>
      <c r="H334" s="91">
        <v>-6.312015415784222E-3</v>
      </c>
    </row>
    <row r="335" spans="1:8" ht="15" thickBot="1" x14ac:dyDescent="0.35">
      <c r="A335" s="109">
        <v>333</v>
      </c>
      <c r="B335" s="91">
        <v>1.177163</v>
      </c>
      <c r="C335" s="91">
        <v>-0.81227099999999997</v>
      </c>
      <c r="F335" s="109">
        <v>333</v>
      </c>
      <c r="G335" s="91">
        <f t="array" ref="G335:H335">+MMULT(B335:C335,'Cov - Cor- Cholsky'!$C$7:$D$8)</f>
        <v>1.1428029111470868E-2</v>
      </c>
      <c r="H335" s="91">
        <v>5.0965190136740609E-3</v>
      </c>
    </row>
    <row r="336" spans="1:8" ht="15" thickBot="1" x14ac:dyDescent="0.35">
      <c r="A336" s="109">
        <v>334</v>
      </c>
      <c r="B336" s="91">
        <v>-0.89575899999999997</v>
      </c>
      <c r="C336" s="91">
        <v>-5.9894999999999997E-2</v>
      </c>
      <c r="F336" s="109">
        <v>334</v>
      </c>
      <c r="G336" s="91">
        <f t="array" ref="G336:H336">+MMULT(B336:C336,'Cov - Cor- Cholsky'!$C$7:$D$8)</f>
        <v>-8.6961278334963237E-3</v>
      </c>
      <c r="H336" s="91">
        <v>-7.3670820482727457E-3</v>
      </c>
    </row>
    <row r="337" spans="1:8" ht="15" thickBot="1" x14ac:dyDescent="0.35">
      <c r="A337" s="109">
        <v>335</v>
      </c>
      <c r="B337" s="91">
        <v>1.7821149999999999</v>
      </c>
      <c r="C337" s="91">
        <v>-1.3732549999999999</v>
      </c>
      <c r="F337" s="109">
        <v>335</v>
      </c>
      <c r="G337" s="91">
        <f t="array" ref="G337:H337">+MMULT(B337:C337,'Cov - Cor- Cholsky'!$C$7:$D$8)</f>
        <v>1.730097029892114E-2</v>
      </c>
      <c r="H337" s="91">
        <v>6.9769417951946995E-3</v>
      </c>
    </row>
    <row r="338" spans="1:8" ht="15" thickBot="1" x14ac:dyDescent="0.35">
      <c r="A338" s="109">
        <v>336</v>
      </c>
      <c r="B338" s="91">
        <v>-0.12826399999999999</v>
      </c>
      <c r="C338" s="91">
        <v>-0.44042300000000001</v>
      </c>
      <c r="F338" s="109">
        <v>336</v>
      </c>
      <c r="G338" s="91">
        <f t="array" ref="G338:H338">+MMULT(B338:C338,'Cov - Cor- Cholsky'!$C$7:$D$8)</f>
        <v>-1.2452011539215038E-3</v>
      </c>
      <c r="H338" s="91">
        <v>-3.2771525346631169E-3</v>
      </c>
    </row>
    <row r="339" spans="1:8" ht="15" thickBot="1" x14ac:dyDescent="0.35">
      <c r="A339" s="109">
        <v>337</v>
      </c>
      <c r="B339" s="91">
        <v>-0.51000100000000004</v>
      </c>
      <c r="C339" s="91">
        <v>-1.367054</v>
      </c>
      <c r="F339" s="109">
        <v>337</v>
      </c>
      <c r="G339" s="91">
        <f t="array" ref="G339:H339">+MMULT(B339:C339,'Cov - Cor- Cholsky'!$C$7:$D$8)</f>
        <v>-4.9511463364710359E-3</v>
      </c>
      <c r="H339" s="91">
        <v>-1.1053751323690277E-2</v>
      </c>
    </row>
    <row r="340" spans="1:8" ht="15" thickBot="1" x14ac:dyDescent="0.35">
      <c r="A340" s="109">
        <v>338</v>
      </c>
      <c r="B340" s="91">
        <v>0.25455100000000003</v>
      </c>
      <c r="C340" s="91">
        <v>2.1334379999999999</v>
      </c>
      <c r="F340" s="109">
        <v>338</v>
      </c>
      <c r="G340" s="91">
        <f t="array" ref="G340:H340">+MMULT(B340:C340,'Cov - Cor- Cholsky'!$C$7:$D$8)</f>
        <v>2.4712093723248361E-3</v>
      </c>
      <c r="H340" s="91">
        <v>1.2984492047148055E-2</v>
      </c>
    </row>
    <row r="341" spans="1:8" ht="15" thickBot="1" x14ac:dyDescent="0.35">
      <c r="A341" s="109">
        <v>339</v>
      </c>
      <c r="B341" s="91">
        <v>-2.3687749999999999</v>
      </c>
      <c r="C341" s="91">
        <v>-0.61794499999999997</v>
      </c>
      <c r="F341" s="109">
        <v>339</v>
      </c>
      <c r="G341" s="91">
        <f t="array" ref="G341:H341">+MMULT(B341:C341,'Cov - Cor- Cholsky'!$C$7:$D$8)</f>
        <v>-2.2996330719300899E-2</v>
      </c>
      <c r="H341" s="91">
        <v>-2.1846609827978036E-2</v>
      </c>
    </row>
    <row r="342" spans="1:8" ht="15" thickBot="1" x14ac:dyDescent="0.35">
      <c r="A342" s="109">
        <v>340</v>
      </c>
      <c r="B342" s="91">
        <v>-1.5996539999999999</v>
      </c>
      <c r="C342" s="91">
        <v>-0.14468900000000001</v>
      </c>
      <c r="F342" s="109">
        <v>340</v>
      </c>
      <c r="G342" s="91">
        <f t="array" ref="G342:H342">+MMULT(B342:C342,'Cov - Cor- Cholsky'!$C$7:$D$8)</f>
        <v>-1.5529618651181543E-2</v>
      </c>
      <c r="H342" s="91">
        <v>-1.3350343573959348E-2</v>
      </c>
    </row>
    <row r="343" spans="1:8" ht="15" thickBot="1" x14ac:dyDescent="0.35">
      <c r="A343" s="109">
        <v>341</v>
      </c>
      <c r="B343" s="91">
        <v>1.0853159999999999</v>
      </c>
      <c r="C343" s="91">
        <v>-7.2741E-2</v>
      </c>
      <c r="F343" s="109">
        <v>341</v>
      </c>
      <c r="G343" s="91">
        <f t="array" ref="G343:H343">+MMULT(B343:C343,'Cov - Cor- Cholsky'!$C$7:$D$8)</f>
        <v>1.0536368237147375E-2</v>
      </c>
      <c r="H343" s="91">
        <v>8.1783142735295973E-3</v>
      </c>
    </row>
    <row r="344" spans="1:8" ht="15" thickBot="1" x14ac:dyDescent="0.35">
      <c r="A344" s="109">
        <v>342</v>
      </c>
      <c r="B344" s="91">
        <v>0.23278199999999999</v>
      </c>
      <c r="C344" s="91">
        <v>1.001498</v>
      </c>
      <c r="F344" s="109">
        <v>342</v>
      </c>
      <c r="G344" s="91">
        <f t="array" ref="G344:H344">+MMULT(B344:C344,'Cov - Cor- Cholsky'!$C$7:$D$8)</f>
        <v>2.2598735031821521E-3</v>
      </c>
      <c r="H344" s="91">
        <v>6.988047287225704E-3</v>
      </c>
    </row>
    <row r="345" spans="1:8" ht="15" thickBot="1" x14ac:dyDescent="0.35">
      <c r="A345" s="109">
        <v>343</v>
      </c>
      <c r="B345" s="91">
        <v>-0.65206500000000001</v>
      </c>
      <c r="C345" s="91">
        <v>-0.56306500000000004</v>
      </c>
      <c r="F345" s="109">
        <v>343</v>
      </c>
      <c r="G345" s="91">
        <f t="array" ref="G345:H345">+MMULT(B345:C345,'Cov - Cor- Cholsky'!$C$7:$D$8)</f>
        <v>-6.3303194226893402E-3</v>
      </c>
      <c r="H345" s="91">
        <v>-8.0359796903231896E-3</v>
      </c>
    </row>
    <row r="346" spans="1:8" ht="15" thickBot="1" x14ac:dyDescent="0.35">
      <c r="A346" s="109">
        <v>344</v>
      </c>
      <c r="B346" s="91">
        <v>-0.39313599999999999</v>
      </c>
      <c r="C346" s="91">
        <v>1.41852</v>
      </c>
      <c r="F346" s="109">
        <v>344</v>
      </c>
      <c r="G346" s="91">
        <f t="array" ref="G346:H346">+MMULT(B346:C346,'Cov - Cor- Cholsky'!$C$7:$D$8)</f>
        <v>-3.8166079402488957E-3</v>
      </c>
      <c r="H346" s="91">
        <v>4.2015855878458162E-3</v>
      </c>
    </row>
    <row r="347" spans="1:8" ht="15" thickBot="1" x14ac:dyDescent="0.35">
      <c r="A347" s="109">
        <v>345</v>
      </c>
      <c r="B347" s="91">
        <v>-0.12132</v>
      </c>
      <c r="C347" s="91">
        <v>-6.3769999999999999E-3</v>
      </c>
      <c r="F347" s="109">
        <v>345</v>
      </c>
      <c r="G347" s="91">
        <f t="array" ref="G347:H347">+MMULT(B347:C347,'Cov - Cor- Cholsky'!$C$7:$D$8)</f>
        <v>-1.1777880308875199E-3</v>
      </c>
      <c r="H347" s="91">
        <v>-9.8885586202993904E-4</v>
      </c>
    </row>
    <row r="348" spans="1:8" ht="15" thickBot="1" x14ac:dyDescent="0.35">
      <c r="A348" s="109">
        <v>346</v>
      </c>
      <c r="B348" s="91">
        <v>-0.749668</v>
      </c>
      <c r="C348" s="91">
        <v>-0.68196800000000002</v>
      </c>
      <c r="F348" s="109">
        <v>346</v>
      </c>
      <c r="G348" s="91">
        <f t="array" ref="G348:H348">+MMULT(B348:C348,'Cov - Cor- Cholsky'!$C$7:$D$8)</f>
        <v>-7.2778601841360481E-3</v>
      </c>
      <c r="H348" s="91">
        <v>-9.4169903709894684E-3</v>
      </c>
    </row>
    <row r="349" spans="1:8" ht="15" thickBot="1" x14ac:dyDescent="0.35">
      <c r="A349" s="109">
        <v>347</v>
      </c>
      <c r="B349" s="91">
        <v>0.854128</v>
      </c>
      <c r="C349" s="91">
        <v>-0.11731999999999999</v>
      </c>
      <c r="F349" s="109">
        <v>347</v>
      </c>
      <c r="G349" s="91">
        <f t="array" ref="G349:H349">+MMULT(B349:C349,'Cov - Cor- Cholsky'!$C$7:$D$8)</f>
        <v>8.2919694629566085E-3</v>
      </c>
      <c r="H349" s="91">
        <v>6.1270783328691118E-3</v>
      </c>
    </row>
    <row r="350" spans="1:8" ht="15" thickBot="1" x14ac:dyDescent="0.35">
      <c r="A350" s="109">
        <v>348</v>
      </c>
      <c r="B350" s="91">
        <v>-2.2609759999999999</v>
      </c>
      <c r="C350" s="91">
        <v>-1.237495</v>
      </c>
      <c r="F350" s="109">
        <v>348</v>
      </c>
      <c r="G350" s="91">
        <f t="array" ref="G350:H350">+MMULT(B350:C350,'Cov - Cor- Cholsky'!$C$7:$D$8)</f>
        <v>-2.1949806057731135E-2</v>
      </c>
      <c r="H350" s="91">
        <v>-2.4185288076965746E-2</v>
      </c>
    </row>
    <row r="351" spans="1:8" ht="15" thickBot="1" x14ac:dyDescent="0.35">
      <c r="A351" s="109">
        <v>349</v>
      </c>
      <c r="B351" s="91">
        <v>1.7930000000000001E-3</v>
      </c>
      <c r="C351" s="91">
        <v>0.867954</v>
      </c>
      <c r="F351" s="109">
        <v>349</v>
      </c>
      <c r="G351" s="91">
        <f t="array" ref="G351:H351">+MMULT(B351:C351,'Cov - Cor- Cholsky'!$C$7:$D$8)</f>
        <v>1.7406643087548002E-5</v>
      </c>
      <c r="H351" s="91">
        <v>4.4805707582823047E-3</v>
      </c>
    </row>
    <row r="352" spans="1:8" ht="15" thickBot="1" x14ac:dyDescent="0.35">
      <c r="A352" s="109">
        <v>350</v>
      </c>
      <c r="B352" s="91">
        <v>-4.6113000000000001E-2</v>
      </c>
      <c r="C352" s="91">
        <v>-0.64929599999999998</v>
      </c>
      <c r="F352" s="109">
        <v>350</v>
      </c>
      <c r="G352" s="91">
        <f t="array" ref="G352:H352">+MMULT(B352:C352,'Cov - Cor- Cholsky'!$C$7:$D$8)</f>
        <v>-4.4767012420306803E-4</v>
      </c>
      <c r="H352" s="91">
        <v>-3.7046249667078987E-3</v>
      </c>
    </row>
    <row r="353" spans="1:8" ht="15" thickBot="1" x14ac:dyDescent="0.35">
      <c r="A353" s="109">
        <v>351</v>
      </c>
      <c r="B353" s="91">
        <v>-5.4893999999999998E-2</v>
      </c>
      <c r="C353" s="91">
        <v>-1.426728</v>
      </c>
      <c r="F353" s="109">
        <v>351</v>
      </c>
      <c r="G353" s="91">
        <f t="array" ref="G353:H353">+MMULT(B353:C353,'Cov - Cor- Cholsky'!$C$7:$D$8)</f>
        <v>-5.3291704721018394E-4</v>
      </c>
      <c r="H353" s="91">
        <v>-7.7744423835887219E-3</v>
      </c>
    </row>
    <row r="354" spans="1:8" ht="15" thickBot="1" x14ac:dyDescent="0.35">
      <c r="A354" s="109">
        <v>352</v>
      </c>
      <c r="B354" s="91">
        <v>-0.69210400000000005</v>
      </c>
      <c r="C354" s="91">
        <v>1.066087</v>
      </c>
      <c r="F354" s="109">
        <v>352</v>
      </c>
      <c r="G354" s="91">
        <f t="array" ref="G354:H354">+MMULT(B354:C354,'Cov - Cor- Cholsky'!$C$7:$D$8)</f>
        <v>-6.7190224804597447E-3</v>
      </c>
      <c r="H354" s="91">
        <v>3.2022716910492383E-5</v>
      </c>
    </row>
    <row r="355" spans="1:8" ht="15" thickBot="1" x14ac:dyDescent="0.35">
      <c r="A355" s="109">
        <v>353</v>
      </c>
      <c r="B355" s="91">
        <v>-1.3019849999999999</v>
      </c>
      <c r="C355" s="91">
        <v>-0.56861300000000004</v>
      </c>
      <c r="F355" s="109">
        <v>353</v>
      </c>
      <c r="G355" s="91">
        <f t="array" ref="G355:H355">+MMULT(B355:C355,'Cov - Cor- Cholsky'!$C$7:$D$8)</f>
        <v>-1.263981494720646E-2</v>
      </c>
      <c r="H355" s="91">
        <v>-1.3186105692035387E-2</v>
      </c>
    </row>
    <row r="356" spans="1:8" ht="15" thickBot="1" x14ac:dyDescent="0.35">
      <c r="A356" s="109">
        <v>354</v>
      </c>
      <c r="B356" s="91">
        <v>0.188414</v>
      </c>
      <c r="C356" s="91">
        <v>1.3621049999999999</v>
      </c>
      <c r="F356" s="109">
        <v>354</v>
      </c>
      <c r="G356" s="91">
        <f t="array" ref="G356:H356">+MMULT(B356:C356,'Cov - Cor- Cholsky'!$C$7:$D$8)</f>
        <v>1.8291440327369039E-3</v>
      </c>
      <c r="H356" s="91">
        <v>8.4940762107814614E-3</v>
      </c>
    </row>
    <row r="357" spans="1:8" ht="15" thickBot="1" x14ac:dyDescent="0.35">
      <c r="A357" s="109">
        <v>355</v>
      </c>
      <c r="B357" s="91">
        <v>-0.84023800000000004</v>
      </c>
      <c r="C357" s="91">
        <v>-0.15546399999999999</v>
      </c>
      <c r="F357" s="109">
        <v>355</v>
      </c>
      <c r="G357" s="91">
        <f t="array" ref="G357:H357">+MMULT(B357:C357,'Cov - Cor- Cholsky'!$C$7:$D$8)</f>
        <v>-8.1571238006665683E-3</v>
      </c>
      <c r="H357" s="91">
        <v>-7.4213514849477309E-3</v>
      </c>
    </row>
    <row r="358" spans="1:8" ht="15" thickBot="1" x14ac:dyDescent="0.35">
      <c r="A358" s="109">
        <v>356</v>
      </c>
      <c r="B358" s="91">
        <v>1.0577669999999999</v>
      </c>
      <c r="C358" s="91">
        <v>-1.697138</v>
      </c>
      <c r="F358" s="109">
        <v>356</v>
      </c>
      <c r="G358" s="91">
        <f t="array" ref="G358:H358">+MMULT(B358:C358,'Cov - Cor- Cholsky'!$C$7:$D$8)</f>
        <v>1.0268919486216612E-2</v>
      </c>
      <c r="H358" s="91">
        <v>-3.9783411424519285E-4</v>
      </c>
    </row>
    <row r="359" spans="1:8" ht="15" thickBot="1" x14ac:dyDescent="0.35">
      <c r="A359" s="109">
        <v>357</v>
      </c>
      <c r="B359" s="91">
        <v>7.2166999999999995E-2</v>
      </c>
      <c r="C359" s="91">
        <v>-9.9856E-2</v>
      </c>
      <c r="F359" s="109">
        <v>357</v>
      </c>
      <c r="G359" s="91">
        <f t="array" ref="G359:H359">+MMULT(B359:C359,'Cov - Cor- Cholsky'!$C$7:$D$8)</f>
        <v>7.0060524913501197E-4</v>
      </c>
      <c r="H359" s="91">
        <v>5.4845682379100905E-5</v>
      </c>
    </row>
    <row r="360" spans="1:8" ht="15" thickBot="1" x14ac:dyDescent="0.35">
      <c r="A360" s="109">
        <v>358</v>
      </c>
      <c r="B360" s="91">
        <v>-0.36074099999999998</v>
      </c>
      <c r="C360" s="91">
        <v>-0.208097</v>
      </c>
      <c r="F360" s="109">
        <v>358</v>
      </c>
      <c r="G360" s="91">
        <f t="array" ref="G360:H360">+MMULT(B360:C360,'Cov - Cor- Cholsky'!$C$7:$D$8)</f>
        <v>-3.5021136832376759E-3</v>
      </c>
      <c r="H360" s="91">
        <v>-3.9136090064770179E-3</v>
      </c>
    </row>
    <row r="361" spans="1:8" ht="15" thickBot="1" x14ac:dyDescent="0.35">
      <c r="A361" s="109">
        <v>359</v>
      </c>
      <c r="B361" s="91">
        <v>-1.3767590000000001</v>
      </c>
      <c r="C361" s="91">
        <v>1.4619740000000001</v>
      </c>
      <c r="F361" s="109">
        <v>359</v>
      </c>
      <c r="G361" s="91">
        <f t="array" ref="G361:H361">+MMULT(B361:C361,'Cov - Cor- Cholsky'!$C$7:$D$8)</f>
        <v>-1.3365729241812325E-2</v>
      </c>
      <c r="H361" s="91">
        <v>-3.3260647183409233E-3</v>
      </c>
    </row>
    <row r="362" spans="1:8" ht="15" thickBot="1" x14ac:dyDescent="0.35">
      <c r="A362" s="109">
        <v>360</v>
      </c>
      <c r="B362" s="91">
        <v>-0.95441200000000004</v>
      </c>
      <c r="C362" s="91">
        <v>1.849871</v>
      </c>
      <c r="F362" s="109">
        <v>360</v>
      </c>
      <c r="G362" s="91">
        <f t="array" ref="G362:H362">+MMULT(B362:C362,'Cov - Cor- Cholsky'!$C$7:$D$8)</f>
        <v>-9.2655376700908326E-3</v>
      </c>
      <c r="H362" s="91">
        <v>1.9982596180454486E-3</v>
      </c>
    </row>
    <row r="363" spans="1:8" ht="15" thickBot="1" x14ac:dyDescent="0.35">
      <c r="A363" s="109">
        <v>361</v>
      </c>
      <c r="B363" s="91">
        <v>-2.34415</v>
      </c>
      <c r="C363" s="91">
        <v>-0.67401200000000006</v>
      </c>
      <c r="F363" s="109">
        <v>361</v>
      </c>
      <c r="G363" s="91">
        <f t="array" ref="G363:H363">+MMULT(B363:C363,'Cov - Cor- Cholsky'!$C$7:$D$8)</f>
        <v>-2.2757268485039398E-2</v>
      </c>
      <c r="H363" s="91">
        <v>-2.1941074552072455E-2</v>
      </c>
    </row>
    <row r="364" spans="1:8" ht="15" thickBot="1" x14ac:dyDescent="0.35">
      <c r="A364" s="109">
        <v>362</v>
      </c>
      <c r="B364" s="91">
        <v>-0.54827199999999998</v>
      </c>
      <c r="C364" s="91">
        <v>0.49052000000000001</v>
      </c>
      <c r="F364" s="109">
        <v>362</v>
      </c>
      <c r="G364" s="91">
        <f t="array" ref="G364:H364">+MMULT(B364:C364,'Cov - Cor- Cholsky'!$C$7:$D$8)</f>
        <v>-5.3226854539297919E-3</v>
      </c>
      <c r="H364" s="91">
        <v>-1.7963700439312075E-3</v>
      </c>
    </row>
    <row r="365" spans="1:8" ht="15" thickBot="1" x14ac:dyDescent="0.35">
      <c r="A365" s="109">
        <v>363</v>
      </c>
      <c r="B365" s="91">
        <v>-1.123089</v>
      </c>
      <c r="C365" s="91">
        <v>0.81711699999999998</v>
      </c>
      <c r="F365" s="109">
        <v>363</v>
      </c>
      <c r="G365" s="91">
        <f t="array" ref="G365:H365">+MMULT(B365:C365,'Cov - Cor- Cholsky'!$C$7:$D$8)</f>
        <v>-1.0903072715310205E-2</v>
      </c>
      <c r="H365" s="91">
        <v>-4.6454614577566122E-3</v>
      </c>
    </row>
    <row r="366" spans="1:8" ht="15" thickBot="1" x14ac:dyDescent="0.35">
      <c r="A366" s="109">
        <v>364</v>
      </c>
      <c r="B366" s="91">
        <v>-0.64470099999999997</v>
      </c>
      <c r="C366" s="91">
        <v>-0.57075299999999995</v>
      </c>
      <c r="F366" s="109">
        <v>364</v>
      </c>
      <c r="G366" s="91">
        <f t="array" ref="G366:H366">+MMULT(B366:C366,'Cov - Cor- Cholsky'!$C$7:$D$8)</f>
        <v>-6.258828893020236E-3</v>
      </c>
      <c r="H366" s="91">
        <v>-8.0175110338230101E-3</v>
      </c>
    </row>
    <row r="367" spans="1:8" ht="15" thickBot="1" x14ac:dyDescent="0.35">
      <c r="A367" s="109">
        <v>365</v>
      </c>
      <c r="B367" s="91">
        <v>0.15083299999999999</v>
      </c>
      <c r="C367" s="91">
        <v>0.37882199999999999</v>
      </c>
      <c r="F367" s="109">
        <v>365</v>
      </c>
      <c r="G367" s="91">
        <f t="array" ref="G367:H367">+MMULT(B367:C367,'Cov - Cor- Cholsky'!$C$7:$D$8)</f>
        <v>1.464303511892988E-3</v>
      </c>
      <c r="H367" s="91">
        <v>3.1380082310270207E-3</v>
      </c>
    </row>
    <row r="368" spans="1:8" ht="15" thickBot="1" x14ac:dyDescent="0.35">
      <c r="A368" s="109">
        <v>366</v>
      </c>
      <c r="B368" s="91">
        <v>-0.88431499999999996</v>
      </c>
      <c r="C368" s="91">
        <v>-0.122697</v>
      </c>
      <c r="F368" s="109">
        <v>366</v>
      </c>
      <c r="G368" s="91">
        <f t="array" ref="G368:H368">+MMULT(B368:C368,'Cov - Cor- Cholsky'!$C$7:$D$8)</f>
        <v>-8.5850282108003405E-3</v>
      </c>
      <c r="H368" s="91">
        <v>-7.6000751672180844E-3</v>
      </c>
    </row>
    <row r="369" spans="1:8" ht="15" thickBot="1" x14ac:dyDescent="0.35">
      <c r="A369" s="109">
        <v>367</v>
      </c>
      <c r="B369" s="91">
        <v>-0.35161900000000001</v>
      </c>
      <c r="C369" s="91">
        <v>0.758073</v>
      </c>
      <c r="F369" s="109">
        <v>367</v>
      </c>
      <c r="G369" s="91">
        <f t="array" ref="G369:H369">+MMULT(B369:C369,'Cov - Cor- Cholsky'!$C$7:$D$8)</f>
        <v>-3.4135562943672843E-3</v>
      </c>
      <c r="H369" s="91">
        <v>1.1301304881985697E-3</v>
      </c>
    </row>
    <row r="370" spans="1:8" ht="15" thickBot="1" x14ac:dyDescent="0.35">
      <c r="A370" s="109">
        <v>368</v>
      </c>
      <c r="B370" s="91">
        <v>0.446766</v>
      </c>
      <c r="C370" s="91">
        <v>5.8602000000000001E-2</v>
      </c>
      <c r="F370" s="109">
        <v>368</v>
      </c>
      <c r="G370" s="91">
        <f t="array" ref="G370:H370">+MMULT(B370:C370,'Cov - Cor- Cholsky'!$C$7:$D$8)</f>
        <v>4.3372539351095758E-3</v>
      </c>
      <c r="H370" s="91">
        <v>3.8222206983983282E-3</v>
      </c>
    </row>
    <row r="371" spans="1:8" ht="15" thickBot="1" x14ac:dyDescent="0.35">
      <c r="A371" s="109">
        <v>369</v>
      </c>
      <c r="B371" s="91">
        <v>-1.0555190000000001</v>
      </c>
      <c r="C371" s="91">
        <v>1.663527</v>
      </c>
      <c r="F371" s="109">
        <v>369</v>
      </c>
      <c r="G371" s="91">
        <f t="array" ref="G371:H371">+MMULT(B371:C371,'Cov - Cor- Cholsky'!$C$7:$D$8)</f>
        <v>-1.0247095652607684E-2</v>
      </c>
      <c r="H371" s="91">
        <v>2.4258879698348633E-4</v>
      </c>
    </row>
    <row r="372" spans="1:8" ht="15" thickBot="1" x14ac:dyDescent="0.35">
      <c r="A372" s="109">
        <v>370</v>
      </c>
      <c r="B372" s="91">
        <v>0.96446799999999999</v>
      </c>
      <c r="C372" s="91">
        <v>-0.85109599999999996</v>
      </c>
      <c r="F372" s="109">
        <v>370</v>
      </c>
      <c r="G372" s="91">
        <f t="array" ref="G372:H372">+MMULT(B372:C372,'Cov - Cor- Cholsky'!$C$7:$D$8)</f>
        <v>9.3631624346688473E-3</v>
      </c>
      <c r="H372" s="91">
        <v>3.2206235478337798E-3</v>
      </c>
    </row>
    <row r="373" spans="1:8" ht="15" thickBot="1" x14ac:dyDescent="0.35">
      <c r="A373" s="109">
        <v>371</v>
      </c>
      <c r="B373" s="91">
        <v>0.48509600000000003</v>
      </c>
      <c r="C373" s="91">
        <v>-0.51613699999999996</v>
      </c>
      <c r="F373" s="109">
        <v>371</v>
      </c>
      <c r="G373" s="91">
        <f t="array" ref="G373:H373">+MMULT(B373:C373,'Cov - Cor- Cholsky'!$C$7:$D$8)</f>
        <v>4.7093658311194563E-3</v>
      </c>
      <c r="H373" s="91">
        <v>1.1666994620586858E-3</v>
      </c>
    </row>
    <row r="374" spans="1:8" ht="15" thickBot="1" x14ac:dyDescent="0.35">
      <c r="A374" s="109">
        <v>372</v>
      </c>
      <c r="B374" s="91">
        <v>-0.94762299999999999</v>
      </c>
      <c r="C374" s="91">
        <v>-0.40700799999999998</v>
      </c>
      <c r="F374" s="109">
        <v>372</v>
      </c>
      <c r="G374" s="91">
        <f t="array" ref="G374:H374">+MMULT(B374:C374,'Cov - Cor- Cholsky'!$C$7:$D$8)</f>
        <v>-9.1996293042674281E-3</v>
      </c>
      <c r="H374" s="91">
        <v>-9.5620103916324931E-3</v>
      </c>
    </row>
    <row r="375" spans="1:8" ht="15" thickBot="1" x14ac:dyDescent="0.35">
      <c r="A375" s="109">
        <v>373</v>
      </c>
      <c r="B375" s="91">
        <v>-1.0539609999999999</v>
      </c>
      <c r="C375" s="91">
        <v>-1.0904389999999999</v>
      </c>
      <c r="F375" s="109">
        <v>373</v>
      </c>
      <c r="G375" s="91">
        <f t="array" ref="G375:H375">+MMULT(B375:C375,'Cov - Cor- Cholsky'!$C$7:$D$8)</f>
        <v>-1.0231970415613596E-2</v>
      </c>
      <c r="H375" s="91">
        <v>-1.391688425955471E-2</v>
      </c>
    </row>
    <row r="376" spans="1:8" ht="15" thickBot="1" x14ac:dyDescent="0.35">
      <c r="A376" s="109">
        <v>374</v>
      </c>
      <c r="B376" s="91">
        <v>5.3261000000000003E-2</v>
      </c>
      <c r="C376" s="91">
        <v>0.63629899999999995</v>
      </c>
      <c r="F376" s="109">
        <v>374</v>
      </c>
      <c r="G376" s="91">
        <f t="array" ref="G376:H376">+MMULT(B376:C376,'Cov - Cor- Cholsky'!$C$7:$D$8)</f>
        <v>5.1706370188839604E-4</v>
      </c>
      <c r="H376" s="91">
        <v>3.6940716659500318E-3</v>
      </c>
    </row>
    <row r="377" spans="1:8" ht="15" thickBot="1" x14ac:dyDescent="0.35">
      <c r="A377" s="109">
        <v>375</v>
      </c>
      <c r="B377" s="91">
        <v>0.23977799999999999</v>
      </c>
      <c r="C377" s="91">
        <v>0.74711499999999997</v>
      </c>
      <c r="F377" s="109">
        <v>375</v>
      </c>
      <c r="G377" s="91">
        <f t="array" ref="G377:H377">+MMULT(B377:C377,'Cov - Cor- Cholsky'!$C$7:$D$8)</f>
        <v>2.327791447990008E-3</v>
      </c>
      <c r="H377" s="91">
        <v>5.7341377097836072E-3</v>
      </c>
    </row>
    <row r="378" spans="1:8" ht="15" thickBot="1" x14ac:dyDescent="0.35">
      <c r="A378" s="109">
        <v>376</v>
      </c>
      <c r="B378" s="91">
        <v>1.4660260000000001</v>
      </c>
      <c r="C378" s="91">
        <v>0.36474899999999999</v>
      </c>
      <c r="F378" s="109">
        <v>376</v>
      </c>
      <c r="G378" s="91">
        <f t="array" ref="G378:H378">+MMULT(B378:C378,'Cov - Cor- Cholsky'!$C$7:$D$8)</f>
        <v>1.4232343189662936E-2</v>
      </c>
      <c r="H378" s="91">
        <v>1.3429728531659319E-2</v>
      </c>
    </row>
    <row r="379" spans="1:8" ht="15" thickBot="1" x14ac:dyDescent="0.35">
      <c r="A379" s="109">
        <v>377</v>
      </c>
      <c r="B379" s="91">
        <v>-1.012705</v>
      </c>
      <c r="C379" s="91">
        <v>-2.8135650000000001</v>
      </c>
      <c r="F379" s="109">
        <v>377</v>
      </c>
      <c r="G379" s="91">
        <f t="array" ref="G379:H379">+MMULT(B379:C379,'Cov - Cor- Cholsky'!$C$7:$D$8)</f>
        <v>-9.8314525867123793E-3</v>
      </c>
      <c r="H379" s="91">
        <v>-2.2458881117104451E-2</v>
      </c>
    </row>
    <row r="380" spans="1:8" ht="15" thickBot="1" x14ac:dyDescent="0.35">
      <c r="A380" s="109">
        <v>378</v>
      </c>
      <c r="B380" s="91">
        <v>0.81452100000000005</v>
      </c>
      <c r="C380" s="91">
        <v>0.85174399999999995</v>
      </c>
      <c r="F380" s="109">
        <v>378</v>
      </c>
      <c r="G380" s="91">
        <f t="array" ref="G380:H380">+MMULT(B380:C380,'Cov - Cor- Cholsky'!$C$7:$D$8)</f>
        <v>7.9074603091537563E-3</v>
      </c>
      <c r="H380" s="91">
        <v>1.0801710166347187E-2</v>
      </c>
    </row>
    <row r="381" spans="1:8" ht="15" thickBot="1" x14ac:dyDescent="0.35">
      <c r="A381" s="109">
        <v>379</v>
      </c>
      <c r="B381" s="91">
        <v>-1.481384</v>
      </c>
      <c r="C381" s="91">
        <v>1.445287</v>
      </c>
      <c r="F381" s="109">
        <v>379</v>
      </c>
      <c r="G381" s="91">
        <f t="array" ref="G381:H381">+MMULT(B381:C381,'Cov - Cor- Cholsky'!$C$7:$D$8)</f>
        <v>-1.4381440358953824E-2</v>
      </c>
      <c r="H381" s="91">
        <v>-4.2364133372106271E-3</v>
      </c>
    </row>
    <row r="382" spans="1:8" ht="15" thickBot="1" x14ac:dyDescent="0.35">
      <c r="A382" s="109">
        <v>380</v>
      </c>
      <c r="B382" s="91">
        <v>-0.65287799999999996</v>
      </c>
      <c r="C382" s="91">
        <v>-0.26648699999999997</v>
      </c>
      <c r="F382" s="109">
        <v>380</v>
      </c>
      <c r="G382" s="91">
        <f t="array" ref="G382:H382">+MMULT(B382:C382,'Cov - Cor- Cholsky'!$C$7:$D$8)</f>
        <v>-6.3382121169616073E-3</v>
      </c>
      <c r="H382" s="91">
        <v>-6.5162130639272306E-3</v>
      </c>
    </row>
    <row r="383" spans="1:8" ht="15" thickBot="1" x14ac:dyDescent="0.35">
      <c r="A383" s="109">
        <v>381</v>
      </c>
      <c r="B383" s="91">
        <v>1.4916430000000001</v>
      </c>
      <c r="C383" s="91">
        <v>0.84805299999999995</v>
      </c>
      <c r="F383" s="109">
        <v>381</v>
      </c>
      <c r="G383" s="91">
        <f t="array" ref="G383:H383">+MMULT(B383:C383,'Cov - Cor- Cholsky'!$C$7:$D$8)</f>
        <v>1.4481035870072148E-2</v>
      </c>
      <c r="H383" s="91">
        <v>1.6118653217447688E-2</v>
      </c>
    </row>
    <row r="384" spans="1:8" ht="15" thickBot="1" x14ac:dyDescent="0.35">
      <c r="A384" s="109">
        <v>382</v>
      </c>
      <c r="B384" s="91">
        <v>1.367405</v>
      </c>
      <c r="C384" s="91">
        <v>-1.207295</v>
      </c>
      <c r="F384" s="109">
        <v>382</v>
      </c>
      <c r="G384" s="91">
        <f t="array" ref="G384:H384">+MMULT(B384:C384,'Cov - Cor- Cholsky'!$C$7:$D$8)</f>
        <v>1.3274919571181579E-2</v>
      </c>
      <c r="H384" s="91">
        <v>4.5629157047701293E-3</v>
      </c>
    </row>
    <row r="385" spans="1:8" ht="15" thickBot="1" x14ac:dyDescent="0.35">
      <c r="A385" s="109">
        <v>383</v>
      </c>
      <c r="B385" s="91">
        <v>0.46247100000000002</v>
      </c>
      <c r="C385" s="91">
        <v>-0.68345299999999998</v>
      </c>
      <c r="F385" s="109">
        <v>383</v>
      </c>
      <c r="G385" s="91">
        <f t="array" ref="G385:H385">+MMULT(B385:C385,'Cov - Cor- Cholsky'!$C$7:$D$8)</f>
        <v>4.4897198189299565E-3</v>
      </c>
      <c r="H385" s="91">
        <v>1.2740875616523836E-4</v>
      </c>
    </row>
    <row r="386" spans="1:8" ht="15" thickBot="1" x14ac:dyDescent="0.35">
      <c r="A386" s="109">
        <v>384</v>
      </c>
      <c r="B386" s="91">
        <v>-0.69916100000000003</v>
      </c>
      <c r="C386" s="91">
        <v>5.777E-3</v>
      </c>
      <c r="F386" s="109">
        <v>384</v>
      </c>
      <c r="G386" s="91">
        <f t="array" ref="G386:H386">+MMULT(B386:C386,'Cov - Cor- Cholsky'!$C$7:$D$8)</f>
        <v>-6.7875326200407963E-3</v>
      </c>
      <c r="H386" s="91">
        <v>-5.4798829448166409E-3</v>
      </c>
    </row>
    <row r="387" spans="1:8" ht="15" thickBot="1" x14ac:dyDescent="0.35">
      <c r="A387" s="109">
        <v>385</v>
      </c>
      <c r="B387" s="91">
        <v>-1.8962490000000001</v>
      </c>
      <c r="C387" s="91">
        <v>-0.88559600000000005</v>
      </c>
      <c r="F387" s="109">
        <v>385</v>
      </c>
      <c r="G387" s="91">
        <f t="array" ref="G387:H387">+MMULT(B387:C387,'Cov - Cor- Cholsky'!$C$7:$D$8)</f>
        <v>-1.8408995843903965E-2</v>
      </c>
      <c r="H387" s="91">
        <v>-1.9500271304066022E-2</v>
      </c>
    </row>
    <row r="388" spans="1:8" ht="15" thickBot="1" x14ac:dyDescent="0.35">
      <c r="A388" s="109">
        <v>386</v>
      </c>
      <c r="B388" s="91">
        <v>-0.87742399999999998</v>
      </c>
      <c r="C388" s="91">
        <v>0.303232</v>
      </c>
      <c r="F388" s="109">
        <v>386</v>
      </c>
      <c r="G388" s="91">
        <f t="array" ref="G388:H388">+MMULT(B388:C388,'Cov - Cor- Cholsky'!$C$7:$D$8)</f>
        <v>-8.5181296176512645E-3</v>
      </c>
      <c r="H388" s="91">
        <v>-5.3539657664466722E-3</v>
      </c>
    </row>
    <row r="389" spans="1:8" ht="15" thickBot="1" x14ac:dyDescent="0.35">
      <c r="A389" s="109">
        <v>387</v>
      </c>
      <c r="B389" s="91">
        <v>1.4596340000000001</v>
      </c>
      <c r="C389" s="91">
        <v>0.96125400000000005</v>
      </c>
      <c r="F389" s="109">
        <v>387</v>
      </c>
      <c r="G389" s="91">
        <f t="array" ref="G389:H389">+MMULT(B389:C389,'Cov - Cor- Cholsky'!$C$7:$D$8)</f>
        <v>1.4170288943920825E-2</v>
      </c>
      <c r="H389" s="91">
        <v>1.6448937949904024E-2</v>
      </c>
    </row>
    <row r="390" spans="1:8" ht="15" thickBot="1" x14ac:dyDescent="0.35">
      <c r="A390" s="109">
        <v>388</v>
      </c>
      <c r="B390" s="91">
        <v>0.16147900000000001</v>
      </c>
      <c r="C390" s="91">
        <v>-0.45074799999999998</v>
      </c>
      <c r="F390" s="109">
        <v>388</v>
      </c>
      <c r="G390" s="91">
        <f t="array" ref="G390:H390">+MMULT(B390:C390,'Cov - Cor- Cholsky'!$C$7:$D$8)</f>
        <v>1.5676560619822442E-3</v>
      </c>
      <c r="H390" s="91">
        <v>-1.0470173952660548E-3</v>
      </c>
    </row>
    <row r="391" spans="1:8" ht="15" thickBot="1" x14ac:dyDescent="0.35">
      <c r="A391" s="109">
        <v>389</v>
      </c>
      <c r="B391" s="91">
        <v>-0.57669000000000004</v>
      </c>
      <c r="C391" s="91">
        <v>-0.26497599999999999</v>
      </c>
      <c r="F391" s="109">
        <v>389</v>
      </c>
      <c r="G391" s="91">
        <f t="array" ref="G391:H391">+MMULT(B391:C391,'Cov - Cor- Cholsky'!$C$7:$D$8)</f>
        <v>-5.5985705533508406E-3</v>
      </c>
      <c r="H391" s="91">
        <v>-5.9080518725805027E-3</v>
      </c>
    </row>
    <row r="392" spans="1:8" ht="15" thickBot="1" x14ac:dyDescent="0.35">
      <c r="A392" s="109">
        <v>390</v>
      </c>
      <c r="B392" s="91">
        <v>0.74587499999999995</v>
      </c>
      <c r="C392" s="91">
        <v>-1.0648280000000001</v>
      </c>
      <c r="F392" s="109">
        <v>390</v>
      </c>
      <c r="G392" s="91">
        <f t="array" ref="G392:H392">+MMULT(B392:C392,'Cov - Cor- Cholsky'!$C$7:$D$8)</f>
        <v>7.2410373189764994E-3</v>
      </c>
      <c r="H392" s="91">
        <v>3.9818860700594795E-4</v>
      </c>
    </row>
    <row r="393" spans="1:8" ht="15" thickBot="1" x14ac:dyDescent="0.35">
      <c r="A393" s="109">
        <v>391</v>
      </c>
      <c r="B393" s="91">
        <v>-0.31842599999999999</v>
      </c>
      <c r="C393" s="91">
        <v>-0.90090400000000004</v>
      </c>
      <c r="F393" s="109">
        <v>391</v>
      </c>
      <c r="G393" s="91">
        <f t="array" ref="G393:H393">+MMULT(B393:C393,'Cov - Cor- Cholsky'!$C$7:$D$8)</f>
        <v>-3.0913149647493359E-3</v>
      </c>
      <c r="H393" s="91">
        <v>-7.1452983105453017E-3</v>
      </c>
    </row>
    <row r="394" spans="1:8" ht="15" thickBot="1" x14ac:dyDescent="0.35">
      <c r="A394" s="109">
        <v>392</v>
      </c>
      <c r="B394" s="91">
        <v>-0.27511099999999999</v>
      </c>
      <c r="C394" s="91">
        <v>0.15589900000000001</v>
      </c>
      <c r="F394" s="109">
        <v>392</v>
      </c>
      <c r="G394" s="91">
        <f t="array" ref="G394:H394">+MMULT(B394:C394,'Cov - Cor- Cholsky'!$C$7:$D$8)</f>
        <v>-2.6708081352249959E-3</v>
      </c>
      <c r="H394" s="91">
        <v>-1.365714896866716E-3</v>
      </c>
    </row>
    <row r="395" spans="1:8" ht="15" thickBot="1" x14ac:dyDescent="0.35">
      <c r="A395" s="109">
        <v>393</v>
      </c>
      <c r="B395" s="91">
        <v>1.0543480000000001</v>
      </c>
      <c r="C395" s="91">
        <v>0.80142400000000003</v>
      </c>
      <c r="F395" s="109">
        <v>393</v>
      </c>
      <c r="G395" s="91">
        <f t="array" ref="G395:H395">+MMULT(B395:C395,'Cov - Cor- Cholsky'!$C$7:$D$8)</f>
        <v>1.0235727454584528E-2</v>
      </c>
      <c r="H395" s="91">
        <v>1.2432679380543541E-2</v>
      </c>
    </row>
    <row r="396" spans="1:8" ht="15" thickBot="1" x14ac:dyDescent="0.35">
      <c r="A396" s="109">
        <v>394</v>
      </c>
      <c r="B396" s="91">
        <v>-6.6225000000000006E-2</v>
      </c>
      <c r="C396" s="91">
        <v>3.8224000000000001E-2</v>
      </c>
      <c r="F396" s="109">
        <v>394</v>
      </c>
      <c r="G396" s="91">
        <f t="array" ref="G396:H396">+MMULT(B396:C396,'Cov - Cor- Cholsky'!$C$7:$D$8)</f>
        <v>-6.4291965335910005E-4</v>
      </c>
      <c r="H396" s="91">
        <v>-3.2517555859866713E-4</v>
      </c>
    </row>
    <row r="397" spans="1:8" ht="15" thickBot="1" x14ac:dyDescent="0.35">
      <c r="A397" s="109">
        <v>395</v>
      </c>
      <c r="B397" s="91">
        <v>1.155993</v>
      </c>
      <c r="C397" s="91">
        <v>1.7890889999999999</v>
      </c>
      <c r="F397" s="109">
        <v>395</v>
      </c>
      <c r="G397" s="91">
        <f t="array" ref="G397:H397">+MMULT(B397:C397,'Cov - Cor- Cholsky'!$C$7:$D$8)</f>
        <v>1.1222508400838748E-2</v>
      </c>
      <c r="H397" s="91">
        <v>1.8316141576320152E-2</v>
      </c>
    </row>
    <row r="398" spans="1:8" ht="15" thickBot="1" x14ac:dyDescent="0.35">
      <c r="A398" s="109">
        <v>396</v>
      </c>
      <c r="B398" s="91">
        <v>-3.9489999999999997E-2</v>
      </c>
      <c r="C398" s="91">
        <v>2.4155120000000001</v>
      </c>
      <c r="F398" s="109">
        <v>396</v>
      </c>
      <c r="G398" s="91">
        <f t="array" ref="G398:H398">+MMULT(B398:C398,'Cov - Cor- Cholsky'!$C$7:$D$8)</f>
        <v>-3.8337330481163996E-4</v>
      </c>
      <c r="H398" s="91">
        <v>1.2118892020198195E-2</v>
      </c>
    </row>
    <row r="399" spans="1:8" ht="15" thickBot="1" x14ac:dyDescent="0.35">
      <c r="A399" s="109">
        <v>397</v>
      </c>
      <c r="B399" s="91">
        <v>2.1428780000000001</v>
      </c>
      <c r="C399" s="91">
        <v>-1.4358089999999999</v>
      </c>
      <c r="F399" s="109">
        <v>397</v>
      </c>
      <c r="G399" s="91">
        <f t="array" ref="G399:H399">+MMULT(B399:C399,'Cov - Cor- Cholsky'!$C$7:$D$8)</f>
        <v>2.0803297560601609E-2</v>
      </c>
      <c r="H399" s="91">
        <v>9.4979696940329997E-3</v>
      </c>
    </row>
    <row r="400" spans="1:8" ht="15" thickBot="1" x14ac:dyDescent="0.35">
      <c r="A400" s="109">
        <v>398</v>
      </c>
      <c r="B400" s="91">
        <v>-2.1170330000000002</v>
      </c>
      <c r="C400" s="91">
        <v>-0.356572</v>
      </c>
      <c r="F400" s="109">
        <v>398</v>
      </c>
      <c r="G400" s="91">
        <f t="array" ref="G400:H400">+MMULT(B400:C400,'Cov - Cor- Cholsky'!$C$7:$D$8)</f>
        <v>-2.0552391430876189E-2</v>
      </c>
      <c r="H400" s="91">
        <v>-1.8517792378742071E-2</v>
      </c>
    </row>
    <row r="401" spans="1:8" ht="15" thickBot="1" x14ac:dyDescent="0.35">
      <c r="A401" s="109">
        <v>399</v>
      </c>
      <c r="B401" s="91">
        <v>0.29956899999999997</v>
      </c>
      <c r="C401" s="91">
        <v>0.79618599999999995</v>
      </c>
      <c r="F401" s="109">
        <v>399</v>
      </c>
      <c r="G401" s="91">
        <f t="array" ref="G401:H401">+MMULT(B401:C401,'Cov - Cor- Cholsky'!$C$7:$D$8)</f>
        <v>2.9082491149434839E-3</v>
      </c>
      <c r="H401" s="91">
        <v>6.4578263496474324E-3</v>
      </c>
    </row>
    <row r="402" spans="1:8" ht="15" thickBot="1" x14ac:dyDescent="0.35">
      <c r="A402" s="109">
        <v>400</v>
      </c>
      <c r="B402" s="91">
        <v>8.3807000000000006E-2</v>
      </c>
      <c r="C402" s="91">
        <v>-0.60923400000000005</v>
      </c>
      <c r="F402" s="109">
        <v>400</v>
      </c>
      <c r="G402" s="91">
        <f t="array" ref="G402:H402">+MMULT(B402:C402,'Cov - Cor- Cholsky'!$C$7:$D$8)</f>
        <v>8.1360766159405205E-4</v>
      </c>
      <c r="H402" s="91">
        <v>-2.4746572973696652E-3</v>
      </c>
    </row>
    <row r="403" spans="1:8" ht="15" thickBot="1" x14ac:dyDescent="0.35">
      <c r="A403" s="109">
        <v>401</v>
      </c>
      <c r="B403" s="91">
        <v>1.5218689999999999</v>
      </c>
      <c r="C403" s="91">
        <v>0.60941400000000001</v>
      </c>
      <c r="F403" s="109">
        <v>401</v>
      </c>
      <c r="G403" s="91">
        <f t="array" ref="G403:H403">+MMULT(B403:C403,'Cov - Cor- Cholsky'!$C$7:$D$8)</f>
        <v>1.4774473234246284E-2</v>
      </c>
      <c r="H403" s="91">
        <v>1.5128821146716608E-2</v>
      </c>
    </row>
    <row r="404" spans="1:8" ht="15" thickBot="1" x14ac:dyDescent="0.35">
      <c r="A404" s="109">
        <v>402</v>
      </c>
      <c r="B404" s="91">
        <v>-0.63369799999999998</v>
      </c>
      <c r="C404" s="91">
        <v>-1.1018330000000001</v>
      </c>
      <c r="F404" s="109">
        <v>402</v>
      </c>
      <c r="G404" s="91">
        <f t="array" ref="G404:H404">+MMULT(B404:C404,'Cov - Cor- Cholsky'!$C$7:$D$8)</f>
        <v>-6.1520105472911276E-3</v>
      </c>
      <c r="H404" s="91">
        <v>-1.0663711019594194E-2</v>
      </c>
    </row>
    <row r="405" spans="1:8" ht="15" thickBot="1" x14ac:dyDescent="0.35">
      <c r="A405" s="109">
        <v>403</v>
      </c>
      <c r="B405" s="91">
        <v>-0.66686500000000004</v>
      </c>
      <c r="C405" s="91">
        <v>0.87439299999999998</v>
      </c>
      <c r="F405" s="109">
        <v>403</v>
      </c>
      <c r="G405" s="91">
        <f t="array" ref="G405:H405">+MMULT(B405:C405,'Cov - Cor- Cholsky'!$C$7:$D$8)</f>
        <v>-6.4739994660221404E-3</v>
      </c>
      <c r="H405" s="91">
        <v>-7.5553223086750453E-4</v>
      </c>
    </row>
    <row r="406" spans="1:8" ht="15" thickBot="1" x14ac:dyDescent="0.35">
      <c r="A406" s="109">
        <v>404</v>
      </c>
      <c r="B406" s="91">
        <v>-0.42067900000000003</v>
      </c>
      <c r="C406" s="91">
        <v>-0.50347500000000001</v>
      </c>
      <c r="F406" s="109">
        <v>404</v>
      </c>
      <c r="G406" s="91">
        <f t="array" ref="G406:H406">+MMULT(B406:C406,'Cov - Cor- Cholsky'!$C$7:$D$8)</f>
        <v>-4.0839984425134444E-3</v>
      </c>
      <c r="H406" s="91">
        <v>-5.9059377043148859E-3</v>
      </c>
    </row>
    <row r="407" spans="1:8" ht="15" thickBot="1" x14ac:dyDescent="0.35">
      <c r="A407" s="109">
        <v>405</v>
      </c>
      <c r="B407" s="91">
        <v>1.286637</v>
      </c>
      <c r="C407" s="91">
        <v>-0.245223</v>
      </c>
      <c r="F407" s="109">
        <v>405</v>
      </c>
      <c r="G407" s="91">
        <f t="array" ref="G407:H407">+MMULT(B407:C407,'Cov - Cor- Cholsky'!$C$7:$D$8)</f>
        <v>1.2490814859025933E-2</v>
      </c>
      <c r="H407" s="91">
        <v>8.8772053368924419E-3</v>
      </c>
    </row>
    <row r="408" spans="1:8" ht="15" thickBot="1" x14ac:dyDescent="0.35">
      <c r="A408" s="109">
        <v>406</v>
      </c>
      <c r="B408" s="91">
        <v>-0.75113099999999999</v>
      </c>
      <c r="C408" s="91">
        <v>0.35849700000000001</v>
      </c>
      <c r="F408" s="109">
        <v>406</v>
      </c>
      <c r="G408" s="91">
        <f t="array" ref="G408:H408">+MMULT(B408:C408,'Cov - Cor- Cholsky'!$C$7:$D$8)</f>
        <v>-7.292063150581716E-3</v>
      </c>
      <c r="H408" s="91">
        <v>-4.0743462473826295E-3</v>
      </c>
    </row>
    <row r="409" spans="1:8" ht="15" thickBot="1" x14ac:dyDescent="0.35">
      <c r="A409" s="109">
        <v>407</v>
      </c>
      <c r="B409" s="91">
        <v>0.109138</v>
      </c>
      <c r="C409" s="91">
        <v>1.646217</v>
      </c>
      <c r="F409" s="109">
        <v>407</v>
      </c>
      <c r="G409" s="91">
        <f t="array" ref="G409:H409">+MMULT(B409:C409,'Cov - Cor- Cholsky'!$C$7:$D$8)</f>
        <v>1.0595238222469679E-3</v>
      </c>
      <c r="H409" s="91">
        <v>9.3313801225204818E-3</v>
      </c>
    </row>
    <row r="410" spans="1:8" ht="15" thickBot="1" x14ac:dyDescent="0.35">
      <c r="A410" s="109">
        <v>408</v>
      </c>
      <c r="B410" s="91">
        <v>0.29998200000000003</v>
      </c>
      <c r="C410" s="91">
        <v>2.372541</v>
      </c>
      <c r="F410" s="109">
        <v>408</v>
      </c>
      <c r="G410" s="91">
        <f t="array" ref="G410:H410">+MMULT(B410:C410,'Cov - Cor- Cholsky'!$C$7:$D$8)</f>
        <v>2.9122585648013524E-3</v>
      </c>
      <c r="H410" s="91">
        <v>1.4572913058573585E-2</v>
      </c>
    </row>
    <row r="411" spans="1:8" ht="15" thickBot="1" x14ac:dyDescent="0.35">
      <c r="A411" s="109">
        <v>409</v>
      </c>
      <c r="B411" s="91">
        <v>0.70028100000000004</v>
      </c>
      <c r="C411" s="91">
        <v>-0.16037799999999999</v>
      </c>
      <c r="F411" s="109">
        <v>409</v>
      </c>
      <c r="G411" s="91">
        <f t="array" ref="G411:H411">+MMULT(B411:C411,'Cov - Cor- Cholsky'!$C$7:$D$8)</f>
        <v>6.7984057044011168E-3</v>
      </c>
      <c r="H411" s="91">
        <v>4.6931410497020537E-3</v>
      </c>
    </row>
    <row r="412" spans="1:8" ht="15" thickBot="1" x14ac:dyDescent="0.35">
      <c r="A412" s="109">
        <v>410</v>
      </c>
      <c r="B412" s="91">
        <v>-1.248634</v>
      </c>
      <c r="C412" s="91">
        <v>-0.75794399999999995</v>
      </c>
      <c r="F412" s="109">
        <v>410</v>
      </c>
      <c r="G412" s="91">
        <f t="array" ref="G412:H412">+MMULT(B412:C412,'Cov - Cor- Cholsky'!$C$7:$D$8)</f>
        <v>-1.2121877515324824E-2</v>
      </c>
      <c r="H412" s="91">
        <v>-1.3739969276489255E-2</v>
      </c>
    </row>
    <row r="413" spans="1:8" ht="15" thickBot="1" x14ac:dyDescent="0.35">
      <c r="A413" s="109">
        <v>411</v>
      </c>
      <c r="B413" s="91">
        <v>-0.21879299999999999</v>
      </c>
      <c r="C413" s="91">
        <v>-0.42909199999999997</v>
      </c>
      <c r="F413" s="109">
        <v>411</v>
      </c>
      <c r="G413" s="91">
        <f t="array" ref="G413:H413">+MMULT(B413:C413,'Cov - Cor- Cholsky'!$C$7:$D$8)</f>
        <v>-2.1240667378995479E-3</v>
      </c>
      <c r="H413" s="91">
        <v>-3.9322411741327503E-3</v>
      </c>
    </row>
    <row r="414" spans="1:8" ht="15" thickBot="1" x14ac:dyDescent="0.35">
      <c r="A414" s="109">
        <v>412</v>
      </c>
      <c r="B414" s="91">
        <v>-0.96415600000000001</v>
      </c>
      <c r="C414" s="91">
        <v>2.4319850000000001</v>
      </c>
      <c r="F414" s="109">
        <v>412</v>
      </c>
      <c r="G414" s="91">
        <f t="array" ref="G414:H414">+MMULT(B414:C414,'Cov - Cor- Cholsky'!$C$7:$D$8)</f>
        <v>-9.360133504025616E-3</v>
      </c>
      <c r="H414" s="91">
        <v>4.9169989521137911E-3</v>
      </c>
    </row>
    <row r="415" spans="1:8" ht="15" thickBot="1" x14ac:dyDescent="0.35">
      <c r="A415" s="109">
        <v>413</v>
      </c>
      <c r="B415" s="91">
        <v>0.46732800000000002</v>
      </c>
      <c r="C415" s="91">
        <v>0.99445700000000004</v>
      </c>
      <c r="F415" s="109">
        <v>413</v>
      </c>
      <c r="G415" s="91">
        <f t="array" ref="G415:H415">+MMULT(B415:C415,'Cov - Cor- Cholsky'!$C$7:$D$8)</f>
        <v>4.536872114231808E-3</v>
      </c>
      <c r="H415" s="91">
        <v>8.8001117857817723E-3</v>
      </c>
    </row>
    <row r="416" spans="1:8" ht="15" thickBot="1" x14ac:dyDescent="0.35">
      <c r="A416" s="109">
        <v>414</v>
      </c>
      <c r="B416" s="91">
        <v>-1.1176109999999999</v>
      </c>
      <c r="C416" s="91">
        <v>-1.2249190000000001</v>
      </c>
      <c r="F416" s="109">
        <v>414</v>
      </c>
      <c r="G416" s="91">
        <f t="array" ref="G416:H416">+MMULT(B416:C416,'Cov - Cor- Cholsky'!$C$7:$D$8)</f>
        <v>-1.0849891683054995E-2</v>
      </c>
      <c r="H416" s="91">
        <v>-1.5110492846972221E-2</v>
      </c>
    </row>
    <row r="417" spans="1:8" ht="15" thickBot="1" x14ac:dyDescent="0.35">
      <c r="A417" s="109">
        <v>415</v>
      </c>
      <c r="B417" s="91">
        <v>-0.890123</v>
      </c>
      <c r="C417" s="91">
        <v>0.50375099999999995</v>
      </c>
      <c r="F417" s="109">
        <v>415</v>
      </c>
      <c r="G417" s="91">
        <f t="array" ref="G417:H417">+MMULT(B417:C417,'Cov - Cor- Cholsky'!$C$7:$D$8)</f>
        <v>-8.6414129196974287E-3</v>
      </c>
      <c r="H417" s="91">
        <v>-4.4221786879375408E-3</v>
      </c>
    </row>
    <row r="418" spans="1:8" ht="15" thickBot="1" x14ac:dyDescent="0.35">
      <c r="A418" s="109">
        <v>416</v>
      </c>
      <c r="B418" s="91">
        <v>6.1617999999999999E-2</v>
      </c>
      <c r="C418" s="91">
        <v>-1.299105</v>
      </c>
      <c r="F418" s="109">
        <v>416</v>
      </c>
      <c r="G418" s="91">
        <f t="array" ref="G418:H418">+MMULT(B418:C418,'Cov - Cor- Cholsky'!$C$7:$D$8)</f>
        <v>5.9819438581624801E-4</v>
      </c>
      <c r="H418" s="91">
        <v>-6.1995501504325734E-3</v>
      </c>
    </row>
    <row r="419" spans="1:8" ht="15" thickBot="1" x14ac:dyDescent="0.35">
      <c r="A419" s="109">
        <v>417</v>
      </c>
      <c r="B419" s="91">
        <v>7.1982000000000004E-2</v>
      </c>
      <c r="C419" s="91">
        <v>9.3530000000000002E-2</v>
      </c>
      <c r="F419" s="109">
        <v>417</v>
      </c>
      <c r="G419" s="91">
        <f t="array" ref="G419:H419">+MMULT(B419:C419,'Cov - Cor- Cholsky'!$C$7:$D$8)</f>
        <v>6.9880924859335206E-4</v>
      </c>
      <c r="H419" s="91">
        <v>1.048541053461448E-3</v>
      </c>
    </row>
    <row r="420" spans="1:8" ht="15" thickBot="1" x14ac:dyDescent="0.35">
      <c r="A420" s="109">
        <v>418</v>
      </c>
      <c r="B420" s="91">
        <v>0.70263699999999996</v>
      </c>
      <c r="C420" s="91">
        <v>0.81925499999999996</v>
      </c>
      <c r="F420" s="109">
        <v>418</v>
      </c>
      <c r="G420" s="91">
        <f t="array" ref="G420:H420">+MMULT(B420:C420,'Cov - Cor- Cholsky'!$C$7:$D$8)</f>
        <v>6.8212780140019316E-3</v>
      </c>
      <c r="H420" s="91">
        <v>9.7528421358236677E-3</v>
      </c>
    </row>
    <row r="421" spans="1:8" ht="15" thickBot="1" x14ac:dyDescent="0.35">
      <c r="A421" s="109">
        <v>419</v>
      </c>
      <c r="B421" s="91">
        <v>-1.1870750000000001</v>
      </c>
      <c r="C421" s="91">
        <v>-0.66422999999999999</v>
      </c>
      <c r="F421" s="109">
        <v>419</v>
      </c>
      <c r="G421" s="91">
        <f t="array" ref="G421:H421">+MMULT(B421:C421,'Cov - Cor- Cholsky'!$C$7:$D$8)</f>
        <v>-1.1524255908059701E-2</v>
      </c>
      <c r="H421" s="91">
        <v>-1.2772617924742834E-2</v>
      </c>
    </row>
    <row r="422" spans="1:8" ht="15" thickBot="1" x14ac:dyDescent="0.35">
      <c r="A422" s="109">
        <v>420</v>
      </c>
      <c r="B422" s="91">
        <v>0.213417</v>
      </c>
      <c r="C422" s="91">
        <v>-1.358473</v>
      </c>
      <c r="F422" s="109">
        <v>420</v>
      </c>
      <c r="G422" s="91">
        <f t="array" ref="G422:H422">+MMULT(B422:C422,'Cov - Cor- Cholsky'!$C$7:$D$8)</f>
        <v>2.0718759329700119E-3</v>
      </c>
      <c r="H422" s="91">
        <v>-5.3088300617752885E-3</v>
      </c>
    </row>
    <row r="423" spans="1:8" ht="15" thickBot="1" x14ac:dyDescent="0.35">
      <c r="A423" s="109">
        <v>421</v>
      </c>
      <c r="B423" s="91">
        <v>1.181986</v>
      </c>
      <c r="C423" s="91">
        <v>2.3046639999999998</v>
      </c>
      <c r="F423" s="109">
        <v>421</v>
      </c>
      <c r="G423" s="91">
        <f t="array" ref="G423:H423">+MMULT(B423:C423,'Cov - Cor- Cholsky'!$C$7:$D$8)</f>
        <v>1.1474851330997496E-2</v>
      </c>
      <c r="H423" s="91">
        <v>2.1174093971051262E-2</v>
      </c>
    </row>
    <row r="424" spans="1:8" ht="15" thickBot="1" x14ac:dyDescent="0.35">
      <c r="A424" s="109">
        <v>422</v>
      </c>
      <c r="B424" s="91">
        <v>0.33035300000000001</v>
      </c>
      <c r="C424" s="91">
        <v>-0.61568900000000004</v>
      </c>
      <c r="F424" s="109">
        <v>422</v>
      </c>
      <c r="G424" s="91">
        <f t="array" ref="G424:H424">+MMULT(B424:C424,'Cov - Cor- Cholsky'!$C$7:$D$8)</f>
        <v>3.2071036050757081E-3</v>
      </c>
      <c r="H424" s="91">
        <v>-5.6501345981993609E-4</v>
      </c>
    </row>
    <row r="425" spans="1:8" ht="15" thickBot="1" x14ac:dyDescent="0.35">
      <c r="A425" s="109">
        <v>423</v>
      </c>
      <c r="B425" s="91">
        <v>-2.6992929999999999</v>
      </c>
      <c r="C425" s="91">
        <v>1.1963280000000001</v>
      </c>
      <c r="F425" s="109">
        <v>423</v>
      </c>
      <c r="G425" s="91">
        <f t="array" ref="G425:H425">+MMULT(B425:C425,'Cov - Cor- Cholsky'!$C$7:$D$8)</f>
        <v>-2.6205036162697547E-2</v>
      </c>
      <c r="H425" s="91">
        <v>-1.5115052314771111E-2</v>
      </c>
    </row>
    <row r="426" spans="1:8" ht="15" thickBot="1" x14ac:dyDescent="0.35">
      <c r="A426" s="109">
        <v>424</v>
      </c>
      <c r="B426" s="91">
        <v>-0.32193699999999997</v>
      </c>
      <c r="C426" s="91">
        <v>-3.6187999999999998E-2</v>
      </c>
      <c r="F426" s="109">
        <v>424</v>
      </c>
      <c r="G426" s="91">
        <f t="array" ref="G426:H426">+MMULT(B426:C426,'Cov - Cor- Cholsky'!$C$7:$D$8)</f>
        <v>-3.1254001425967317E-3</v>
      </c>
      <c r="H426" s="91">
        <v>-2.7231873209560787E-3</v>
      </c>
    </row>
    <row r="427" spans="1:8" ht="15" thickBot="1" x14ac:dyDescent="0.35">
      <c r="A427" s="109">
        <v>425</v>
      </c>
      <c r="B427" s="91">
        <v>-0.53139199999999998</v>
      </c>
      <c r="C427" s="91">
        <v>0.73803099999999999</v>
      </c>
      <c r="F427" s="109">
        <v>425</v>
      </c>
      <c r="G427" s="91">
        <f t="array" ref="G427:H427">+MMULT(B427:C427,'Cov - Cor- Cholsky'!$C$7:$D$8)</f>
        <v>-5.1588125396421118E-3</v>
      </c>
      <c r="H427" s="91">
        <v>-3.8967290914565045E-4</v>
      </c>
    </row>
    <row r="428" spans="1:8" ht="15" thickBot="1" x14ac:dyDescent="0.35">
      <c r="A428" s="109">
        <v>426</v>
      </c>
      <c r="B428" s="91">
        <v>0.74060899999999996</v>
      </c>
      <c r="C428" s="91">
        <v>1.3544639999999999</v>
      </c>
      <c r="F428" s="109">
        <v>426</v>
      </c>
      <c r="G428" s="91">
        <f t="array" ref="G428:H428">+MMULT(B428:C428,'Cov - Cor- Cholsky'!$C$7:$D$8)</f>
        <v>7.1899144062609237E-3</v>
      </c>
      <c r="H428" s="91">
        <v>1.2806228294980619E-2</v>
      </c>
    </row>
    <row r="429" spans="1:8" ht="15" thickBot="1" x14ac:dyDescent="0.35">
      <c r="A429" s="109">
        <v>427</v>
      </c>
      <c r="B429" s="91">
        <v>0.83193099999999998</v>
      </c>
      <c r="C429" s="91">
        <v>-1.3032630000000001</v>
      </c>
      <c r="F429" s="109">
        <v>427</v>
      </c>
      <c r="G429" s="91">
        <f t="array" ref="G429:H429">+MMULT(B429:C429,'Cov - Cor- Cholsky'!$C$7:$D$8)</f>
        <v>8.0764785222905162E-3</v>
      </c>
      <c r="H429" s="91">
        <v>-1.5063553422789248E-4</v>
      </c>
    </row>
    <row r="430" spans="1:8" ht="15" thickBot="1" x14ac:dyDescent="0.35">
      <c r="A430" s="109">
        <v>428</v>
      </c>
      <c r="B430" s="91">
        <v>0.59076700000000004</v>
      </c>
      <c r="C430" s="91">
        <v>0.180726</v>
      </c>
      <c r="F430" s="109">
        <v>428</v>
      </c>
      <c r="G430" s="91">
        <f t="array" ref="G430:H430">+MMULT(B430:C430,'Cov - Cor- Cholsky'!$C$7:$D$8)</f>
        <v>5.7352316324046125E-3</v>
      </c>
      <c r="H430" s="91">
        <v>5.5854374570522957E-3</v>
      </c>
    </row>
    <row r="431" spans="1:8" ht="15" thickBot="1" x14ac:dyDescent="0.35">
      <c r="A431" s="109">
        <v>429</v>
      </c>
      <c r="B431" s="91">
        <v>-1.0629930000000001</v>
      </c>
      <c r="C431" s="91">
        <v>-1.358066</v>
      </c>
      <c r="F431" s="109">
        <v>429</v>
      </c>
      <c r="G431" s="91">
        <f t="array" ref="G431:H431">+MMULT(B431:C431,'Cov - Cor- Cholsky'!$C$7:$D$8)</f>
        <v>-1.0319654074490748E-2</v>
      </c>
      <c r="H431" s="91">
        <v>-1.5365252436879409E-2</v>
      </c>
    </row>
    <row r="432" spans="1:8" ht="15" thickBot="1" x14ac:dyDescent="0.35">
      <c r="A432" s="109">
        <v>430</v>
      </c>
      <c r="B432" s="91">
        <v>0.490454</v>
      </c>
      <c r="C432" s="91">
        <v>-0.81323800000000002</v>
      </c>
      <c r="F432" s="109">
        <v>430</v>
      </c>
      <c r="G432" s="91">
        <f t="array" ref="G432:H432">+MMULT(B432:C432,'Cov - Cor- Cholsky'!$C$7:$D$8)</f>
        <v>4.7613818900503436E-3</v>
      </c>
      <c r="H432" s="91">
        <v>-3.1994244666935963E-4</v>
      </c>
    </row>
    <row r="433" spans="1:8" ht="15" thickBot="1" x14ac:dyDescent="0.35">
      <c r="A433" s="109">
        <v>431</v>
      </c>
      <c r="B433" s="91">
        <v>0.39531300000000003</v>
      </c>
      <c r="C433" s="91">
        <v>0.91031700000000004</v>
      </c>
      <c r="F433" s="109">
        <v>431</v>
      </c>
      <c r="G433" s="91">
        <f t="array" ref="G433:H433">+MMULT(B433:C433,'Cov - Cor- Cholsky'!$C$7:$D$8)</f>
        <v>3.837742497974268E-3</v>
      </c>
      <c r="H433" s="91">
        <v>7.7996310815895064E-3</v>
      </c>
    </row>
    <row r="434" spans="1:8" ht="15" thickBot="1" x14ac:dyDescent="0.35">
      <c r="A434" s="109">
        <v>432</v>
      </c>
      <c r="B434" s="91">
        <v>0.58951600000000004</v>
      </c>
      <c r="C434" s="91">
        <v>1.774486</v>
      </c>
      <c r="F434" s="109">
        <v>432</v>
      </c>
      <c r="G434" s="91">
        <f t="array" ref="G434:H434">+MMULT(B434:C434,'Cov - Cor- Cholsky'!$C$7:$D$8)</f>
        <v>5.7230867854985764E-3</v>
      </c>
      <c r="H434" s="91">
        <v>1.3776976445366407E-2</v>
      </c>
    </row>
    <row r="435" spans="1:8" ht="15" thickBot="1" x14ac:dyDescent="0.35">
      <c r="A435" s="109">
        <v>433</v>
      </c>
      <c r="B435" s="91">
        <v>1.193173</v>
      </c>
      <c r="C435" s="91">
        <v>0.64656100000000005</v>
      </c>
      <c r="F435" s="109">
        <v>433</v>
      </c>
      <c r="G435" s="91">
        <f t="array" ref="G435:H435">+MMULT(B435:C435,'Cov - Cor- Cholsky'!$C$7:$D$8)</f>
        <v>1.1583455969157228E-2</v>
      </c>
      <c r="H435" s="91">
        <v>1.2729748446817193E-2</v>
      </c>
    </row>
    <row r="436" spans="1:8" ht="15" thickBot="1" x14ac:dyDescent="0.35">
      <c r="A436" s="109">
        <v>434</v>
      </c>
      <c r="B436" s="91">
        <v>-0.30317899999999998</v>
      </c>
      <c r="C436" s="91">
        <v>-1.0092540000000001</v>
      </c>
      <c r="F436" s="109">
        <v>434</v>
      </c>
      <c r="G436" s="91">
        <f t="array" ref="G436:H436">+MMULT(B436:C436,'Cov - Cor- Cholsky'!$C$7:$D$8)</f>
        <v>-2.9432953957834436E-3</v>
      </c>
      <c r="H436" s="91">
        <v>-7.5827099673991798E-3</v>
      </c>
    </row>
    <row r="437" spans="1:8" ht="15" thickBot="1" x14ac:dyDescent="0.35">
      <c r="A437" s="109">
        <v>435</v>
      </c>
      <c r="B437" s="91">
        <v>0.73966100000000001</v>
      </c>
      <c r="C437" s="91">
        <v>0.66726600000000003</v>
      </c>
      <c r="F437" s="109">
        <v>435</v>
      </c>
      <c r="G437" s="91">
        <f t="array" ref="G437:H437">+MMULT(B437:C437,'Cov - Cor- Cholsky'!$C$7:$D$8)</f>
        <v>7.1807111169987963E-3</v>
      </c>
      <c r="H437" s="91">
        <v>9.2624763820232207E-3</v>
      </c>
    </row>
    <row r="438" spans="1:8" ht="15" thickBot="1" x14ac:dyDescent="0.35">
      <c r="A438" s="109">
        <v>436</v>
      </c>
      <c r="B438" s="91">
        <v>0.41373199999999999</v>
      </c>
      <c r="C438" s="91">
        <v>0.51823399999999997</v>
      </c>
      <c r="F438" s="109">
        <v>436</v>
      </c>
      <c r="G438" s="91">
        <f t="array" ref="G438:H438">+MMULT(B438:C438,'Cov - Cor- Cholsky'!$C$7:$D$8)</f>
        <v>4.0165561951463523E-3</v>
      </c>
      <c r="H438" s="91">
        <v>5.927142099629466E-3</v>
      </c>
    </row>
    <row r="439" spans="1:8" ht="15" thickBot="1" x14ac:dyDescent="0.35">
      <c r="A439" s="109">
        <v>437</v>
      </c>
      <c r="B439" s="91">
        <v>-0.687863</v>
      </c>
      <c r="C439" s="91">
        <v>-9.4719999999999995E-3</v>
      </c>
      <c r="F439" s="109">
        <v>437</v>
      </c>
      <c r="G439" s="91">
        <f t="array" ref="G439:H439">+MMULT(B439:C439,'Cov - Cor- Cholsky'!$C$7:$D$8)</f>
        <v>-6.6778503815560679E-3</v>
      </c>
      <c r="H439" s="91">
        <v>-5.4693215880653404E-3</v>
      </c>
    </row>
    <row r="440" spans="1:8" ht="15" thickBot="1" x14ac:dyDescent="0.35">
      <c r="A440" s="109">
        <v>438</v>
      </c>
      <c r="B440" s="91">
        <v>0.86844100000000002</v>
      </c>
      <c r="C440" s="91">
        <v>-1.223096</v>
      </c>
      <c r="F440" s="109">
        <v>438</v>
      </c>
      <c r="G440" s="91">
        <f t="array" ref="G440:H440">+MMULT(B440:C440,'Cov - Cor- Cholsky'!$C$7:$D$8)</f>
        <v>8.4309216562148768E-3</v>
      </c>
      <c r="H440" s="91">
        <v>5.4960964785818762E-4</v>
      </c>
    </row>
    <row r="441" spans="1:8" ht="15" thickBot="1" x14ac:dyDescent="0.35">
      <c r="A441" s="109">
        <v>439</v>
      </c>
      <c r="B441" s="91">
        <v>0.57554899999999998</v>
      </c>
      <c r="C441" s="91">
        <v>-0.102307</v>
      </c>
      <c r="F441" s="109">
        <v>439</v>
      </c>
      <c r="G441" s="91">
        <f t="array" ref="G441:H441">+MMULT(B441:C441,'Cov - Cor- Cholsky'!$C$7:$D$8)</f>
        <v>5.5874935986587639E-3</v>
      </c>
      <c r="H441" s="91">
        <v>4.0090432425680216E-3</v>
      </c>
    </row>
    <row r="442" spans="1:8" ht="15" thickBot="1" x14ac:dyDescent="0.35">
      <c r="A442" s="109">
        <v>440</v>
      </c>
      <c r="B442" s="91">
        <v>0.25167099999999998</v>
      </c>
      <c r="C442" s="91">
        <v>-0.75228300000000004</v>
      </c>
      <c r="F442" s="109">
        <v>440</v>
      </c>
      <c r="G442" s="91">
        <f t="array" ref="G442:H442">+MMULT(B442:C442,'Cov - Cor- Cholsky'!$C$7:$D$8)</f>
        <v>2.4432500125411557E-3</v>
      </c>
      <c r="H442" s="91">
        <v>-1.8879575106755721E-3</v>
      </c>
    </row>
    <row r="443" spans="1:8" ht="15" thickBot="1" x14ac:dyDescent="0.35">
      <c r="A443" s="109">
        <v>441</v>
      </c>
      <c r="B443" s="91">
        <v>-1.2823439999999999</v>
      </c>
      <c r="C443" s="91">
        <v>-0.22847400000000001</v>
      </c>
      <c r="F443" s="109">
        <v>441</v>
      </c>
      <c r="G443" s="91">
        <f t="array" ref="G443:H443">+MMULT(B443:C443,'Cov - Cor- Cholsky'!$C$7:$D$8)</f>
        <v>-1.2449137938348384E-2</v>
      </c>
      <c r="H443" s="91">
        <v>-1.1280992640255654E-2</v>
      </c>
    </row>
    <row r="444" spans="1:8" ht="15" thickBot="1" x14ac:dyDescent="0.35">
      <c r="A444" s="109">
        <v>442</v>
      </c>
      <c r="B444" s="91">
        <v>-2.3711289999999998</v>
      </c>
      <c r="C444" s="91">
        <v>-2.4492090000000002</v>
      </c>
      <c r="F444" s="109">
        <v>442</v>
      </c>
      <c r="G444" s="91">
        <f t="array" ref="G444:H444">+MMULT(B444:C444,'Cov - Cor- Cholsky'!$C$7:$D$8)</f>
        <v>-2.3019183612679642E-2</v>
      </c>
      <c r="H444" s="91">
        <v>-3.1288739282577215E-2</v>
      </c>
    </row>
    <row r="445" spans="1:8" ht="15" thickBot="1" x14ac:dyDescent="0.35">
      <c r="A445" s="109">
        <v>443</v>
      </c>
      <c r="B445" s="91">
        <v>0.50208600000000003</v>
      </c>
      <c r="C445" s="91">
        <v>-0.22592699999999999</v>
      </c>
      <c r="F445" s="109">
        <v>443</v>
      </c>
      <c r="G445" s="91">
        <f t="array" ref="G445:H445">+MMULT(B445:C445,'Cov - Cor- Cholsky'!$C$7:$D$8)</f>
        <v>4.8743066376210967E-3</v>
      </c>
      <c r="H445" s="91">
        <v>2.7939900292291652E-3</v>
      </c>
    </row>
    <row r="446" spans="1:8" ht="15" thickBot="1" x14ac:dyDescent="0.35">
      <c r="A446" s="109">
        <v>444</v>
      </c>
      <c r="B446" s="91">
        <v>1.156258</v>
      </c>
      <c r="C446" s="91">
        <v>1.1489799999999999</v>
      </c>
      <c r="F446" s="109">
        <v>444</v>
      </c>
      <c r="G446" s="91">
        <f t="array" ref="G446:H446">+MMULT(B446:C446,'Cov - Cor- Cholsky'!$C$7:$D$8)</f>
        <v>1.1225081050263288E-2</v>
      </c>
      <c r="H446" s="91">
        <v>1.5024265773996881E-2</v>
      </c>
    </row>
    <row r="447" spans="1:8" ht="15" thickBot="1" x14ac:dyDescent="0.35">
      <c r="A447" s="109">
        <v>445</v>
      </c>
      <c r="B447" s="91">
        <v>-0.92089799999999999</v>
      </c>
      <c r="C447" s="91">
        <v>-0.81385399999999997</v>
      </c>
      <c r="F447" s="109">
        <v>445</v>
      </c>
      <c r="G447" s="91">
        <f t="array" ref="G447:H447">+MMULT(B447:C447,'Cov - Cor- Cholsky'!$C$7:$D$8)</f>
        <v>-8.9401800368303277E-3</v>
      </c>
      <c r="H447" s="91">
        <v>-1.1445015000434801E-2</v>
      </c>
    </row>
    <row r="448" spans="1:8" ht="15" thickBot="1" x14ac:dyDescent="0.35">
      <c r="A448" s="109">
        <v>446</v>
      </c>
      <c r="B448" s="91">
        <v>1.3762000000000001</v>
      </c>
      <c r="C448" s="91">
        <v>-0.17432900000000001</v>
      </c>
      <c r="F448" s="109">
        <v>446</v>
      </c>
      <c r="G448" s="91">
        <f t="array" ref="G448:H448">+MMULT(B448:C448,'Cov - Cor- Cholsky'!$C$7:$D$8)</f>
        <v>1.3360302407743201E-2</v>
      </c>
      <c r="H448" s="91">
        <v>9.9478067084661573E-3</v>
      </c>
    </row>
    <row r="449" spans="1:8" ht="15" thickBot="1" x14ac:dyDescent="0.35">
      <c r="A449" s="109">
        <v>447</v>
      </c>
      <c r="B449" s="91">
        <v>-0.60836299999999999</v>
      </c>
      <c r="C449" s="91">
        <v>-0.21016399999999999</v>
      </c>
      <c r="F449" s="109">
        <v>447</v>
      </c>
      <c r="G449" s="91">
        <f t="array" ref="G449:H449">+MMULT(B449:C449,'Cov - Cor- Cholsky'!$C$7:$D$8)</f>
        <v>-5.9060555541940677E-3</v>
      </c>
      <c r="H449" s="91">
        <v>-5.8755857879620055E-3</v>
      </c>
    </row>
    <row r="450" spans="1:8" ht="15" thickBot="1" x14ac:dyDescent="0.35">
      <c r="A450" s="109">
        <v>448</v>
      </c>
      <c r="B450" s="91">
        <v>0.22931799999999999</v>
      </c>
      <c r="C450" s="91">
        <v>-0.17216600000000001</v>
      </c>
      <c r="F450" s="109">
        <v>448</v>
      </c>
      <c r="G450" s="91">
        <f t="array" ref="G450:H450">+MMULT(B450:C450,'Cov - Cor- Cholsky'!$C$7:$D$8)</f>
        <v>2.2262446065534481E-3</v>
      </c>
      <c r="H450" s="91">
        <v>9.2114244588023986E-4</v>
      </c>
    </row>
    <row r="451" spans="1:8" ht="15" thickBot="1" x14ac:dyDescent="0.35">
      <c r="A451" s="109">
        <v>449</v>
      </c>
      <c r="B451" s="91">
        <v>-2.1576749999999998</v>
      </c>
      <c r="C451" s="91">
        <v>-0.20103699999999999</v>
      </c>
      <c r="F451" s="109">
        <v>449</v>
      </c>
      <c r="G451" s="91">
        <f t="array" ref="G451:H451">+MMULT(B451:C451,'Cov - Cor- Cholsky'!$C$7:$D$8)</f>
        <v>-2.09469484796013E-2</v>
      </c>
      <c r="H451" s="91">
        <v>-1.8037690103691103E-2</v>
      </c>
    </row>
    <row r="452" spans="1:8" ht="15" thickBot="1" x14ac:dyDescent="0.35">
      <c r="A452" s="109">
        <v>450</v>
      </c>
      <c r="B452" s="91">
        <v>1.0251600000000001</v>
      </c>
      <c r="C452" s="91">
        <v>0.60134299999999996</v>
      </c>
      <c r="F452" s="109">
        <v>450</v>
      </c>
      <c r="G452" s="91">
        <f t="array" ref="G452:H452">+MMULT(B452:C452,'Cov - Cor- Cholsky'!$C$7:$D$8)</f>
        <v>9.952367109665761E-3</v>
      </c>
      <c r="H452" s="91">
        <v>1.1173063342297621E-2</v>
      </c>
    </row>
    <row r="453" spans="1:8" ht="15" thickBot="1" x14ac:dyDescent="0.35">
      <c r="A453" s="109">
        <v>451</v>
      </c>
      <c r="B453" s="91">
        <v>0.84279800000000005</v>
      </c>
      <c r="C453" s="91">
        <v>-0.91361000000000003</v>
      </c>
      <c r="F453" s="109">
        <v>451</v>
      </c>
      <c r="G453" s="91">
        <f t="array" ref="G453:H453">+MMULT(B453:C453,'Cov - Cor- Cholsky'!$C$7:$D$8)</f>
        <v>8.1819765649187286E-3</v>
      </c>
      <c r="H453" s="91">
        <v>1.940131802213212E-3</v>
      </c>
    </row>
    <row r="454" spans="1:8" ht="15" thickBot="1" x14ac:dyDescent="0.35">
      <c r="A454" s="109">
        <v>452</v>
      </c>
      <c r="B454" s="91">
        <v>0.18628400000000001</v>
      </c>
      <c r="C454" s="91">
        <v>-0.812137</v>
      </c>
      <c r="F454" s="109">
        <v>452</v>
      </c>
      <c r="G454" s="91">
        <f t="array" ref="G454:H454">+MMULT(B454:C454,'Cov - Cor- Cholsky'!$C$7:$D$8)</f>
        <v>1.808465756230224E-3</v>
      </c>
      <c r="H454" s="91">
        <v>-2.7112331080192224E-3</v>
      </c>
    </row>
    <row r="455" spans="1:8" ht="15" thickBot="1" x14ac:dyDescent="0.35">
      <c r="A455" s="109">
        <v>453</v>
      </c>
      <c r="B455" s="91">
        <v>0.238735</v>
      </c>
      <c r="C455" s="91">
        <v>0.26717600000000002</v>
      </c>
      <c r="F455" s="109">
        <v>453</v>
      </c>
      <c r="G455" s="91">
        <f t="array" ref="G455:H455">+MMULT(B455:C455,'Cov - Cor- Cholsky'!$C$7:$D$8)</f>
        <v>2.3176658881794601E-3</v>
      </c>
      <c r="H455" s="91">
        <v>3.2561800563785572E-3</v>
      </c>
    </row>
    <row r="456" spans="1:8" ht="15" thickBot="1" x14ac:dyDescent="0.35">
      <c r="A456" s="109">
        <v>454</v>
      </c>
      <c r="B456" s="91">
        <v>1.0511740000000001</v>
      </c>
      <c r="C456" s="91">
        <v>-0.21765799999999999</v>
      </c>
      <c r="F456" s="109">
        <v>454</v>
      </c>
      <c r="G456" s="91">
        <f t="array" ref="G456:H456">+MMULT(B456:C456,'Cov - Cor- Cholsky'!$C$7:$D$8)</f>
        <v>1.0204913910156264E-2</v>
      </c>
      <c r="H456" s="91">
        <v>7.1635299098689806E-3</v>
      </c>
    </row>
    <row r="457" spans="1:8" ht="15" thickBot="1" x14ac:dyDescent="0.35">
      <c r="A457" s="109">
        <v>455</v>
      </c>
      <c r="B457" s="91">
        <v>-7.1599999999999995E-4</v>
      </c>
      <c r="C457" s="91">
        <v>2.0509119999999998</v>
      </c>
      <c r="F457" s="109">
        <v>455</v>
      </c>
      <c r="G457" s="91">
        <f t="array" ref="G457:H457">+MMULT(B457:C457,'Cov - Cor- Cholsky'!$C$7:$D$8)</f>
        <v>-6.9510075017759991E-6</v>
      </c>
      <c r="H457" s="91">
        <v>1.054823284914966E-2</v>
      </c>
    </row>
    <row r="458" spans="1:8" ht="15" thickBot="1" x14ac:dyDescent="0.35">
      <c r="A458" s="109">
        <v>456</v>
      </c>
      <c r="B458" s="91">
        <v>-0.184945</v>
      </c>
      <c r="C458" s="91">
        <v>0.110529</v>
      </c>
      <c r="F458" s="109">
        <v>456</v>
      </c>
      <c r="G458" s="91">
        <f t="array" ref="G458:H458">+MMULT(B458:C458,'Cov - Cor- Cholsky'!$C$7:$D$8)</f>
        <v>-1.79546659555302E-3</v>
      </c>
      <c r="H458" s="91">
        <v>-8.8864954848671192E-4</v>
      </c>
    </row>
    <row r="459" spans="1:8" ht="15" thickBot="1" x14ac:dyDescent="0.35">
      <c r="A459" s="109">
        <v>457</v>
      </c>
      <c r="B459" s="91">
        <v>-0.69966499999999998</v>
      </c>
      <c r="C459" s="91">
        <v>0.443324</v>
      </c>
      <c r="F459" s="109">
        <v>457</v>
      </c>
      <c r="G459" s="91">
        <f t="array" ref="G459:H459">+MMULT(B459:C459,'Cov - Cor- Cholsky'!$C$7:$D$8)</f>
        <v>-6.7924255080029396E-3</v>
      </c>
      <c r="H459" s="91">
        <v>-3.232262936509927E-3</v>
      </c>
    </row>
    <row r="460" spans="1:8" ht="15" thickBot="1" x14ac:dyDescent="0.35">
      <c r="A460" s="109">
        <v>458</v>
      </c>
      <c r="B460" s="91">
        <v>-0.42704300000000001</v>
      </c>
      <c r="C460" s="91">
        <v>-3.1340000000000001E-3</v>
      </c>
      <c r="F460" s="109">
        <v>458</v>
      </c>
      <c r="G460" s="91">
        <f t="array" ref="G460:H460">+MMULT(B460:C460,'Cov - Cor- Cholsky'!$C$7:$D$8)</f>
        <v>-4.1457808611465481E-3</v>
      </c>
      <c r="H460" s="91">
        <v>-3.3813620485611149E-3</v>
      </c>
    </row>
    <row r="461" spans="1:8" ht="15" thickBot="1" x14ac:dyDescent="0.35">
      <c r="A461" s="109">
        <v>459</v>
      </c>
      <c r="B461" s="91">
        <v>0.67174100000000003</v>
      </c>
      <c r="C461" s="91">
        <v>0.44726300000000002</v>
      </c>
      <c r="F461" s="109">
        <v>459</v>
      </c>
      <c r="G461" s="91">
        <f t="array" ref="G461:H461">+MMULT(B461:C461,'Cov - Cor- Cholsky'!$C$7:$D$8)</f>
        <v>6.5213362154336761E-3</v>
      </c>
      <c r="H461" s="91">
        <v>7.5951223988885404E-3</v>
      </c>
    </row>
    <row r="462" spans="1:8" ht="15" thickBot="1" x14ac:dyDescent="0.35">
      <c r="A462" s="109">
        <v>460</v>
      </c>
      <c r="B462" s="91">
        <v>1.7624109999999999</v>
      </c>
      <c r="C462" s="91">
        <v>-1.724837</v>
      </c>
      <c r="F462" s="109">
        <v>460</v>
      </c>
      <c r="G462" s="91">
        <f t="array" ref="G462:H462">+MMULT(B462:C462,'Cov - Cor- Cholsky'!$C$7:$D$8)</f>
        <v>1.7109681679067797E-2</v>
      </c>
      <c r="H462" s="91">
        <v>5.0124472637273695E-3</v>
      </c>
    </row>
    <row r="463" spans="1:8" ht="15" thickBot="1" x14ac:dyDescent="0.35">
      <c r="A463" s="109">
        <v>461</v>
      </c>
      <c r="B463" s="91">
        <v>-0.703399</v>
      </c>
      <c r="C463" s="91">
        <v>2.3990209999999998</v>
      </c>
      <c r="F463" s="109">
        <v>461</v>
      </c>
      <c r="G463" s="91">
        <f t="array" ref="G463:H463">+MMULT(B463:C463,'Cov - Cor- Cholsky'!$C$7:$D$8)</f>
        <v>-6.8286755946113638E-3</v>
      </c>
      <c r="H463" s="91">
        <v>6.8022162007422646E-3</v>
      </c>
    </row>
    <row r="464" spans="1:8" ht="15" thickBot="1" x14ac:dyDescent="0.35">
      <c r="A464" s="109">
        <v>462</v>
      </c>
      <c r="B464" s="91">
        <v>0.98726000000000003</v>
      </c>
      <c r="C464" s="91">
        <v>1.12341</v>
      </c>
      <c r="F464" s="109">
        <v>462</v>
      </c>
      <c r="G464" s="91">
        <f t="array" ref="G464:H464">+MMULT(B464:C464,'Cov - Cor- Cholsky'!$C$7:$D$8)</f>
        <v>9.5844297014013608E-3</v>
      </c>
      <c r="H464" s="91">
        <v>1.3560926033780809E-2</v>
      </c>
    </row>
    <row r="465" spans="1:8" ht="15" thickBot="1" x14ac:dyDescent="0.35">
      <c r="A465" s="109">
        <v>463</v>
      </c>
      <c r="B465" s="91">
        <v>0.72887599999999997</v>
      </c>
      <c r="C465" s="91">
        <v>0.71573200000000003</v>
      </c>
      <c r="F465" s="109">
        <v>463</v>
      </c>
      <c r="G465" s="91">
        <f t="array" ref="G465:H465">+MMULT(B465:C465,'Cov - Cor- Cholsky'!$C$7:$D$8)</f>
        <v>7.0760091394755356E-3</v>
      </c>
      <c r="H465" s="91">
        <v>9.4268903993625277E-3</v>
      </c>
    </row>
    <row r="466" spans="1:8" ht="15" thickBot="1" x14ac:dyDescent="0.35">
      <c r="A466" s="109">
        <v>464</v>
      </c>
      <c r="B466" s="91">
        <v>0.78085700000000002</v>
      </c>
      <c r="C466" s="91">
        <v>1.786249</v>
      </c>
      <c r="F466" s="109">
        <v>464</v>
      </c>
      <c r="G466" s="91">
        <f t="array" ref="G466:H466">+MMULT(B466:C466,'Cov - Cor- Cholsky'!$C$7:$D$8)</f>
        <v>7.5806464592378525E-3</v>
      </c>
      <c r="H466" s="91">
        <v>1.5345336104332846E-2</v>
      </c>
    </row>
    <row r="467" spans="1:8" ht="15" thickBot="1" x14ac:dyDescent="0.35">
      <c r="A467" s="109">
        <v>465</v>
      </c>
      <c r="B467" s="91">
        <v>-4.2009999999999999E-2</v>
      </c>
      <c r="C467" s="91">
        <v>0.64856199999999997</v>
      </c>
      <c r="F467" s="109">
        <v>465</v>
      </c>
      <c r="G467" s="91">
        <f t="array" ref="G467:H467">+MMULT(B467:C467,'Cov - Cor- Cholsky'!$C$7:$D$8)</f>
        <v>-4.0783774462236001E-4</v>
      </c>
      <c r="H467" s="91">
        <v>3.0064105766238643E-3</v>
      </c>
    </row>
    <row r="468" spans="1:8" ht="15" thickBot="1" x14ac:dyDescent="0.35">
      <c r="A468" s="109">
        <v>466</v>
      </c>
      <c r="B468" s="91">
        <v>5.6521000000000002E-2</v>
      </c>
      <c r="C468" s="91">
        <v>1.1589320000000001</v>
      </c>
      <c r="F468" s="109">
        <v>466</v>
      </c>
      <c r="G468" s="91">
        <f t="array" ref="G468:H468">+MMULT(B468:C468,'Cov - Cor- Cholsky'!$C$7:$D$8)</f>
        <v>5.4871214386575603E-4</v>
      </c>
      <c r="H468" s="91">
        <v>6.409200852177983E-3</v>
      </c>
    </row>
    <row r="469" spans="1:8" ht="15" thickBot="1" x14ac:dyDescent="0.35">
      <c r="A469" s="109">
        <v>467</v>
      </c>
      <c r="B469" s="91">
        <v>-1.3471</v>
      </c>
      <c r="C469" s="91">
        <v>-0.26630599999999999</v>
      </c>
      <c r="F469" s="109">
        <v>467</v>
      </c>
      <c r="G469" s="91">
        <f t="array" ref="G469:H469">+MMULT(B469:C469,'Cov - Cor- Cholsky'!$C$7:$D$8)</f>
        <v>-1.3077796376595599E-2</v>
      </c>
      <c r="H469" s="91">
        <v>-1.1985971811895802E-2</v>
      </c>
    </row>
    <row r="470" spans="1:8" ht="15" thickBot="1" x14ac:dyDescent="0.35">
      <c r="A470" s="109">
        <v>468</v>
      </c>
      <c r="B470" s="91">
        <v>0.87937399999999999</v>
      </c>
      <c r="C470" s="91">
        <v>-1.3006949999999999</v>
      </c>
      <c r="F470" s="109">
        <v>468</v>
      </c>
      <c r="G470" s="91">
        <f t="array" ref="G470:H470">+MMULT(B470:C470,'Cov - Cor- Cholsky'!$C$7:$D$8)</f>
        <v>8.5370604341714635E-3</v>
      </c>
      <c r="H470" s="91">
        <v>2.3644517570050108E-4</v>
      </c>
    </row>
    <row r="471" spans="1:8" ht="15" thickBot="1" x14ac:dyDescent="0.35">
      <c r="A471" s="109">
        <v>469</v>
      </c>
      <c r="B471" s="91">
        <v>-0.68207300000000004</v>
      </c>
      <c r="C471" s="91">
        <v>0.35225899999999999</v>
      </c>
      <c r="F471" s="109">
        <v>469</v>
      </c>
      <c r="G471" s="91">
        <f t="array" ref="G471:H471">+MMULT(B471:C471,'Cov - Cor- Cholsky'!$C$7:$D$8)</f>
        <v>-6.6216404186576283E-3</v>
      </c>
      <c r="H471" s="91">
        <v>-3.562247631973354E-3</v>
      </c>
    </row>
    <row r="472" spans="1:8" ht="15" thickBot="1" x14ac:dyDescent="0.35">
      <c r="A472" s="109">
        <v>470</v>
      </c>
      <c r="B472" s="91">
        <v>0.13398699999999999</v>
      </c>
      <c r="C472" s="91">
        <v>-0.36856100000000003</v>
      </c>
      <c r="F472" s="109">
        <v>470</v>
      </c>
      <c r="G472" s="91">
        <f t="array" ref="G472:H472">+MMULT(B472:C472,'Cov - Cor- Cholsky'!$C$7:$D$8)</f>
        <v>1.3007606733805319E-3</v>
      </c>
      <c r="H472" s="91">
        <v>-8.4073352580875415E-4</v>
      </c>
    </row>
    <row r="473" spans="1:8" ht="15" thickBot="1" x14ac:dyDescent="0.35">
      <c r="A473" s="109">
        <v>471</v>
      </c>
      <c r="B473" s="91">
        <v>0.94682500000000003</v>
      </c>
      <c r="C473" s="91">
        <v>0.79986699999999999</v>
      </c>
      <c r="F473" s="109">
        <v>471</v>
      </c>
      <c r="G473" s="91">
        <f t="array" ref="G473:H473">+MMULT(B473:C473,'Cov - Cor- Cholsky'!$C$7:$D$8)</f>
        <v>9.1918822316606995E-3</v>
      </c>
      <c r="H473" s="91">
        <v>1.1577351709464563E-2</v>
      </c>
    </row>
    <row r="474" spans="1:8" ht="15" thickBot="1" x14ac:dyDescent="0.35">
      <c r="A474" s="109">
        <v>472</v>
      </c>
      <c r="B474" s="91">
        <v>-0.68154199999999998</v>
      </c>
      <c r="C474" s="91">
        <v>-1.0827279999999999</v>
      </c>
      <c r="F474" s="109">
        <v>472</v>
      </c>
      <c r="G474" s="91">
        <f t="array" ref="G474:H474">+MMULT(B474:C474,'Cov - Cor- Cholsky'!$C$7:$D$8)</f>
        <v>-6.6164854116975121E-3</v>
      </c>
      <c r="H474" s="91">
        <v>-1.0942423725976954E-2</v>
      </c>
    </row>
    <row r="475" spans="1:8" ht="15" thickBot="1" x14ac:dyDescent="0.35">
      <c r="A475" s="109">
        <v>473</v>
      </c>
      <c r="B475" s="91">
        <v>0.97559200000000001</v>
      </c>
      <c r="C475" s="91">
        <v>-1.5544469999999999</v>
      </c>
      <c r="F475" s="109">
        <v>473</v>
      </c>
      <c r="G475" s="91">
        <f t="array" ref="G475:H475">+MMULT(B475:C475,'Cov - Cor- Cholsky'!$C$7:$D$8)</f>
        <v>9.4711554618333114E-3</v>
      </c>
      <c r="H475" s="91">
        <v>-3.1111957418482068E-4</v>
      </c>
    </row>
    <row r="476" spans="1:8" ht="15" thickBot="1" x14ac:dyDescent="0.35">
      <c r="A476" s="109">
        <v>474</v>
      </c>
      <c r="B476" s="91">
        <v>0.27877000000000002</v>
      </c>
      <c r="C476" s="91">
        <v>0.87113099999999999</v>
      </c>
      <c r="F476" s="109">
        <v>474</v>
      </c>
      <c r="G476" s="91">
        <f t="array" ref="G476:H476">+MMULT(B476:C476,'Cov - Cor- Cholsky'!$C$7:$D$8)</f>
        <v>2.7063301135057203E-3</v>
      </c>
      <c r="H476" s="91">
        <v>6.6795862725276076E-3</v>
      </c>
    </row>
    <row r="477" spans="1:8" ht="15" thickBot="1" x14ac:dyDescent="0.35">
      <c r="A477" s="109">
        <v>475</v>
      </c>
      <c r="B477" s="91">
        <v>0.49152000000000001</v>
      </c>
      <c r="C477" s="91">
        <v>0.86316999999999999</v>
      </c>
      <c r="F477" s="109">
        <v>475</v>
      </c>
      <c r="G477" s="91">
        <f t="array" ref="G477:H477">+MMULT(B477:C477,'Cov - Cor- Cholsky'!$C$7:$D$8)</f>
        <v>4.7717307364147201E-3</v>
      </c>
      <c r="H477" s="91">
        <v>8.3151570916000696E-3</v>
      </c>
    </row>
    <row r="478" spans="1:8" ht="15" thickBot="1" x14ac:dyDescent="0.35">
      <c r="A478" s="109">
        <v>476</v>
      </c>
      <c r="B478" s="91">
        <v>1.216801</v>
      </c>
      <c r="C478" s="91">
        <v>-1.6069610000000001</v>
      </c>
      <c r="F478" s="109">
        <v>476</v>
      </c>
      <c r="G478" s="91">
        <f t="array" ref="G478:H478">+MMULT(B478:C478,'Cov - Cor- Cholsky'!$C$7:$D$8)</f>
        <v>1.1812839216715837E-2</v>
      </c>
      <c r="H478" s="91">
        <v>1.3194500417964723E-3</v>
      </c>
    </row>
    <row r="479" spans="1:8" ht="15" thickBot="1" x14ac:dyDescent="0.35">
      <c r="A479" s="109">
        <v>477</v>
      </c>
      <c r="B479" s="91">
        <v>-0.31722099999999998</v>
      </c>
      <c r="C479" s="91">
        <v>-0.38214799999999999</v>
      </c>
      <c r="F479" s="109">
        <v>477</v>
      </c>
      <c r="G479" s="91">
        <f t="array" ref="G479:H479">+MMULT(B479:C479,'Cov - Cor- Cholsky'!$C$7:$D$8)</f>
        <v>-3.0796166909509556E-3</v>
      </c>
      <c r="H479" s="91">
        <v>-4.4663139968731547E-3</v>
      </c>
    </row>
    <row r="480" spans="1:8" ht="15" thickBot="1" x14ac:dyDescent="0.35">
      <c r="A480" s="109">
        <v>478</v>
      </c>
      <c r="B480" s="91">
        <v>0.69295200000000001</v>
      </c>
      <c r="C480" s="91">
        <v>-0.87822900000000004</v>
      </c>
      <c r="F480" s="109">
        <v>478</v>
      </c>
      <c r="G480" s="91">
        <f t="array" ref="G480:H480">+MMULT(B480:C480,'Cov - Cor- Cholsky'!$C$7:$D$8)</f>
        <v>6.7272549586182718E-3</v>
      </c>
      <c r="H480" s="91">
        <v>9.4136625276922473E-4</v>
      </c>
    </row>
    <row r="481" spans="1:8" ht="15" thickBot="1" x14ac:dyDescent="0.35">
      <c r="A481" s="109">
        <v>479</v>
      </c>
      <c r="B481" s="91">
        <v>-1.276249</v>
      </c>
      <c r="C481" s="91">
        <v>-1.4914240000000001</v>
      </c>
      <c r="F481" s="109">
        <v>479</v>
      </c>
      <c r="G481" s="91">
        <f t="array" ref="G481:H481">+MMULT(B481:C481,'Cov - Cor- Cholsky'!$C$7:$D$8)</f>
        <v>-1.2389967001583964E-2</v>
      </c>
      <c r="H481" s="91">
        <v>-1.7732030140383701E-2</v>
      </c>
    </row>
    <row r="482" spans="1:8" ht="15" thickBot="1" x14ac:dyDescent="0.35">
      <c r="A482" s="109">
        <v>480</v>
      </c>
      <c r="B482" s="91">
        <v>0.440693</v>
      </c>
      <c r="C482" s="91">
        <v>-1.014829</v>
      </c>
      <c r="F482" s="109">
        <v>480</v>
      </c>
      <c r="G482" s="91">
        <f t="array" ref="G482:H482">+MMULT(B482:C482,'Cov - Cor- Cholsky'!$C$7:$D$8)</f>
        <v>4.2782965767879481E-3</v>
      </c>
      <c r="H482" s="91">
        <v>-1.7494506414682557E-3</v>
      </c>
    </row>
    <row r="483" spans="1:8" ht="15" thickBot="1" x14ac:dyDescent="0.35">
      <c r="A483" s="109">
        <v>481</v>
      </c>
      <c r="B483" s="91">
        <v>0.196441</v>
      </c>
      <c r="C483" s="91">
        <v>1.5553170000000001</v>
      </c>
      <c r="F483" s="109">
        <v>481</v>
      </c>
      <c r="G483" s="91">
        <f t="array" ref="G483:H483">+MMULT(B483:C483,'Cov - Cor- Cholsky'!$C$7:$D$8)</f>
        <v>1.9070710400228761E-3</v>
      </c>
      <c r="H483" s="91">
        <v>9.5515893597750597E-3</v>
      </c>
    </row>
    <row r="484" spans="1:8" ht="15" thickBot="1" x14ac:dyDescent="0.35">
      <c r="A484" s="109">
        <v>482</v>
      </c>
      <c r="B484" s="91">
        <v>-0.98825600000000002</v>
      </c>
      <c r="C484" s="91">
        <v>0.79723100000000002</v>
      </c>
      <c r="F484" s="109">
        <v>482</v>
      </c>
      <c r="G484" s="91">
        <f t="array" ref="G484:H484">+MMULT(B484:C484,'Cov - Cor- Cholsky'!$C$7:$D$8)</f>
        <v>-9.5940989799932156E-3</v>
      </c>
      <c r="H484" s="91">
        <v>-3.6852667448062275E-3</v>
      </c>
    </row>
    <row r="485" spans="1:8" ht="15" thickBot="1" x14ac:dyDescent="0.35">
      <c r="A485" s="109">
        <v>483</v>
      </c>
      <c r="B485" s="91">
        <v>0.38846900000000001</v>
      </c>
      <c r="C485" s="91">
        <v>-0.67242800000000003</v>
      </c>
      <c r="F485" s="109">
        <v>483</v>
      </c>
      <c r="G485" s="91">
        <f t="array" ref="G485:H485">+MMULT(B485:C485,'Cov - Cor- Cholsky'!$C$7:$D$8)</f>
        <v>3.7713001860438843E-3</v>
      </c>
      <c r="H485" s="91">
        <v>-3.9901652513820492E-4</v>
      </c>
    </row>
    <row r="486" spans="1:8" ht="15" thickBot="1" x14ac:dyDescent="0.35">
      <c r="A486" s="109">
        <v>484</v>
      </c>
      <c r="B486" s="91">
        <v>-1.4085719999999999</v>
      </c>
      <c r="C486" s="91">
        <v>0.49202299999999999</v>
      </c>
      <c r="F486" s="109">
        <v>484</v>
      </c>
      <c r="G486" s="91">
        <f t="array" ref="G486:H486">+MMULT(B486:C486,'Cov - Cor- Cholsky'!$C$7:$D$8)</f>
        <v>-1.3674573378200591E-2</v>
      </c>
      <c r="H486" s="91">
        <v>-8.5680733185610064E-3</v>
      </c>
    </row>
    <row r="487" spans="1:8" ht="15" thickBot="1" x14ac:dyDescent="0.35">
      <c r="A487" s="109">
        <v>485</v>
      </c>
      <c r="B487" s="91">
        <v>0.24088699999999999</v>
      </c>
      <c r="C487" s="91">
        <v>0.93605899999999997</v>
      </c>
      <c r="F487" s="109">
        <v>485</v>
      </c>
      <c r="G487" s="91">
        <f t="array" ref="G487:H487">+MMULT(B487:C487,'Cov - Cor- Cholsky'!$C$7:$D$8)</f>
        <v>2.3385577431289319E-3</v>
      </c>
      <c r="H487" s="91">
        <v>6.7151719359958856E-3</v>
      </c>
    </row>
    <row r="488" spans="1:8" ht="15" thickBot="1" x14ac:dyDescent="0.35">
      <c r="A488" s="109">
        <v>486</v>
      </c>
      <c r="B488" s="91">
        <v>0.124253</v>
      </c>
      <c r="C488" s="91">
        <v>1.4935339999999999</v>
      </c>
      <c r="F488" s="109">
        <v>486</v>
      </c>
      <c r="G488" s="91">
        <f t="array" ref="G488:H488">+MMULT(B488:C488,'Cov - Cor- Cholsky'!$C$7:$D$8)</f>
        <v>1.206261920556108E-3</v>
      </c>
      <c r="H488" s="91">
        <v>8.664793196293305E-3</v>
      </c>
    </row>
    <row r="489" spans="1:8" ht="15" thickBot="1" x14ac:dyDescent="0.35">
      <c r="A489" s="109">
        <v>487</v>
      </c>
      <c r="B489" s="91">
        <v>-0.92701800000000001</v>
      </c>
      <c r="C489" s="91">
        <v>-2.5915699999999999</v>
      </c>
      <c r="F489" s="109">
        <v>487</v>
      </c>
      <c r="G489" s="91">
        <f t="array" ref="G489:H489">+MMULT(B489:C489,'Cov - Cor- Cholsky'!$C$7:$D$8)</f>
        <v>-8.9995936763706489E-3</v>
      </c>
      <c r="H489" s="91">
        <v>-2.0641266805621252E-2</v>
      </c>
    </row>
    <row r="490" spans="1:8" ht="15" thickBot="1" x14ac:dyDescent="0.35">
      <c r="A490" s="109">
        <v>488</v>
      </c>
      <c r="B490" s="91">
        <v>-0.42770799999999998</v>
      </c>
      <c r="C490" s="91">
        <v>-2.8854999999999999E-2</v>
      </c>
      <c r="F490" s="109">
        <v>488</v>
      </c>
      <c r="G490" s="91">
        <f t="array" ref="G490:H490">+MMULT(B490:C490,'Cov - Cor- Cholsky'!$C$7:$D$8)</f>
        <v>-4.1522367549854874E-3</v>
      </c>
      <c r="H490" s="91">
        <v>-3.5189612462640566E-3</v>
      </c>
    </row>
    <row r="491" spans="1:8" ht="15" thickBot="1" x14ac:dyDescent="0.35">
      <c r="A491" s="109">
        <v>489</v>
      </c>
      <c r="B491" s="91">
        <v>-0.147346</v>
      </c>
      <c r="C491" s="91">
        <v>1.1033569999999999</v>
      </c>
      <c r="F491" s="109">
        <v>489</v>
      </c>
      <c r="G491" s="91">
        <f t="array" ref="G491:H491">+MMULT(B491:C491,'Cov - Cor- Cholsky'!$C$7:$D$8)</f>
        <v>-1.4304513287104561E-3</v>
      </c>
      <c r="H491" s="91">
        <v>4.5166782978403042E-3</v>
      </c>
    </row>
    <row r="492" spans="1:8" ht="15" thickBot="1" x14ac:dyDescent="0.35">
      <c r="A492" s="109">
        <v>490</v>
      </c>
      <c r="B492" s="91">
        <v>0.78245200000000004</v>
      </c>
      <c r="C492" s="91">
        <v>1.352579</v>
      </c>
      <c r="F492" s="109">
        <v>490</v>
      </c>
      <c r="G492" s="91">
        <f t="array" ref="G492:H492">+MMULT(B492:C492,'Cov - Cor- Cholsky'!$C$7:$D$8)</f>
        <v>7.5961308963402724E-3</v>
      </c>
      <c r="H492" s="91">
        <v>1.3126264341973061E-2</v>
      </c>
    </row>
    <row r="493" spans="1:8" ht="15" thickBot="1" x14ac:dyDescent="0.35">
      <c r="A493" s="109">
        <v>491</v>
      </c>
      <c r="B493" s="91">
        <v>6.9070999999999994E-2</v>
      </c>
      <c r="C493" s="91">
        <v>-0.78754900000000005</v>
      </c>
      <c r="F493" s="109">
        <v>491</v>
      </c>
      <c r="G493" s="91">
        <f t="array" ref="G493:H493">+MMULT(B493:C493,'Cov - Cor- Cholsky'!$C$7:$D$8)</f>
        <v>6.7054893736755595E-4</v>
      </c>
      <c r="H493" s="91">
        <v>-3.508380395290194E-3</v>
      </c>
    </row>
    <row r="494" spans="1:8" ht="15" thickBot="1" x14ac:dyDescent="0.35">
      <c r="A494" s="109">
        <v>492</v>
      </c>
      <c r="B494" s="91">
        <v>-0.53967799999999999</v>
      </c>
      <c r="C494" s="91">
        <v>1.215727</v>
      </c>
      <c r="F494" s="109">
        <v>492</v>
      </c>
      <c r="G494" s="91">
        <f t="array" ref="G494:H494">+MMULT(B494:C494,'Cov - Cor- Cholsky'!$C$7:$D$8)</f>
        <v>-5.2392539476864078E-3</v>
      </c>
      <c r="H494" s="91">
        <v>2.0032269081335071E-3</v>
      </c>
    </row>
    <row r="495" spans="1:8" ht="15" thickBot="1" x14ac:dyDescent="0.35">
      <c r="A495" s="109">
        <v>493</v>
      </c>
      <c r="B495" s="91">
        <v>0.26533800000000002</v>
      </c>
      <c r="C495" s="91">
        <v>-0.62360800000000005</v>
      </c>
      <c r="F495" s="109">
        <v>493</v>
      </c>
      <c r="G495" s="91">
        <f t="array" ref="G495:H495">+MMULT(B495:C495,'Cov - Cor- Cholsky'!$C$7:$D$8)</f>
        <v>2.5759307660701684E-3</v>
      </c>
      <c r="H495" s="91">
        <v>-1.1181030568219942E-3</v>
      </c>
    </row>
    <row r="496" spans="1:8" ht="15" thickBot="1" x14ac:dyDescent="0.35">
      <c r="A496" s="109">
        <v>494</v>
      </c>
      <c r="B496" s="91">
        <v>0.56714799999999999</v>
      </c>
      <c r="C496" s="91">
        <v>-0.59952499999999997</v>
      </c>
      <c r="F496" s="109">
        <v>494</v>
      </c>
      <c r="G496" s="91">
        <f t="array" ref="G496:H496">+MMULT(B496:C496,'Cov - Cor- Cholsky'!$C$7:$D$8)</f>
        <v>5.5059357578453282E-3</v>
      </c>
      <c r="H496" s="91">
        <v>1.384185468997557E-3</v>
      </c>
    </row>
    <row r="497" spans="1:8" ht="15" thickBot="1" x14ac:dyDescent="0.35">
      <c r="A497" s="109">
        <v>495</v>
      </c>
      <c r="B497" s="91">
        <v>2.7734999999999999</v>
      </c>
      <c r="C497" s="91">
        <v>-0.93906999999999996</v>
      </c>
      <c r="F497" s="109">
        <v>495</v>
      </c>
      <c r="G497" s="91">
        <f t="array" ref="G497:H497">+MMULT(B497:C497,'Cov - Cor- Cholsky'!$C$7:$D$8)</f>
        <v>2.6925445958345999E-2</v>
      </c>
      <c r="H497" s="91">
        <v>1.7023661944150809E-2</v>
      </c>
    </row>
    <row r="498" spans="1:8" ht="15" thickBot="1" x14ac:dyDescent="0.35">
      <c r="A498" s="109">
        <v>496</v>
      </c>
      <c r="B498" s="91">
        <v>0.46287699999999998</v>
      </c>
      <c r="C498" s="91">
        <v>-0.14871400000000001</v>
      </c>
      <c r="F498" s="109">
        <v>496</v>
      </c>
      <c r="G498" s="91">
        <f t="array" ref="G498:H498">+MMULT(B498:C498,'Cov - Cor- Cholsky'!$C$7:$D$8)</f>
        <v>4.4936613120105722E-3</v>
      </c>
      <c r="H498" s="91">
        <v>2.8823442941583047E-3</v>
      </c>
    </row>
    <row r="499" spans="1:8" ht="15" thickBot="1" x14ac:dyDescent="0.35">
      <c r="A499" s="109">
        <v>497</v>
      </c>
      <c r="B499" s="91">
        <v>0.233404</v>
      </c>
      <c r="C499" s="91">
        <v>0.38113599999999997</v>
      </c>
      <c r="F499" s="109">
        <v>497</v>
      </c>
      <c r="G499" s="91">
        <f t="array" ref="G499:H499">+MMULT(B499:C499,'Cov - Cor- Cholsky'!$C$7:$D$8)</f>
        <v>2.265911948246544E-3</v>
      </c>
      <c r="H499" s="91">
        <v>3.8006016843453476E-3</v>
      </c>
    </row>
    <row r="500" spans="1:8" ht="15" thickBot="1" x14ac:dyDescent="0.35">
      <c r="A500" s="109">
        <v>498</v>
      </c>
      <c r="B500" s="91">
        <v>-0.61795100000000003</v>
      </c>
      <c r="C500" s="91">
        <v>1.1793819999999999</v>
      </c>
      <c r="F500" s="109">
        <v>498</v>
      </c>
      <c r="G500" s="91">
        <f t="array" ref="G500:H500">+MMULT(B500:C500,'Cov - Cor- Cholsky'!$C$7:$D$8)</f>
        <v>-5.9991369228072364E-3</v>
      </c>
      <c r="H500" s="91">
        <v>1.1993814937382849E-3</v>
      </c>
    </row>
    <row r="501" spans="1:8" ht="15" thickBot="1" x14ac:dyDescent="0.35">
      <c r="A501" s="109">
        <v>499</v>
      </c>
      <c r="B501" s="91">
        <v>1.1404749999999999</v>
      </c>
      <c r="C501" s="91">
        <v>0.23625199999999999</v>
      </c>
      <c r="F501" s="109">
        <v>499</v>
      </c>
      <c r="G501" s="91">
        <f t="array" ref="G501:H501">+MMULT(B501:C501,'Cov - Cor- Cholsky'!$C$7:$D$8)</f>
        <v>1.1071857933782099E-2</v>
      </c>
      <c r="H501" s="91">
        <v>1.0203044938051707E-2</v>
      </c>
    </row>
    <row r="502" spans="1:8" ht="15" thickBot="1" x14ac:dyDescent="0.35">
      <c r="A502" s="109">
        <v>500</v>
      </c>
      <c r="B502" s="91">
        <v>-3.1415999999999999E-2</v>
      </c>
      <c r="C502" s="91">
        <v>-0.98201700000000003</v>
      </c>
      <c r="F502" s="109">
        <v>500</v>
      </c>
      <c r="G502" s="91">
        <f t="array" ref="G502:H502">+MMULT(B502:C502,'Cov - Cor- Cholsky'!$C$7:$D$8)</f>
        <v>-3.04990016306976E-4</v>
      </c>
      <c r="H502" s="91">
        <v>-5.3009710557574826E-3</v>
      </c>
    </row>
    <row r="503" spans="1:8" ht="15" thickBot="1" x14ac:dyDescent="0.35">
      <c r="A503" s="109">
        <v>501</v>
      </c>
      <c r="B503" s="91">
        <v>-1.027965</v>
      </c>
      <c r="C503" s="91">
        <v>-1.5856840000000001</v>
      </c>
      <c r="F503" s="109">
        <v>501</v>
      </c>
      <c r="G503" s="91">
        <f t="array" ref="G503:H503">+MMULT(B503:C503,'Cov - Cor- Cholsky'!$C$7:$D$8)</f>
        <v>-9.9795983611217394E-3</v>
      </c>
      <c r="H503" s="91">
        <v>-1.6260529788362364E-2</v>
      </c>
    </row>
    <row r="504" spans="1:8" ht="15" thickBot="1" x14ac:dyDescent="0.35">
      <c r="A504" s="109">
        <v>502</v>
      </c>
      <c r="B504" s="91">
        <v>0.65171100000000004</v>
      </c>
      <c r="C504" s="91">
        <v>-7.2410000000000002E-2</v>
      </c>
      <c r="F504" s="109">
        <v>502</v>
      </c>
      <c r="G504" s="91">
        <f t="array" ref="G504:H504">+MMULT(B504:C504,'Cov - Cor- Cholsky'!$C$7:$D$8)</f>
        <v>6.3268827513825966E-3</v>
      </c>
      <c r="H504" s="91">
        <v>4.763072268513479E-3</v>
      </c>
    </row>
    <row r="505" spans="1:8" ht="15" thickBot="1" x14ac:dyDescent="0.35">
      <c r="A505" s="109">
        <v>503</v>
      </c>
      <c r="B505" s="91">
        <v>-0.33762799999999998</v>
      </c>
      <c r="C505" s="91">
        <v>-0.50785800000000003</v>
      </c>
      <c r="F505" s="109">
        <v>503</v>
      </c>
      <c r="G505" s="91">
        <f t="array" ref="G505:H505">+MMULT(B505:C505,'Cov - Cor- Cholsky'!$C$7:$D$8)</f>
        <v>-3.2777301128626077E-3</v>
      </c>
      <c r="H505" s="91">
        <v>-5.2740240750297381E-3</v>
      </c>
    </row>
    <row r="506" spans="1:8" ht="15" thickBot="1" x14ac:dyDescent="0.35">
      <c r="A506" s="109">
        <v>504</v>
      </c>
      <c r="B506" s="91">
        <v>1.9900999999999999E-2</v>
      </c>
      <c r="C506" s="91">
        <v>1.585764</v>
      </c>
      <c r="F506" s="109">
        <v>504</v>
      </c>
      <c r="G506" s="91">
        <f t="array" ref="G506:H506">+MMULT(B506:C506,'Cov - Cor- Cholsky'!$C$7:$D$8)</f>
        <v>1.9320111772743598E-4</v>
      </c>
      <c r="H506" s="91">
        <v>8.3170765199319461E-3</v>
      </c>
    </row>
    <row r="507" spans="1:8" ht="15" thickBot="1" x14ac:dyDescent="0.35">
      <c r="A507" s="109">
        <v>505</v>
      </c>
      <c r="B507" s="91">
        <v>0.91870600000000002</v>
      </c>
      <c r="C507" s="91">
        <v>-0.38591599999999998</v>
      </c>
      <c r="F507" s="109">
        <v>505</v>
      </c>
      <c r="G507" s="91">
        <f t="array" ref="G507:H507">+MMULT(B507:C507,'Cov - Cor- Cholsky'!$C$7:$D$8)</f>
        <v>8.9188998574394156E-3</v>
      </c>
      <c r="H507" s="91">
        <v>5.253793949616883E-3</v>
      </c>
    </row>
    <row r="508" spans="1:8" ht="15" thickBot="1" x14ac:dyDescent="0.35">
      <c r="A508" s="109">
        <v>506</v>
      </c>
      <c r="B508" s="91">
        <v>-1.9113999999999999E-2</v>
      </c>
      <c r="C508" s="91">
        <v>-0.77366599999999996</v>
      </c>
      <c r="F508" s="109">
        <v>506</v>
      </c>
      <c r="G508" s="91">
        <f t="array" ref="G508:H508">+MMULT(B508:C508,'Cov - Cor- Cholsky'!$C$7:$D$8)</f>
        <v>-1.8556083434210398E-4</v>
      </c>
      <c r="H508" s="91">
        <v>-4.1318651240537475E-3</v>
      </c>
    </row>
    <row r="509" spans="1:8" ht="15" thickBot="1" x14ac:dyDescent="0.35">
      <c r="A509" s="109">
        <v>507</v>
      </c>
      <c r="B509" s="91">
        <v>-0.11937300000000001</v>
      </c>
      <c r="C509" s="91">
        <v>1.2849900000000001</v>
      </c>
      <c r="F509" s="109">
        <v>507</v>
      </c>
      <c r="G509" s="91">
        <f t="array" ref="G509:H509">+MMULT(B509:C509,'Cov - Cor- Cholsky'!$C$7:$D$8)</f>
        <v>-1.158886338700428E-3</v>
      </c>
      <c r="H509" s="91">
        <v>5.6717874030133234E-3</v>
      </c>
    </row>
    <row r="510" spans="1:8" ht="15" thickBot="1" x14ac:dyDescent="0.35">
      <c r="A510" s="109">
        <v>508</v>
      </c>
      <c r="B510" s="91">
        <v>-0.33995999999999998</v>
      </c>
      <c r="C510" s="91">
        <v>-9.4590000000000004E-3</v>
      </c>
      <c r="F510" s="109">
        <v>508</v>
      </c>
      <c r="G510" s="91">
        <f t="array" ref="G510:H510">+MMULT(B510:C510,'Cov - Cor- Cholsky'!$C$7:$D$8)</f>
        <v>-3.3003694277985596E-3</v>
      </c>
      <c r="H510" s="91">
        <v>-2.7276683971329931E-3</v>
      </c>
    </row>
    <row r="511" spans="1:8" ht="15" thickBot="1" x14ac:dyDescent="0.35">
      <c r="A511" s="109">
        <v>509</v>
      </c>
      <c r="B511" s="91">
        <v>-0.59779199999999999</v>
      </c>
      <c r="C511" s="91">
        <v>-0.11393</v>
      </c>
      <c r="F511" s="109">
        <v>509</v>
      </c>
      <c r="G511" s="91">
        <f t="array" ref="G511:H511">+MMULT(B511:C511,'Cov - Cor- Cholsky'!$C$7:$D$8)</f>
        <v>-5.8034311124325116E-3</v>
      </c>
      <c r="H511" s="91">
        <v>-5.2970683183910386E-3</v>
      </c>
    </row>
    <row r="512" spans="1:8" ht="15" thickBot="1" x14ac:dyDescent="0.35">
      <c r="A512" s="109">
        <v>510</v>
      </c>
      <c r="B512" s="91">
        <v>-8.4751000000000007E-2</v>
      </c>
      <c r="C512" s="91">
        <v>0.64329499999999995</v>
      </c>
      <c r="F512" s="109">
        <v>510</v>
      </c>
      <c r="G512" s="91">
        <f t="array" ref="G512:H512">+MMULT(B512:C512,'Cov - Cor- Cholsky'!$C$7:$D$8)</f>
        <v>-8.2277211841203608E-4</v>
      </c>
      <c r="H512" s="91">
        <v>2.6424942234904557E-3</v>
      </c>
    </row>
    <row r="513" spans="1:8" ht="15" thickBot="1" x14ac:dyDescent="0.35">
      <c r="A513" s="109">
        <v>511</v>
      </c>
      <c r="B513" s="91">
        <v>0.64789099999999999</v>
      </c>
      <c r="C513" s="91">
        <v>8.9105000000000004E-2</v>
      </c>
      <c r="F513" s="109">
        <v>511</v>
      </c>
      <c r="G513" s="91">
        <f t="array" ref="G513:H513">+MMULT(B513:C513,'Cov - Cor- Cholsky'!$C$7:$D$8)</f>
        <v>6.2897977672250758E-3</v>
      </c>
      <c r="H513" s="91">
        <v>5.5641163510856042E-3</v>
      </c>
    </row>
    <row r="514" spans="1:8" ht="15" thickBot="1" x14ac:dyDescent="0.35">
      <c r="A514" s="109">
        <v>512</v>
      </c>
      <c r="B514" s="91">
        <v>1.377847</v>
      </c>
      <c r="C514" s="91">
        <v>0.58297699999999997</v>
      </c>
      <c r="F514" s="109">
        <v>512</v>
      </c>
      <c r="G514" s="91">
        <f t="array" ref="G514:H514">+MMULT(B514:C514,'Cov - Cor- Cholsky'!$C$7:$D$8)</f>
        <v>1.3376291666619492E-2</v>
      </c>
      <c r="H514" s="91">
        <v>1.3857838698223233E-2</v>
      </c>
    </row>
    <row r="515" spans="1:8" ht="15" thickBot="1" x14ac:dyDescent="0.35">
      <c r="A515" s="109">
        <v>513</v>
      </c>
      <c r="B515" s="91">
        <v>0.44912999999999997</v>
      </c>
      <c r="C515" s="91">
        <v>-1.438591</v>
      </c>
      <c r="F515" s="109">
        <v>513</v>
      </c>
      <c r="G515" s="91">
        <f t="array" ref="G515:H515">+MMULT(B515:C515,'Cov - Cor- Cholsky'!$C$7:$D$8)</f>
        <v>4.3602039095986794E-3</v>
      </c>
      <c r="H515" s="91">
        <v>-3.8636192697053275E-3</v>
      </c>
    </row>
    <row r="516" spans="1:8" ht="15" thickBot="1" x14ac:dyDescent="0.35">
      <c r="A516" s="109">
        <v>514</v>
      </c>
      <c r="B516" s="91">
        <v>0.169215</v>
      </c>
      <c r="C516" s="91">
        <v>-0.62441899999999995</v>
      </c>
      <c r="F516" s="109">
        <v>514</v>
      </c>
      <c r="G516" s="91">
        <f t="array" ref="G516:H516">+MMULT(B516:C516,'Cov - Cor- Cholsky'!$C$7:$D$8)</f>
        <v>1.6427580089567401E-3</v>
      </c>
      <c r="H516" s="91">
        <v>-1.8797562289479877E-3</v>
      </c>
    </row>
    <row r="517" spans="1:8" ht="15" thickBot="1" x14ac:dyDescent="0.35">
      <c r="A517" s="109">
        <v>515</v>
      </c>
      <c r="B517" s="91">
        <v>0.36705199999999999</v>
      </c>
      <c r="C517" s="91">
        <v>0.349524</v>
      </c>
      <c r="F517" s="109">
        <v>515</v>
      </c>
      <c r="G517" s="91">
        <f t="array" ref="G517:H517">+MMULT(B517:C517,'Cov - Cor- Cholsky'!$C$7:$D$8)</f>
        <v>3.5633815719858719E-3</v>
      </c>
      <c r="H517" s="91">
        <v>4.6911168990277762E-3</v>
      </c>
    </row>
    <row r="518" spans="1:8" ht="15" thickBot="1" x14ac:dyDescent="0.35">
      <c r="A518" s="109">
        <v>516</v>
      </c>
      <c r="B518" s="91">
        <v>0.34871099999999999</v>
      </c>
      <c r="C518" s="91">
        <v>0.31387399999999999</v>
      </c>
      <c r="F518" s="109">
        <v>516</v>
      </c>
      <c r="G518" s="91">
        <f t="array" ref="G518:H518">+MMULT(B518:C518,'Cov - Cor- Cholsky'!$C$7:$D$8)</f>
        <v>3.3853251074745959E-3</v>
      </c>
      <c r="H518" s="91">
        <v>4.363131136559107E-3</v>
      </c>
    </row>
    <row r="519" spans="1:8" ht="15" thickBot="1" x14ac:dyDescent="0.35">
      <c r="A519" s="109">
        <v>517</v>
      </c>
      <c r="B519" s="91">
        <v>0.92006600000000005</v>
      </c>
      <c r="C519" s="91">
        <v>0.23241800000000001</v>
      </c>
      <c r="F519" s="109">
        <v>517</v>
      </c>
      <c r="G519" s="91">
        <f t="array" ref="G519:H519">+MMULT(B519:C519,'Cov - Cor- Cholsky'!$C$7:$D$8)</f>
        <v>8.9321028884483764E-3</v>
      </c>
      <c r="H519" s="91">
        <v>8.4464223715671003E-3</v>
      </c>
    </row>
    <row r="520" spans="1:8" ht="15" thickBot="1" x14ac:dyDescent="0.35">
      <c r="A520" s="109">
        <v>518</v>
      </c>
      <c r="B520" s="91">
        <v>-0.16949800000000001</v>
      </c>
      <c r="C520" s="91">
        <v>-0.57651799999999997</v>
      </c>
      <c r="F520" s="109">
        <v>518</v>
      </c>
      <c r="G520" s="91">
        <f t="array" ref="G520:H520">+MMULT(B520:C520,'Cov - Cor- Cholsky'!$C$7:$D$8)</f>
        <v>-1.645505404379928E-3</v>
      </c>
      <c r="H520" s="91">
        <v>-4.3024266095542879E-3</v>
      </c>
    </row>
    <row r="521" spans="1:8" ht="15" thickBot="1" x14ac:dyDescent="0.35">
      <c r="A521" s="109">
        <v>519</v>
      </c>
      <c r="B521" s="91">
        <v>-0.148809</v>
      </c>
      <c r="C521" s="91">
        <v>-0.72680199999999995</v>
      </c>
      <c r="F521" s="109">
        <v>519</v>
      </c>
      <c r="G521" s="91">
        <f t="array" ref="G521:H521">+MMULT(B521:C521,'Cov - Cor- Cholsky'!$C$7:$D$8)</f>
        <v>-1.444654295156124E-3</v>
      </c>
      <c r="H521" s="91">
        <v>-4.9127435269422648E-3</v>
      </c>
    </row>
    <row r="522" spans="1:8" ht="15" thickBot="1" x14ac:dyDescent="0.35">
      <c r="A522" s="109">
        <v>520</v>
      </c>
      <c r="B522" s="91">
        <v>-0.35833599999999999</v>
      </c>
      <c r="C522" s="91">
        <v>-1.96052</v>
      </c>
      <c r="F522" s="109">
        <v>520</v>
      </c>
      <c r="G522" s="91">
        <f t="array" ref="G522:H522">+MMULT(B522:C522,'Cov - Cor- Cholsky'!$C$7:$D$8)</f>
        <v>-3.4787656761960961E-3</v>
      </c>
      <c r="H522" s="91">
        <v>-1.2912524777392664E-2</v>
      </c>
    </row>
    <row r="523" spans="1:8" ht="15" thickBot="1" x14ac:dyDescent="0.35">
      <c r="A523" s="109">
        <v>521</v>
      </c>
      <c r="B523" s="91">
        <v>3.4453999999999999E-2</v>
      </c>
      <c r="C523" s="91">
        <v>-1.7423960000000001</v>
      </c>
      <c r="F523" s="109">
        <v>521</v>
      </c>
      <c r="G523" s="91">
        <f t="array" ref="G523:H523">+MMULT(B523:C523,'Cov - Cor- Cholsky'!$C$7:$D$8)</f>
        <v>3.3448325763434398E-4</v>
      </c>
      <c r="H523" s="91">
        <v>-8.6947610923261455E-3</v>
      </c>
    </row>
    <row r="524" spans="1:8" ht="15" thickBot="1" x14ac:dyDescent="0.35">
      <c r="A524" s="109">
        <v>522</v>
      </c>
      <c r="B524" s="91">
        <v>-1.8735189999999999</v>
      </c>
      <c r="C524" s="91">
        <v>0.53996699999999997</v>
      </c>
      <c r="F524" s="109">
        <v>522</v>
      </c>
      <c r="G524" s="91">
        <f t="array" ref="G524:H524">+MMULT(B524:C524,'Cov - Cor- Cholsky'!$C$7:$D$8)</f>
        <v>-1.8188330480055682E-2</v>
      </c>
      <c r="H524" s="91">
        <v>-1.1985286493501031E-2</v>
      </c>
    </row>
    <row r="525" spans="1:8" ht="15" thickBot="1" x14ac:dyDescent="0.35">
      <c r="A525" s="109">
        <v>523</v>
      </c>
      <c r="B525" s="91">
        <v>0.97370999999999996</v>
      </c>
      <c r="C525" s="91">
        <v>-0.742807</v>
      </c>
      <c r="F525" s="109">
        <v>523</v>
      </c>
      <c r="G525" s="91">
        <f t="array" ref="G525:H525">+MMULT(B525:C525,'Cov - Cor- Cholsky'!$C$7:$D$8)</f>
        <v>9.4528847968635595E-3</v>
      </c>
      <c r="H525" s="91">
        <v>3.8507024111440209E-3</v>
      </c>
    </row>
    <row r="526" spans="1:8" ht="15" thickBot="1" x14ac:dyDescent="0.35">
      <c r="A526" s="109">
        <v>524</v>
      </c>
      <c r="B526" s="91">
        <v>0.99285400000000001</v>
      </c>
      <c r="C526" s="91">
        <v>-1.296017</v>
      </c>
      <c r="F526" s="109">
        <v>524</v>
      </c>
      <c r="G526" s="91">
        <f t="array" ref="G526:H526">+MMULT(B526:C526,'Cov - Cor- Cholsky'!$C$7:$D$8)</f>
        <v>9.6387368745367435E-3</v>
      </c>
      <c r="H526" s="91">
        <v>1.1547763878964473E-3</v>
      </c>
    </row>
    <row r="527" spans="1:8" ht="15" thickBot="1" x14ac:dyDescent="0.35">
      <c r="A527" s="109">
        <v>525</v>
      </c>
      <c r="B527" s="91">
        <v>1.0903339999999999</v>
      </c>
      <c r="C527" s="91">
        <v>-0.64127699999999999</v>
      </c>
      <c r="F527" s="109">
        <v>525</v>
      </c>
      <c r="G527" s="91">
        <f t="array" ref="G527:H527">+MMULT(B527:C527,'Cov - Cor- Cholsky'!$C$7:$D$8)</f>
        <v>1.0585083538326023E-2</v>
      </c>
      <c r="H527" s="91">
        <v>5.292204163131347E-3</v>
      </c>
    </row>
    <row r="528" spans="1:8" ht="15" thickBot="1" x14ac:dyDescent="0.35">
      <c r="A528" s="109">
        <v>526</v>
      </c>
      <c r="B528" s="91">
        <v>-0.217635</v>
      </c>
      <c r="C528" s="91">
        <v>0.98255999999999999</v>
      </c>
      <c r="F528" s="109">
        <v>526</v>
      </c>
      <c r="G528" s="91">
        <f t="array" ref="G528:H528">+MMULT(B528:C528,'Cov - Cor- Cholsky'!$C$7:$D$8)</f>
        <v>-2.1128247453198598E-3</v>
      </c>
      <c r="H528" s="91">
        <v>3.3411642096050553E-3</v>
      </c>
    </row>
    <row r="529" spans="1:8" ht="15" thickBot="1" x14ac:dyDescent="0.35">
      <c r="A529" s="109">
        <v>527</v>
      </c>
      <c r="B529" s="91">
        <v>0.672489</v>
      </c>
      <c r="C529" s="91">
        <v>2.228475</v>
      </c>
      <c r="F529" s="109">
        <v>527</v>
      </c>
      <c r="G529" s="91">
        <f t="array" ref="G529:H529">+MMULT(B529:C529,'Cov - Cor- Cholsky'!$C$7:$D$8)</f>
        <v>6.5285978824886045E-3</v>
      </c>
      <c r="H529" s="91">
        <v>1.6767031350326676E-2</v>
      </c>
    </row>
    <row r="530" spans="1:8" ht="15" thickBot="1" x14ac:dyDescent="0.35">
      <c r="A530" s="109">
        <v>528</v>
      </c>
      <c r="B530" s="91">
        <v>0.28221600000000002</v>
      </c>
      <c r="C530" s="91">
        <v>-0.16731499999999999</v>
      </c>
      <c r="F530" s="109">
        <v>528</v>
      </c>
      <c r="G530" s="91">
        <f t="array" ref="G530:H530">+MMULT(B530:C530,'Cov - Cor- Cholsky'!$C$7:$D$8)</f>
        <v>2.7397842641357761E-3</v>
      </c>
      <c r="H530" s="91">
        <v>1.3629584774726394E-3</v>
      </c>
    </row>
    <row r="531" spans="1:8" ht="15" thickBot="1" x14ac:dyDescent="0.35">
      <c r="A531" s="109">
        <v>529</v>
      </c>
      <c r="B531" s="91">
        <v>0.69289900000000004</v>
      </c>
      <c r="C531" s="91">
        <v>7.1868000000000001E-2</v>
      </c>
      <c r="F531" s="109">
        <v>529</v>
      </c>
      <c r="G531" s="91">
        <f t="array" ref="G531:H531">+MMULT(B531:C531,'Cov - Cor- Cholsky'!$C$7:$D$8)</f>
        <v>6.7267404287333641E-3</v>
      </c>
      <c r="H531" s="91">
        <v>5.8300930959813979E-3</v>
      </c>
    </row>
    <row r="532" spans="1:8" ht="15" thickBot="1" x14ac:dyDescent="0.35">
      <c r="A532" s="109">
        <v>530</v>
      </c>
      <c r="B532" s="91">
        <v>-1.35738</v>
      </c>
      <c r="C532" s="91">
        <v>0.47892699999999999</v>
      </c>
      <c r="F532" s="109">
        <v>530</v>
      </c>
      <c r="G532" s="91">
        <f t="array" ref="G532:H532">+MMULT(B532:C532,'Cov - Cor- Cholsky'!$C$7:$D$8)</f>
        <v>-1.317759575804568E-2</v>
      </c>
      <c r="H532" s="91">
        <v>-8.2320553390325124E-3</v>
      </c>
    </row>
    <row r="533" spans="1:8" ht="15" thickBot="1" x14ac:dyDescent="0.35">
      <c r="A533" s="109">
        <v>531</v>
      </c>
      <c r="B533" s="91">
        <v>1.174388</v>
      </c>
      <c r="C533" s="91">
        <v>-0.66664599999999996</v>
      </c>
      <c r="F533" s="109">
        <v>531</v>
      </c>
      <c r="G533" s="91">
        <f t="array" ref="G533:H533">+MMULT(B533:C533,'Cov - Cor- Cholsky'!$C$7:$D$8)</f>
        <v>1.1401089103345969E-2</v>
      </c>
      <c r="H533" s="91">
        <v>5.8240290028172105E-3</v>
      </c>
    </row>
    <row r="534" spans="1:8" ht="15" thickBot="1" x14ac:dyDescent="0.35">
      <c r="A534" s="109">
        <v>532</v>
      </c>
      <c r="B534" s="91">
        <v>-1.043725</v>
      </c>
      <c r="C534" s="91">
        <v>0.62771399999999999</v>
      </c>
      <c r="F534" s="109">
        <v>532</v>
      </c>
      <c r="G534" s="91">
        <f t="array" ref="G534:H534">+MMULT(B534:C534,'Cov - Cor- Cholsky'!$C$7:$D$8)</f>
        <v>-1.01325981910491E-2</v>
      </c>
      <c r="H534" s="91">
        <v>-4.9947048363993378E-3</v>
      </c>
    </row>
    <row r="535" spans="1:8" ht="15" thickBot="1" x14ac:dyDescent="0.35">
      <c r="A535" s="109">
        <v>533</v>
      </c>
      <c r="B535" s="91">
        <v>1.101207</v>
      </c>
      <c r="C535" s="91">
        <v>-0.65537999999999996</v>
      </c>
      <c r="F535" s="109">
        <v>533</v>
      </c>
      <c r="G535" s="91">
        <f t="array" ref="G535:H535">+MMULT(B535:C535,'Cov - Cor- Cholsky'!$C$7:$D$8)</f>
        <v>1.0690639829620452E-2</v>
      </c>
      <c r="H535" s="91">
        <v>5.3053136347747535E-3</v>
      </c>
    </row>
    <row r="536" spans="1:8" ht="15" thickBot="1" x14ac:dyDescent="0.35">
      <c r="A536" s="109">
        <v>534</v>
      </c>
      <c r="B536" s="91">
        <v>0.51404099999999997</v>
      </c>
      <c r="C536" s="91">
        <v>1.4808950000000001</v>
      </c>
      <c r="F536" s="109">
        <v>534</v>
      </c>
      <c r="G536" s="91">
        <f t="array" ref="G536:H536">+MMULT(B536:C536,'Cov - Cor- Cholsky'!$C$7:$D$8)</f>
        <v>4.9903671050564756E-3</v>
      </c>
      <c r="H536" s="91">
        <v>1.1671407045034384E-2</v>
      </c>
    </row>
    <row r="537" spans="1:8" ht="15" thickBot="1" x14ac:dyDescent="0.35">
      <c r="A537" s="109">
        <v>535</v>
      </c>
      <c r="B537" s="91">
        <v>0.113542</v>
      </c>
      <c r="C537" s="91">
        <v>0.11156199999999999</v>
      </c>
      <c r="F537" s="109">
        <v>535</v>
      </c>
      <c r="G537" s="91">
        <f t="array" ref="G537:H537">+MMULT(B537:C537,'Cov - Cor- Cholsky'!$C$7:$D$8)</f>
        <v>1.1022783432495121E-3</v>
      </c>
      <c r="H537" s="91">
        <v>1.4688387065584321E-3</v>
      </c>
    </row>
    <row r="538" spans="1:8" ht="15" thickBot="1" x14ac:dyDescent="0.35">
      <c r="A538" s="109">
        <v>536</v>
      </c>
      <c r="B538" s="91">
        <v>6.1735999999999999E-2</v>
      </c>
      <c r="C538" s="91">
        <v>-0.24537800000000001</v>
      </c>
      <c r="F538" s="109">
        <v>536</v>
      </c>
      <c r="G538" s="91">
        <f t="array" ref="G538:H538">+MMULT(B538:C538,'Cov - Cor- Cholsky'!$C$7:$D$8)</f>
        <v>5.9933994291849594E-4</v>
      </c>
      <c r="H538" s="91">
        <v>-7.7620175497710212E-4</v>
      </c>
    </row>
    <row r="539" spans="1:8" ht="15" thickBot="1" x14ac:dyDescent="0.35">
      <c r="A539" s="109">
        <v>537</v>
      </c>
      <c r="B539" s="91">
        <v>0.68078499999999997</v>
      </c>
      <c r="C539" s="91">
        <v>0.28908699999999998</v>
      </c>
      <c r="F539" s="109">
        <v>537</v>
      </c>
      <c r="G539" s="91">
        <f t="array" ref="G539:H539">+MMULT(B539:C539,'Cov - Cor- Cholsky'!$C$7:$D$8)</f>
        <v>6.6091363716432594E-3</v>
      </c>
      <c r="H539" s="91">
        <v>6.852427399753943E-3</v>
      </c>
    </row>
    <row r="540" spans="1:8" ht="15" thickBot="1" x14ac:dyDescent="0.35">
      <c r="A540" s="109">
        <v>538</v>
      </c>
      <c r="B540" s="91">
        <v>-0.94047599999999998</v>
      </c>
      <c r="C540" s="91">
        <v>0.81983200000000001</v>
      </c>
      <c r="F540" s="109">
        <v>538</v>
      </c>
      <c r="G540" s="91">
        <f t="array" ref="G540:H540">+MMULT(B540:C540,'Cov - Cor- Cholsky'!$C$7:$D$8)</f>
        <v>-9.130245434693136E-3</v>
      </c>
      <c r="H540" s="91">
        <v>-3.1924417022505397E-3</v>
      </c>
    </row>
    <row r="541" spans="1:8" ht="15" thickBot="1" x14ac:dyDescent="0.35">
      <c r="A541" s="109">
        <v>539</v>
      </c>
      <c r="B541" s="91">
        <v>1.2412780000000001</v>
      </c>
      <c r="C541" s="91">
        <v>1.1224730000000001</v>
      </c>
      <c r="F541" s="109">
        <v>539</v>
      </c>
      <c r="G541" s="91">
        <f t="array" ref="G541:H541">+MMULT(B541:C541,'Cov - Cor- Cholsky'!$C$7:$D$8)</f>
        <v>1.205046465054401E-2</v>
      </c>
      <c r="H541" s="91">
        <v>1.5557846918400293E-2</v>
      </c>
    </row>
    <row r="542" spans="1:8" ht="15" thickBot="1" x14ac:dyDescent="0.35">
      <c r="A542" s="109">
        <v>540</v>
      </c>
      <c r="B542" s="91">
        <v>0.44230999999999998</v>
      </c>
      <c r="C542" s="91">
        <v>-0.566554</v>
      </c>
      <c r="F542" s="109">
        <v>540</v>
      </c>
      <c r="G542" s="91">
        <f t="array" ref="G542:H542">+MMULT(B542:C542,'Cov - Cor- Cholsky'!$C$7:$D$8)</f>
        <v>4.2939945923331597E-3</v>
      </c>
      <c r="H542" s="91">
        <v>5.7008919222757172E-4</v>
      </c>
    </row>
    <row r="543" spans="1:8" ht="15" thickBot="1" x14ac:dyDescent="0.35">
      <c r="A543" s="109">
        <v>541</v>
      </c>
      <c r="B543" s="91">
        <v>0.618255</v>
      </c>
      <c r="C543" s="91">
        <v>-0.60973999999999995</v>
      </c>
      <c r="F543" s="109">
        <v>541</v>
      </c>
      <c r="G543" s="91">
        <f t="array" ref="G543:H543">+MMULT(B543:C543,'Cov - Cor- Cholsky'!$C$7:$D$8)</f>
        <v>6.0020881885621798E-3</v>
      </c>
      <c r="H543" s="91">
        <v>1.7343590817384649E-3</v>
      </c>
    </row>
    <row r="544" spans="1:8" ht="15" thickBot="1" x14ac:dyDescent="0.35">
      <c r="A544" s="109">
        <v>542</v>
      </c>
      <c r="B544" s="91">
        <v>-1.6623380000000001</v>
      </c>
      <c r="C544" s="91">
        <v>-0.74987300000000001</v>
      </c>
      <c r="F544" s="109">
        <v>542</v>
      </c>
      <c r="G544" s="91">
        <f t="array" ref="G544:H544">+MMULT(B544:C544,'Cov - Cor- Cholsky'!$C$7:$D$8)</f>
        <v>-1.613816188336217E-2</v>
      </c>
      <c r="H544" s="91">
        <v>-1.6958555477118636E-2</v>
      </c>
    </row>
    <row r="545" spans="1:8" ht="15" thickBot="1" x14ac:dyDescent="0.35">
      <c r="A545" s="109">
        <v>543</v>
      </c>
      <c r="B545" s="91">
        <v>-0.24182400000000001</v>
      </c>
      <c r="C545" s="91">
        <v>0.82012600000000002</v>
      </c>
      <c r="F545" s="109">
        <v>543</v>
      </c>
      <c r="G545" s="91">
        <f t="array" ref="G545:H545">+MMULT(B545:C545,'Cov - Cor- Cholsky'!$C$7:$D$8)</f>
        <v>-2.3476542431696643E-3</v>
      </c>
      <c r="H545" s="91">
        <v>2.3146711773912258E-3</v>
      </c>
    </row>
    <row r="546" spans="1:8" ht="15" thickBot="1" x14ac:dyDescent="0.35">
      <c r="A546" s="109">
        <v>544</v>
      </c>
      <c r="B546" s="91">
        <v>1.0161370000000001</v>
      </c>
      <c r="C546" s="91">
        <v>0.20099900000000001</v>
      </c>
      <c r="F546" s="109">
        <v>544</v>
      </c>
      <c r="G546" s="91">
        <f t="array" ref="G546:H546">+MMULT(B546:C546,'Cov - Cor- Cholsky'!$C$7:$D$8)</f>
        <v>9.8647708237879321E-3</v>
      </c>
      <c r="H546" s="91">
        <v>9.0418120414426165E-3</v>
      </c>
    </row>
    <row r="547" spans="1:8" ht="15" thickBot="1" x14ac:dyDescent="0.35">
      <c r="A547" s="109">
        <v>545</v>
      </c>
      <c r="B547" s="91">
        <v>-1.415613</v>
      </c>
      <c r="C547" s="91">
        <v>0.80761400000000005</v>
      </c>
      <c r="F547" s="109">
        <v>545</v>
      </c>
      <c r="G547" s="91">
        <f t="array" ref="G547:H547">+MMULT(B547:C547,'Cov - Cor- Cholsky'!$C$7:$D$8)</f>
        <v>-1.3742928188005068E-2</v>
      </c>
      <c r="H547" s="91">
        <v>-6.9995455089114289E-3</v>
      </c>
    </row>
    <row r="548" spans="1:8" ht="15" thickBot="1" x14ac:dyDescent="0.35">
      <c r="A548" s="109">
        <v>546</v>
      </c>
      <c r="B548" s="91">
        <v>-0.35659000000000002</v>
      </c>
      <c r="C548" s="91">
        <v>-0.10782899999999999</v>
      </c>
      <c r="F548" s="109">
        <v>546</v>
      </c>
      <c r="G548" s="91">
        <f t="array" ref="G548:H548">+MMULT(B548:C548,'Cov - Cor- Cholsky'!$C$7:$D$8)</f>
        <v>-3.46181531432724E-3</v>
      </c>
      <c r="H548" s="91">
        <v>-3.3649244469329529E-3</v>
      </c>
    </row>
    <row r="549" spans="1:8" ht="15" thickBot="1" x14ac:dyDescent="0.35">
      <c r="A549" s="109">
        <v>547</v>
      </c>
      <c r="B549" s="91">
        <v>1.6528130000000001</v>
      </c>
      <c r="C549" s="91">
        <v>0.44743100000000002</v>
      </c>
      <c r="F549" s="109">
        <v>547</v>
      </c>
      <c r="G549" s="91">
        <f t="array" ref="G549:H549">+MMULT(B549:C549,'Cov - Cor- Cholsky'!$C$7:$D$8)</f>
        <v>1.6045692125744269E-2</v>
      </c>
      <c r="H549" s="91">
        <v>1.5327146316002245E-2</v>
      </c>
    </row>
    <row r="550" spans="1:8" ht="15" thickBot="1" x14ac:dyDescent="0.35">
      <c r="A550" s="109">
        <v>548</v>
      </c>
      <c r="B550" s="91">
        <v>-1.1947300000000001</v>
      </c>
      <c r="C550" s="91">
        <v>-0.17413699999999999</v>
      </c>
      <c r="F550" s="109">
        <v>548</v>
      </c>
      <c r="G550" s="91">
        <f t="array" ref="G550:H550">+MMULT(B550:C550,'Cov - Cor- Cholsky'!$C$7:$D$8)</f>
        <v>-1.1598571498040281E-2</v>
      </c>
      <c r="H550" s="91">
        <v>-1.031095137800505E-2</v>
      </c>
    </row>
    <row r="551" spans="1:8" ht="15" thickBot="1" x14ac:dyDescent="0.35">
      <c r="A551" s="109">
        <v>549</v>
      </c>
      <c r="B551" s="91">
        <v>-1.409376</v>
      </c>
      <c r="C551" s="91">
        <v>0.251002</v>
      </c>
      <c r="F551" s="109">
        <v>549</v>
      </c>
      <c r="G551" s="91">
        <f t="array" ref="G551:H551">+MMULT(B551:C551,'Cov - Cor- Cholsky'!$C$7:$D$8)</f>
        <v>-1.3682378699473535E-2</v>
      </c>
      <c r="H551" s="91">
        <v>-9.8146892936192501E-3</v>
      </c>
    </row>
    <row r="552" spans="1:8" ht="15" thickBot="1" x14ac:dyDescent="0.35">
      <c r="A552" s="109">
        <v>550</v>
      </c>
      <c r="B552" s="91">
        <v>1.2314E-2</v>
      </c>
      <c r="C552" s="91">
        <v>0.36386600000000002</v>
      </c>
      <c r="F552" s="109">
        <v>550</v>
      </c>
      <c r="G552" s="91">
        <f t="array" ref="G552:H552">+MMULT(B552:C552,'Cov - Cor- Cholsky'!$C$7:$D$8)</f>
        <v>1.19545679297304E-4</v>
      </c>
      <c r="H552" s="91">
        <v>1.9694717382759482E-3</v>
      </c>
    </row>
    <row r="553" spans="1:8" ht="15" thickBot="1" x14ac:dyDescent="0.35">
      <c r="A553" s="109">
        <v>551</v>
      </c>
      <c r="B553" s="91">
        <v>-0.38775599999999999</v>
      </c>
      <c r="C553" s="91">
        <v>-1.3457669999999999</v>
      </c>
      <c r="F553" s="109">
        <v>551</v>
      </c>
      <c r="G553" s="91">
        <f t="array" ref="G553:H553">+MMULT(B553:C553,'Cov - Cor- Cholsky'!$C$7:$D$8)</f>
        <v>-3.7643783028752159E-3</v>
      </c>
      <c r="H553" s="91">
        <v>-9.980880165272793E-3</v>
      </c>
    </row>
    <row r="554" spans="1:8" ht="15" thickBot="1" x14ac:dyDescent="0.35">
      <c r="A554" s="109">
        <v>552</v>
      </c>
      <c r="B554" s="91">
        <v>4.3000000000000002E-5</v>
      </c>
      <c r="C554" s="91">
        <v>-1.454617</v>
      </c>
      <c r="F554" s="109">
        <v>552</v>
      </c>
      <c r="G554" s="91">
        <f t="array" ref="G554:H554">+MMULT(B554:C554,'Cov - Cor- Cholsky'!$C$7:$D$8)</f>
        <v>4.17448774548E-7</v>
      </c>
      <c r="H554" s="91">
        <v>-7.4850365398436017E-3</v>
      </c>
    </row>
    <row r="555" spans="1:8" ht="15" thickBot="1" x14ac:dyDescent="0.35">
      <c r="A555" s="109">
        <v>553</v>
      </c>
      <c r="B555" s="91">
        <v>-0.82719100000000001</v>
      </c>
      <c r="C555" s="91">
        <v>1.164792</v>
      </c>
      <c r="F555" s="109">
        <v>553</v>
      </c>
      <c r="G555" s="91">
        <f t="array" ref="G555:H555">+MMULT(B555:C555,'Cov - Cor- Cholsky'!$C$7:$D$8)</f>
        <v>-8.0304620759798755E-3</v>
      </c>
      <c r="H555" s="91">
        <v>-5.2457555752040506E-4</v>
      </c>
    </row>
    <row r="556" spans="1:8" ht="15" thickBot="1" x14ac:dyDescent="0.35">
      <c r="A556" s="109">
        <v>554</v>
      </c>
      <c r="B556" s="91">
        <v>-0.32415300000000002</v>
      </c>
      <c r="C556" s="91">
        <v>-2.434E-3</v>
      </c>
      <c r="F556" s="109">
        <v>554</v>
      </c>
      <c r="G556" s="91">
        <f t="array" ref="G556:H556">+MMULT(B556:C556,'Cov - Cor- Cholsky'!$C$7:$D$8)</f>
        <v>-3.1469133166525083E-3</v>
      </c>
      <c r="H556" s="91">
        <v>-2.5669539637437054E-3</v>
      </c>
    </row>
    <row r="557" spans="1:8" ht="15" thickBot="1" x14ac:dyDescent="0.35">
      <c r="A557" s="109">
        <v>555</v>
      </c>
      <c r="B557" s="91">
        <v>-9.9780000000000008E-3</v>
      </c>
      <c r="C557" s="91">
        <v>-0.28915400000000002</v>
      </c>
      <c r="F557" s="109">
        <v>555</v>
      </c>
      <c r="G557" s="91">
        <f t="array" ref="G557:H557">+MMULT(B557:C557,'Cov - Cor- Cholsky'!$C$7:$D$8)</f>
        <v>-9.6867531917208013E-5</v>
      </c>
      <c r="H557" s="91">
        <v>-1.5665996616956203E-3</v>
      </c>
    </row>
    <row r="558" spans="1:8" ht="15" thickBot="1" x14ac:dyDescent="0.35">
      <c r="A558" s="109">
        <v>556</v>
      </c>
      <c r="B558" s="91">
        <v>1.242785</v>
      </c>
      <c r="C558" s="91">
        <v>-0.11482199999999999</v>
      </c>
      <c r="F558" s="109">
        <v>556</v>
      </c>
      <c r="G558" s="91">
        <f t="array" ref="G558:H558">+MMULT(B558:C558,'Cov - Cor- Cholsky'!$C$7:$D$8)</f>
        <v>1.2065094773875261E-2</v>
      </c>
      <c r="H558" s="91">
        <v>9.2026736730084404E-3</v>
      </c>
    </row>
    <row r="559" spans="1:8" ht="15" thickBot="1" x14ac:dyDescent="0.35">
      <c r="A559" s="109">
        <v>557</v>
      </c>
      <c r="B559" s="91">
        <v>-0.36572100000000002</v>
      </c>
      <c r="C559" s="91">
        <v>-1.0353270000000001</v>
      </c>
      <c r="F559" s="109">
        <v>557</v>
      </c>
      <c r="G559" s="91">
        <f t="array" ref="G559:H559">+MMULT(B559:C559,'Cov - Cor- Cholsky'!$C$7:$D$8)</f>
        <v>-3.5504600761969564E-3</v>
      </c>
      <c r="H559" s="91">
        <v>-8.2097309773872494E-3</v>
      </c>
    </row>
    <row r="560" spans="1:8" ht="15" thickBot="1" x14ac:dyDescent="0.35">
      <c r="A560" s="109">
        <v>558</v>
      </c>
      <c r="B560" s="91">
        <v>-0.330011</v>
      </c>
      <c r="C560" s="91">
        <v>-1.0976619999999999</v>
      </c>
      <c r="F560" s="109">
        <v>558</v>
      </c>
      <c r="G560" s="91">
        <f t="array" ref="G560:H560">+MMULT(B560:C560,'Cov - Cor- Cholsky'!$C$7:$D$8)</f>
        <v>-3.2037834311013959E-3</v>
      </c>
      <c r="H560" s="91">
        <v>-8.2490971431808027E-3</v>
      </c>
    </row>
    <row r="561" spans="1:8" ht="15" thickBot="1" x14ac:dyDescent="0.35">
      <c r="A561" s="109">
        <v>559</v>
      </c>
      <c r="B561" s="91">
        <v>0.42753600000000003</v>
      </c>
      <c r="C561" s="91">
        <v>-2.6261E-2</v>
      </c>
      <c r="F561" s="109">
        <v>559</v>
      </c>
      <c r="G561" s="91">
        <f t="array" ref="G561:H561">+MMULT(B561:C561,'Cov - Cor- Cholsky'!$C$7:$D$8)</f>
        <v>4.150566959887296E-3</v>
      </c>
      <c r="H561" s="91">
        <v>3.2339820665467371E-3</v>
      </c>
    </row>
    <row r="562" spans="1:8" ht="15" thickBot="1" x14ac:dyDescent="0.35">
      <c r="A562" s="109">
        <v>560</v>
      </c>
      <c r="B562" s="91">
        <v>-1.3534900000000001</v>
      </c>
      <c r="C562" s="91">
        <v>-0.95004500000000003</v>
      </c>
      <c r="F562" s="109">
        <v>560</v>
      </c>
      <c r="G562" s="91">
        <f t="array" ref="G562:H562">+MMULT(B562:C562,'Cov - Cor- Cholsky'!$C$7:$D$8)</f>
        <v>-1.3139831206115641E-2</v>
      </c>
      <c r="H562" s="91">
        <v>-1.5554808600736925E-2</v>
      </c>
    </row>
    <row r="563" spans="1:8" ht="15" thickBot="1" x14ac:dyDescent="0.35">
      <c r="A563" s="109">
        <v>561</v>
      </c>
      <c r="B563" s="91">
        <v>0.77875799999999995</v>
      </c>
      <c r="C563" s="91">
        <v>0.97270900000000005</v>
      </c>
      <c r="F563" s="109">
        <v>561</v>
      </c>
      <c r="G563" s="91">
        <f t="array" ref="G563:H563">+MMULT(B563:C563,'Cov - Cor- Cholsky'!$C$7:$D$8)</f>
        <v>7.5602691341732876E-3</v>
      </c>
      <c r="H563" s="91">
        <v>1.1142365282123826E-2</v>
      </c>
    </row>
    <row r="564" spans="1:8" ht="15" thickBot="1" x14ac:dyDescent="0.35">
      <c r="A564" s="109">
        <v>562</v>
      </c>
      <c r="B564" s="91">
        <v>-0.72821499999999995</v>
      </c>
      <c r="C564" s="91">
        <v>1.5882430000000001</v>
      </c>
      <c r="F564" s="109">
        <v>562</v>
      </c>
      <c r="G564" s="91">
        <f t="array" ref="G564:H564">+MMULT(B564:C564,'Cov - Cor- Cholsky'!$C$7:$D$8)</f>
        <v>-7.0695920780807393E-3</v>
      </c>
      <c r="H564" s="91">
        <v>2.4344412862807967E-3</v>
      </c>
    </row>
    <row r="565" spans="1:8" ht="15" thickBot="1" x14ac:dyDescent="0.35">
      <c r="A565" s="109">
        <v>563</v>
      </c>
      <c r="B565" s="91">
        <v>-2.7333E-2</v>
      </c>
      <c r="C565" s="91">
        <v>-1.2802720000000001</v>
      </c>
      <c r="F565" s="109">
        <v>563</v>
      </c>
      <c r="G565" s="91">
        <f t="array" ref="G565:H565">+MMULT(B565:C565,'Cov - Cor- Cholsky'!$C$7:$D$8)</f>
        <v>-2.6535179894698798E-4</v>
      </c>
      <c r="H565" s="91">
        <v>-6.8035987876176717E-3</v>
      </c>
    </row>
    <row r="566" spans="1:8" ht="15" thickBot="1" x14ac:dyDescent="0.35">
      <c r="A566" s="109">
        <v>564</v>
      </c>
      <c r="B566" s="91">
        <v>2.0365519999999999</v>
      </c>
      <c r="C566" s="91">
        <v>-0.909779</v>
      </c>
      <c r="F566" s="109">
        <v>564</v>
      </c>
      <c r="G566" s="91">
        <f t="array" ref="G566:H566">+MMULT(B566:C566,'Cov - Cor- Cholsky'!$C$7:$D$8)</f>
        <v>1.9771072946587871E-2</v>
      </c>
      <c r="H566" s="91">
        <v>1.1367007112007775E-2</v>
      </c>
    </row>
    <row r="567" spans="1:8" ht="15" thickBot="1" x14ac:dyDescent="0.35">
      <c r="A567" s="109">
        <v>565</v>
      </c>
      <c r="B567" s="91">
        <v>0.47498800000000002</v>
      </c>
      <c r="C567" s="91">
        <v>8.0099000000000004E-2</v>
      </c>
      <c r="F567" s="109">
        <v>565</v>
      </c>
      <c r="G567" s="91">
        <f t="array" ref="G567:H567">+MMULT(B567:C567,'Cov - Cor- Cholsky'!$C$7:$D$8)</f>
        <v>4.6112362447675685E-3</v>
      </c>
      <c r="H567" s="91">
        <v>4.1552413598725255E-3</v>
      </c>
    </row>
    <row r="568" spans="1:8" ht="15" thickBot="1" x14ac:dyDescent="0.35">
      <c r="A568" s="109">
        <v>566</v>
      </c>
      <c r="B568" s="91">
        <v>-1.413556</v>
      </c>
      <c r="C568" s="91">
        <v>-0.42819200000000002</v>
      </c>
      <c r="F568" s="109">
        <v>566</v>
      </c>
      <c r="G568" s="91">
        <f t="array" ref="G568:H568">+MMULT(B568:C568,'Cov - Cor- Cholsky'!$C$7:$D$8)</f>
        <v>-1.3722958603604016E-2</v>
      </c>
      <c r="H568" s="91">
        <v>-1.3342722271037468E-2</v>
      </c>
    </row>
    <row r="569" spans="1:8" ht="15" thickBot="1" x14ac:dyDescent="0.35">
      <c r="A569" s="109">
        <v>567</v>
      </c>
      <c r="B569" s="91">
        <v>-7.6614000000000002E-2</v>
      </c>
      <c r="C569" s="91">
        <v>0.61721199999999998</v>
      </c>
      <c r="F569" s="109">
        <v>567</v>
      </c>
      <c r="G569" s="91">
        <f t="array" ref="G569:H569">+MMULT(B569:C569,'Cov - Cor- Cholsky'!$C$7:$D$8)</f>
        <v>-7.4377721891210398E-4</v>
      </c>
      <c r="H569" s="91">
        <v>2.5723947541697778E-3</v>
      </c>
    </row>
    <row r="570" spans="1:8" ht="15" thickBot="1" x14ac:dyDescent="0.35">
      <c r="A570" s="109">
        <v>568</v>
      </c>
      <c r="B570" s="91">
        <v>5.6050999999999997E-2</v>
      </c>
      <c r="C570" s="91">
        <v>-0.774648</v>
      </c>
      <c r="F570" s="109">
        <v>568</v>
      </c>
      <c r="G570" s="91">
        <f t="array" ref="G570:H570">+MMULT(B570:C570,'Cov - Cor- Cholsky'!$C$7:$D$8)</f>
        <v>5.4414933167883594E-4</v>
      </c>
      <c r="H570" s="91">
        <v>-3.5445943326516071E-3</v>
      </c>
    </row>
    <row r="571" spans="1:8" ht="15" thickBot="1" x14ac:dyDescent="0.35">
      <c r="A571" s="109">
        <v>569</v>
      </c>
      <c r="B571" s="91">
        <v>-1.631351</v>
      </c>
      <c r="C571" s="91">
        <v>-0.36581000000000002</v>
      </c>
      <c r="F571" s="109">
        <v>569</v>
      </c>
      <c r="G571" s="91">
        <f t="array" ref="G571:H571">+MMULT(B571:C571,'Cov - Cor- Cholsky'!$C$7:$D$8)</f>
        <v>-1.5837336646689636E-2</v>
      </c>
      <c r="H571" s="91">
        <v>-1.473800195972098E-2</v>
      </c>
    </row>
    <row r="572" spans="1:8" ht="15" thickBot="1" x14ac:dyDescent="0.35">
      <c r="A572" s="109">
        <v>570</v>
      </c>
      <c r="B572" s="91">
        <v>0.88214300000000001</v>
      </c>
      <c r="C572" s="91">
        <v>-0.47321400000000002</v>
      </c>
      <c r="F572" s="109">
        <v>570</v>
      </c>
      <c r="G572" s="91">
        <f t="array" ref="G572:H572">+MMULT(B572:C572,'Cov - Cor- Cholsky'!$C$7:$D$8)</f>
        <v>8.5639421936301481E-3</v>
      </c>
      <c r="H572" s="91">
        <v>4.5164353949414988E-3</v>
      </c>
    </row>
    <row r="573" spans="1:8" ht="15" thickBot="1" x14ac:dyDescent="0.35">
      <c r="A573" s="109">
        <v>571</v>
      </c>
      <c r="B573" s="91">
        <v>0.29707899999999998</v>
      </c>
      <c r="C573" s="91">
        <v>2.5042789999999999</v>
      </c>
      <c r="F573" s="109">
        <v>571</v>
      </c>
      <c r="G573" s="91">
        <f t="array" ref="G573:H573">+MMULT(B573:C573,'Cov - Cor- Cholsky'!$C$7:$D$8)</f>
        <v>2.8840759184638439E-3</v>
      </c>
      <c r="H573" s="91">
        <v>1.5227952663965955E-2</v>
      </c>
    </row>
    <row r="574" spans="1:8" ht="15" thickBot="1" x14ac:dyDescent="0.35">
      <c r="A574" s="109">
        <v>572</v>
      </c>
      <c r="B574" s="91">
        <v>-1.0845370000000001</v>
      </c>
      <c r="C574" s="91">
        <v>-1.7561009999999999</v>
      </c>
      <c r="F574" s="109">
        <v>572</v>
      </c>
      <c r="G574" s="91">
        <f t="array" ref="G574:H574">+MMULT(B574:C574,'Cov - Cor- Cholsky'!$C$7:$D$8)</f>
        <v>-1.0528805618650333E-2</v>
      </c>
      <c r="H574" s="91">
        <v>-1.7583291218994851E-2</v>
      </c>
    </row>
    <row r="575" spans="1:8" ht="15" thickBot="1" x14ac:dyDescent="0.35">
      <c r="A575" s="109">
        <v>573</v>
      </c>
      <c r="B575" s="91">
        <v>-1.1227000000000001E-2</v>
      </c>
      <c r="C575" s="91">
        <v>-0.84106599999999998</v>
      </c>
      <c r="F575" s="109">
        <v>573</v>
      </c>
      <c r="G575" s="91">
        <f t="array" ref="G575:H575">+MMULT(B575:C575,'Cov - Cor- Cholsky'!$C$7:$D$8)</f>
        <v>-1.0899296260117201E-4</v>
      </c>
      <c r="H575" s="91">
        <v>-4.4165495777982152E-3</v>
      </c>
    </row>
    <row r="576" spans="1:8" ht="15" thickBot="1" x14ac:dyDescent="0.35">
      <c r="A576" s="109">
        <v>574</v>
      </c>
      <c r="B576" s="91">
        <v>0.86013600000000001</v>
      </c>
      <c r="C576" s="91">
        <v>-0.26751200000000003</v>
      </c>
      <c r="F576" s="109">
        <v>574</v>
      </c>
      <c r="G576" s="91">
        <f t="array" ref="G576:H576">+MMULT(B576:C576,'Cov - Cor- Cholsky'!$C$7:$D$8)</f>
        <v>8.3502957940608958E-3</v>
      </c>
      <c r="H576" s="91">
        <v>5.4015438927639201E-3</v>
      </c>
    </row>
    <row r="577" spans="1:8" ht="15" thickBot="1" x14ac:dyDescent="0.35">
      <c r="A577" s="109">
        <v>575</v>
      </c>
      <c r="B577" s="91">
        <v>1.5831729999999999</v>
      </c>
      <c r="C577" s="91">
        <v>2.812605</v>
      </c>
      <c r="F577" s="109">
        <v>575</v>
      </c>
      <c r="G577" s="91">
        <f t="array" ref="G577:H577">+MMULT(B577:C577,'Cov - Cor- Cholsky'!$C$7:$D$8)</f>
        <v>1.5369619273197228E-2</v>
      </c>
      <c r="H577" s="91">
        <v>2.694941029481774E-2</v>
      </c>
    </row>
    <row r="578" spans="1:8" ht="15" thickBot="1" x14ac:dyDescent="0.35">
      <c r="A578" s="109">
        <v>576</v>
      </c>
      <c r="B578" s="91">
        <v>-1.8294140000000001</v>
      </c>
      <c r="C578" s="91">
        <v>0.34168999999999999</v>
      </c>
      <c r="F578" s="109">
        <v>576</v>
      </c>
      <c r="G578" s="91">
        <f t="array" ref="G578:H578">+MMULT(B578:C578,'Cov - Cor- Cholsky'!$C$7:$D$8)</f>
        <v>-1.7760154242812905E-2</v>
      </c>
      <c r="H578" s="91">
        <v>-1.2658047100038197E-2</v>
      </c>
    </row>
    <row r="579" spans="1:8" ht="15" thickBot="1" x14ac:dyDescent="0.35">
      <c r="A579" s="109">
        <v>577</v>
      </c>
      <c r="B579" s="91">
        <v>-1.3463780000000001</v>
      </c>
      <c r="C579" s="91">
        <v>-0.26120100000000002</v>
      </c>
      <c r="F579" s="109">
        <v>577</v>
      </c>
      <c r="G579" s="91">
        <f t="array" ref="G579:H579">+MMULT(B579:C579,'Cov - Cor- Cholsky'!$C$7:$D$8)</f>
        <v>-1.3070787120427609E-2</v>
      </c>
      <c r="H579" s="91">
        <v>-1.1954012185963168E-2</v>
      </c>
    </row>
    <row r="580" spans="1:8" ht="15" thickBot="1" x14ac:dyDescent="0.35">
      <c r="A580" s="109">
        <v>578</v>
      </c>
      <c r="B580" s="91">
        <v>0.80418299999999998</v>
      </c>
      <c r="C580" s="91">
        <v>2.7070340000000002</v>
      </c>
      <c r="F580" s="109">
        <v>578</v>
      </c>
      <c r="G580" s="91">
        <f t="array" ref="G580:H580">+MMULT(B580:C580,'Cov - Cor- Cholsky'!$C$7:$D$8)</f>
        <v>7.8070978572635881E-3</v>
      </c>
      <c r="H580" s="91">
        <v>2.0267459037853677E-2</v>
      </c>
    </row>
    <row r="581" spans="1:8" ht="15" thickBot="1" x14ac:dyDescent="0.35">
      <c r="A581" s="109">
        <v>579</v>
      </c>
      <c r="B581" s="91">
        <v>-1.2651479999999999</v>
      </c>
      <c r="C581" s="91">
        <v>0.61454200000000003</v>
      </c>
      <c r="F581" s="109">
        <v>579</v>
      </c>
      <c r="G581" s="91">
        <f t="array" ref="G581:H581">+MMULT(B581:C581,'Cov - Cor- Cholsky'!$C$7:$D$8)</f>
        <v>-1.2282197260973328E-2</v>
      </c>
      <c r="H581" s="91">
        <v>-6.8073708561526176E-3</v>
      </c>
    </row>
    <row r="582" spans="1:8" ht="15" thickBot="1" x14ac:dyDescent="0.35">
      <c r="A582" s="109">
        <v>580</v>
      </c>
      <c r="B582" s="91">
        <v>-0.45235199999999998</v>
      </c>
      <c r="C582" s="91">
        <v>-0.43473499999999998</v>
      </c>
      <c r="F582" s="109">
        <v>580</v>
      </c>
      <c r="G582" s="91">
        <f t="array" ref="G582:H582">+MMULT(B582:C582,'Cov - Cor- Cholsky'!$C$7:$D$8)</f>
        <v>-4.3914834433566715E-3</v>
      </c>
      <c r="H582" s="91">
        <v>-5.801798933016012E-3</v>
      </c>
    </row>
    <row r="583" spans="1:8" ht="15" thickBot="1" x14ac:dyDescent="0.35">
      <c r="A583" s="109">
        <v>581</v>
      </c>
      <c r="B583" s="91">
        <v>-0.24713099999999999</v>
      </c>
      <c r="C583" s="91">
        <v>1.5114430000000001</v>
      </c>
      <c r="F583" s="109">
        <v>581</v>
      </c>
      <c r="G583" s="91">
        <f t="array" ref="G583:H583">+MMULT(B583:C583,'Cov - Cor- Cholsky'!$C$7:$D$8)</f>
        <v>-2.3991751884377159E-3</v>
      </c>
      <c r="H583" s="91">
        <v>5.8303278379111525E-3</v>
      </c>
    </row>
    <row r="584" spans="1:8" ht="15" thickBot="1" x14ac:dyDescent="0.35">
      <c r="A584" s="109">
        <v>582</v>
      </c>
      <c r="B584" s="91">
        <v>2.0770270000000002</v>
      </c>
      <c r="C584" s="91">
        <v>0.77309000000000005</v>
      </c>
      <c r="F584" s="109">
        <v>582</v>
      </c>
      <c r="G584" s="91">
        <f t="array" ref="G584:H584">+MMULT(B584:C584,'Cov - Cor- Cholsky'!$C$7:$D$8)</f>
        <v>2.0164008740769974E-2</v>
      </c>
      <c r="H584" s="91">
        <v>2.0345910038943624E-2</v>
      </c>
    </row>
    <row r="585" spans="1:8" ht="15" thickBot="1" x14ac:dyDescent="0.35">
      <c r="A585" s="109">
        <v>583</v>
      </c>
      <c r="B585" s="91">
        <v>-0.199267</v>
      </c>
      <c r="C585" s="91">
        <v>0.83843800000000002</v>
      </c>
      <c r="F585" s="109">
        <v>583</v>
      </c>
      <c r="G585" s="91">
        <f t="array" ref="G585:H585">+MMULT(B585:C585,'Cov - Cor- Cholsky'!$C$7:$D$8)</f>
        <v>-1.9345061618106119E-3</v>
      </c>
      <c r="H585" s="91">
        <v>2.7442663714837929E-3</v>
      </c>
    </row>
    <row r="586" spans="1:8" ht="15" thickBot="1" x14ac:dyDescent="0.35">
      <c r="A586" s="109">
        <v>584</v>
      </c>
      <c r="B586" s="91">
        <v>2.3043490000000002</v>
      </c>
      <c r="C586" s="91">
        <v>-0.60077400000000003</v>
      </c>
      <c r="F586" s="109">
        <v>584</v>
      </c>
      <c r="G586" s="91">
        <f t="array" ref="G586:H586">+MMULT(B586:C586,'Cov - Cor- Cholsky'!$C$7:$D$8)</f>
        <v>2.2370875957695567E-2</v>
      </c>
      <c r="H586" s="91">
        <v>1.5067454599269134E-2</v>
      </c>
    </row>
    <row r="587" spans="1:8" ht="15" thickBot="1" x14ac:dyDescent="0.35">
      <c r="A587" s="109">
        <v>585</v>
      </c>
      <c r="B587" s="91">
        <v>1.265309</v>
      </c>
      <c r="C587" s="91">
        <v>1.875208</v>
      </c>
      <c r="F587" s="109">
        <v>585</v>
      </c>
      <c r="G587" s="91">
        <f t="array" ref="G587:H587">+MMULT(B587:C587,'Cov - Cor- Cholsky'!$C$7:$D$8)</f>
        <v>1.2283760266850125E-2</v>
      </c>
      <c r="H587" s="91">
        <v>1.9620749844573369E-2</v>
      </c>
    </row>
    <row r="588" spans="1:8" ht="15" thickBot="1" x14ac:dyDescent="0.35">
      <c r="A588" s="109">
        <v>586</v>
      </c>
      <c r="B588" s="91">
        <v>0.91536300000000004</v>
      </c>
      <c r="C588" s="91">
        <v>-0.31030600000000003</v>
      </c>
      <c r="F588" s="109">
        <v>586</v>
      </c>
      <c r="G588" s="91">
        <f t="array" ref="G588:H588">+MMULT(B588:C588,'Cov - Cor- Cholsky'!$C$7:$D$8)</f>
        <v>8.8864456422460686E-3</v>
      </c>
      <c r="H588" s="91">
        <v>5.6165347562755156E-3</v>
      </c>
    </row>
    <row r="589" spans="1:8" ht="15" thickBot="1" x14ac:dyDescent="0.35">
      <c r="A589" s="109">
        <v>587</v>
      </c>
      <c r="B589" s="91">
        <v>1.431819</v>
      </c>
      <c r="C589" s="91">
        <v>1.8720460000000001</v>
      </c>
      <c r="F589" s="109">
        <v>587</v>
      </c>
      <c r="G589" s="91">
        <f t="array" ref="G589:H589">+MMULT(B589:C589,'Cov - Cor- Cholsky'!$C$7:$D$8)</f>
        <v>1.3900257835454484E-2</v>
      </c>
      <c r="H589" s="91">
        <v>2.0916630134496805E-2</v>
      </c>
    </row>
    <row r="590" spans="1:8" ht="15" thickBot="1" x14ac:dyDescent="0.35">
      <c r="A590" s="109">
        <v>588</v>
      </c>
      <c r="B590" s="91">
        <v>-0.39905499999999999</v>
      </c>
      <c r="C590" s="91">
        <v>-1.4288209999999999</v>
      </c>
      <c r="F590" s="109">
        <v>588</v>
      </c>
      <c r="G590" s="91">
        <f t="array" ref="G590:H590">+MMULT(B590:C590,'Cov - Cor- Cholsky'!$C$7:$D$8)</f>
        <v>-3.8740702494709798E-3</v>
      </c>
      <c r="H590" s="91">
        <v>-1.0497310984675651E-2</v>
      </c>
    </row>
    <row r="591" spans="1:8" ht="15" thickBot="1" x14ac:dyDescent="0.35">
      <c r="A591" s="109">
        <v>589</v>
      </c>
      <c r="B591" s="91">
        <v>0.910945</v>
      </c>
      <c r="C591" s="91">
        <v>-1.0739399999999999</v>
      </c>
      <c r="F591" s="109">
        <v>589</v>
      </c>
      <c r="G591" s="91">
        <f t="array" ref="G591:H591">+MMULT(B591:C591,'Cov - Cor- Cholsky'!$C$7:$D$8)</f>
        <v>8.84355520768902E-3</v>
      </c>
      <c r="H591" s="91">
        <v>1.6521028812457759E-3</v>
      </c>
    </row>
    <row r="592" spans="1:8" ht="15" thickBot="1" x14ac:dyDescent="0.35">
      <c r="A592" s="109">
        <v>590</v>
      </c>
      <c r="B592" s="91">
        <v>-1.2931459999999999</v>
      </c>
      <c r="C592" s="91">
        <v>1.019331</v>
      </c>
      <c r="F592" s="109">
        <v>590</v>
      </c>
      <c r="G592" s="91">
        <f t="array" ref="G592:H592">+MMULT(B592:C592,'Cov - Cor- Cholsky'!$C$7:$D$8)</f>
        <v>-1.2554004953759254E-2</v>
      </c>
      <c r="H592" s="91">
        <v>-4.9449830958940375E-3</v>
      </c>
    </row>
    <row r="593" spans="1:8" ht="15" thickBot="1" x14ac:dyDescent="0.35">
      <c r="A593" s="109">
        <v>591</v>
      </c>
      <c r="B593" s="91">
        <v>0.66545299999999996</v>
      </c>
      <c r="C593" s="91">
        <v>9.8241999999999996E-2</v>
      </c>
      <c r="F593" s="109">
        <v>591</v>
      </c>
      <c r="G593" s="91">
        <f t="array" ref="G593:H593">+MMULT(B593:C593,'Cov - Cor- Cholsky'!$C$7:$D$8)</f>
        <v>6.4602916132393074E-3</v>
      </c>
      <c r="H593" s="91">
        <v>5.7495289731587405E-3</v>
      </c>
    </row>
    <row r="594" spans="1:8" ht="15" thickBot="1" x14ac:dyDescent="0.35">
      <c r="A594" s="109">
        <v>592</v>
      </c>
      <c r="B594" s="91">
        <v>-0.71204500000000004</v>
      </c>
      <c r="C594" s="91">
        <v>0.37710700000000003</v>
      </c>
      <c r="F594" s="109">
        <v>592</v>
      </c>
      <c r="G594" s="91">
        <f t="array" ref="G594:H594">+MMULT(B594:C594,'Cov - Cor- Cholsky'!$C$7:$D$8)</f>
        <v>-6.9126119226286201E-3</v>
      </c>
      <c r="H594" s="91">
        <v>-3.6705701464176867E-3</v>
      </c>
    </row>
    <row r="595" spans="1:8" ht="15" thickBot="1" x14ac:dyDescent="0.35">
      <c r="A595" s="109">
        <v>593</v>
      </c>
      <c r="B595" s="91">
        <v>0.16845199999999999</v>
      </c>
      <c r="C595" s="91">
        <v>1.2224299999999999</v>
      </c>
      <c r="F595" s="109">
        <v>593</v>
      </c>
      <c r="G595" s="91">
        <f t="array" ref="G595:H595">+MMULT(B595:C595,'Cov - Cor- Cholsky'!$C$7:$D$8)</f>
        <v>1.6353507202362719E-3</v>
      </c>
      <c r="H595" s="91">
        <v>7.618009787609477E-3</v>
      </c>
    </row>
    <row r="596" spans="1:8" ht="15" thickBot="1" x14ac:dyDescent="0.35">
      <c r="A596" s="109">
        <v>594</v>
      </c>
      <c r="B596" s="91">
        <v>1.224626</v>
      </c>
      <c r="C596" s="91">
        <v>1.4234199999999999</v>
      </c>
      <c r="F596" s="109">
        <v>594</v>
      </c>
      <c r="G596" s="91">
        <f t="array" ref="G596:H596">+MMULT(B596:C596,'Cov - Cor- Cholsky'!$C$7:$D$8)</f>
        <v>1.1888805185572535E-2</v>
      </c>
      <c r="H596" s="91">
        <v>1.6975279809698075E-2</v>
      </c>
    </row>
    <row r="597" spans="1:8" ht="15" thickBot="1" x14ac:dyDescent="0.35">
      <c r="A597" s="109">
        <v>595</v>
      </c>
      <c r="B597" s="91">
        <v>-5.0306999999999998E-2</v>
      </c>
      <c r="C597" s="91">
        <v>0.47783599999999998</v>
      </c>
      <c r="F597" s="109">
        <v>595</v>
      </c>
      <c r="G597" s="91">
        <f t="array" ref="G597:H597">+MMULT(B597:C597,'Cov - Cor- Cholsky'!$C$7:$D$8)</f>
        <v>-4.8838594188805196E-4</v>
      </c>
      <c r="H597" s="91">
        <v>2.0624814040672993E-3</v>
      </c>
    </row>
    <row r="598" spans="1:8" ht="15" thickBot="1" x14ac:dyDescent="0.35">
      <c r="A598" s="109">
        <v>596</v>
      </c>
      <c r="B598" s="91">
        <v>-1.1775770000000001</v>
      </c>
      <c r="C598" s="91">
        <v>-2.527317</v>
      </c>
      <c r="F598" s="109">
        <v>596</v>
      </c>
      <c r="G598" s="91">
        <f t="array" ref="G598:H598">+MMULT(B598:C598,'Cov - Cor- Cholsky'!$C$7:$D$8)</f>
        <v>-1.1432048269439773E-2</v>
      </c>
      <c r="H598" s="91">
        <v>-2.2285109176834083E-2</v>
      </c>
    </row>
    <row r="599" spans="1:8" ht="15" thickBot="1" x14ac:dyDescent="0.35">
      <c r="A599" s="109">
        <v>597</v>
      </c>
      <c r="B599" s="91">
        <v>-0.59443800000000002</v>
      </c>
      <c r="C599" s="91">
        <v>0.63404400000000005</v>
      </c>
      <c r="F599" s="109">
        <v>597</v>
      </c>
      <c r="G599" s="91">
        <f t="array" ref="G599:H599">+MMULT(B599:C599,'Cov - Cor- Cholsky'!$C$7:$D$8)</f>
        <v>-5.7708701080177683E-3</v>
      </c>
      <c r="H599" s="91">
        <v>-1.4216065608092937E-3</v>
      </c>
    </row>
    <row r="600" spans="1:8" ht="15" thickBot="1" x14ac:dyDescent="0.35">
      <c r="A600" s="109">
        <v>598</v>
      </c>
      <c r="B600" s="91">
        <v>-0.12662200000000001</v>
      </c>
      <c r="C600" s="91">
        <v>-0.25722600000000001</v>
      </c>
      <c r="F600" s="109">
        <v>598</v>
      </c>
      <c r="G600" s="91">
        <f t="array" ref="G600:H600">+MMULT(B600:C600,'Cov - Cor- Cholsky'!$C$7:$D$8)</f>
        <v>-1.2292604356003922E-3</v>
      </c>
      <c r="H600" s="91">
        <v>-2.3214918302832399E-3</v>
      </c>
    </row>
    <row r="601" spans="1:8" ht="15" thickBot="1" x14ac:dyDescent="0.35">
      <c r="A601" s="109">
        <v>599</v>
      </c>
      <c r="B601" s="91">
        <v>0.214643</v>
      </c>
      <c r="C601" s="91">
        <v>0.18104999999999999</v>
      </c>
      <c r="F601" s="109">
        <v>599</v>
      </c>
      <c r="G601" s="91">
        <f t="array" ref="G601:H601">+MMULT(B601:C601,'Cov - Cor- Cholsky'!$C$7:$D$8)</f>
        <v>2.083778077100148E-3</v>
      </c>
      <c r="H601" s="91">
        <v>2.6231279927882872E-3</v>
      </c>
    </row>
    <row r="602" spans="1:8" ht="15" thickBot="1" x14ac:dyDescent="0.35">
      <c r="A602" s="109">
        <v>600</v>
      </c>
      <c r="B602" s="91">
        <v>1.51736</v>
      </c>
      <c r="C602" s="91">
        <v>0.42338199999999998</v>
      </c>
      <c r="F602" s="109">
        <v>600</v>
      </c>
      <c r="G602" s="91">
        <f t="array" ref="G602:H602">+MMULT(B602:C602,'Cov - Cor- Cholsky'!$C$7:$D$8)</f>
        <v>1.473069936158496E-2</v>
      </c>
      <c r="H602" s="91">
        <v>1.4135978823567635E-2</v>
      </c>
    </row>
    <row r="603" spans="1:8" ht="15" thickBot="1" x14ac:dyDescent="0.35">
      <c r="A603" s="109">
        <v>601</v>
      </c>
      <c r="B603" s="91">
        <v>-2.480756</v>
      </c>
      <c r="C603" s="91">
        <v>-0.51311899999999999</v>
      </c>
      <c r="F603" s="109">
        <v>601</v>
      </c>
      <c r="G603" s="91">
        <f t="array" ref="G603:H603">+MMULT(B603:C603,'Cov - Cor- Cholsky'!$C$7:$D$8)</f>
        <v>-2.4083454701223216E-2</v>
      </c>
      <c r="H603" s="91">
        <v>-2.2189627159497176E-2</v>
      </c>
    </row>
    <row r="604" spans="1:8" ht="15" thickBot="1" x14ac:dyDescent="0.35">
      <c r="A604" s="109">
        <v>602</v>
      </c>
      <c r="B604" s="91">
        <v>-0.98398200000000002</v>
      </c>
      <c r="C604" s="91">
        <v>-0.41757300000000003</v>
      </c>
      <c r="F604" s="109">
        <v>602</v>
      </c>
      <c r="G604" s="91">
        <f t="array" ref="G604:H604">+MMULT(B604:C604,'Cov - Cor- Cholsky'!$C$7:$D$8)</f>
        <v>-9.5526065134253525E-3</v>
      </c>
      <c r="H604" s="91">
        <v>-9.9028977581035287E-3</v>
      </c>
    </row>
    <row r="605" spans="1:8" ht="15" thickBot="1" x14ac:dyDescent="0.35">
      <c r="A605" s="109">
        <v>603</v>
      </c>
      <c r="B605" s="91">
        <v>-2.0129579999999998</v>
      </c>
      <c r="C605" s="91">
        <v>-0.74588500000000002</v>
      </c>
      <c r="F605" s="109">
        <v>603</v>
      </c>
      <c r="G605" s="91">
        <f t="array" ref="G605:H605">+MMULT(B605:C605,'Cov - Cor- Cholsky'!$C$7:$D$8)</f>
        <v>-1.9542019774804485E-2</v>
      </c>
      <c r="H605" s="91">
        <v>-1.9701030576406816E-2</v>
      </c>
    </row>
    <row r="606" spans="1:8" ht="15" thickBot="1" x14ac:dyDescent="0.35">
      <c r="A606" s="109">
        <v>604</v>
      </c>
      <c r="B606" s="91">
        <v>-1.137732</v>
      </c>
      <c r="C606" s="91">
        <v>0.187726</v>
      </c>
      <c r="F606" s="109">
        <v>604</v>
      </c>
      <c r="G606" s="91">
        <f t="array" ref="G606:H606">+MMULT(B606:C606,'Cov - Cor- Cholsky'!$C$7:$D$8)</f>
        <v>-1.1045228585210351E-2</v>
      </c>
      <c r="H606" s="91">
        <v>-7.9996628303421469E-3</v>
      </c>
    </row>
    <row r="607" spans="1:8" ht="15" thickBot="1" x14ac:dyDescent="0.35">
      <c r="A607" s="109">
        <v>605</v>
      </c>
      <c r="B607" s="91">
        <v>1.089E-2</v>
      </c>
      <c r="C607" s="91">
        <v>0.30065700000000001</v>
      </c>
      <c r="F607" s="109">
        <v>605</v>
      </c>
      <c r="G607" s="91">
        <f t="array" ref="G607:H607">+MMULT(B607:C607,'Cov - Cor- Cholsky'!$C$7:$D$8)</f>
        <v>1.0572132918204E-4</v>
      </c>
      <c r="H607" s="91">
        <v>1.632980287963329E-3</v>
      </c>
    </row>
    <row r="608" spans="1:8" ht="15" thickBot="1" x14ac:dyDescent="0.35">
      <c r="A608" s="109">
        <v>606</v>
      </c>
      <c r="B608" s="91">
        <v>0.54322300000000001</v>
      </c>
      <c r="C608" s="91">
        <v>0.36591699999999999</v>
      </c>
      <c r="F608" s="109">
        <v>606</v>
      </c>
      <c r="G608" s="91">
        <f t="array" ref="G608:H608">+MMULT(B608:C608,'Cov - Cor- Cholsky'!$C$7:$D$8)</f>
        <v>5.2736692013090284E-3</v>
      </c>
      <c r="H608" s="91">
        <v>6.1637578466613961E-3</v>
      </c>
    </row>
    <row r="609" spans="1:8" ht="15" thickBot="1" x14ac:dyDescent="0.35">
      <c r="A609" s="109">
        <v>607</v>
      </c>
      <c r="B609" s="91">
        <v>0.25479600000000002</v>
      </c>
      <c r="C609" s="91">
        <v>0.93580600000000003</v>
      </c>
      <c r="F609" s="109">
        <v>607</v>
      </c>
      <c r="G609" s="91">
        <f t="array" ref="G609:H609">+MMULT(B609:C609,'Cov - Cor- Cholsky'!$C$7:$D$8)</f>
        <v>2.4735878595286563E-3</v>
      </c>
      <c r="H609" s="91">
        <v>6.8234773564343661E-3</v>
      </c>
    </row>
    <row r="610" spans="1:8" ht="15" thickBot="1" x14ac:dyDescent="0.35">
      <c r="A610" s="109">
        <v>608</v>
      </c>
      <c r="B610" s="91">
        <v>-1.5842050000000001</v>
      </c>
      <c r="C610" s="91">
        <v>1.439298</v>
      </c>
      <c r="F610" s="109">
        <v>608</v>
      </c>
      <c r="G610" s="91">
        <f t="array" ref="G610:H610">+MMULT(B610:C610,'Cov - Cor- Cholsky'!$C$7:$D$8)</f>
        <v>-1.537963804378638E-2</v>
      </c>
      <c r="H610" s="91">
        <v>-5.0774945697899298E-3</v>
      </c>
    </row>
    <row r="611" spans="1:8" ht="15" thickBot="1" x14ac:dyDescent="0.35">
      <c r="A611" s="109">
        <v>609</v>
      </c>
      <c r="B611" s="91">
        <v>1.890487</v>
      </c>
      <c r="C611" s="91">
        <v>-0.98178299999999996</v>
      </c>
      <c r="F611" s="109">
        <v>609</v>
      </c>
      <c r="G611" s="91">
        <f t="array" ref="G611:H611">+MMULT(B611:C611,'Cov - Cor- Cholsky'!$C$7:$D$8)</f>
        <v>1.8353057708114531E-2</v>
      </c>
      <c r="H611" s="91">
        <v>9.8454400133260733E-3</v>
      </c>
    </row>
    <row r="612" spans="1:8" ht="15" thickBot="1" x14ac:dyDescent="0.35">
      <c r="A612" s="109">
        <v>610</v>
      </c>
      <c r="B612" s="91">
        <v>0.92278000000000004</v>
      </c>
      <c r="C612" s="91">
        <v>-0.124311</v>
      </c>
      <c r="F612" s="109">
        <v>610</v>
      </c>
      <c r="G612" s="91">
        <f t="array" ref="G612:H612">+MMULT(B612:C612,'Cov - Cor- Cholsky'!$C$7:$D$8)</f>
        <v>8.9584507018000796E-3</v>
      </c>
      <c r="H612" s="91">
        <v>6.632102644468783E-3</v>
      </c>
    </row>
    <row r="613" spans="1:8" ht="15" thickBot="1" x14ac:dyDescent="0.35">
      <c r="A613" s="109">
        <v>611</v>
      </c>
      <c r="B613" s="91">
        <v>-0.28895199999999999</v>
      </c>
      <c r="C613" s="91">
        <v>-0.397893</v>
      </c>
      <c r="F613" s="109">
        <v>611</v>
      </c>
      <c r="G613" s="91">
        <f t="array" ref="G613:H613">+MMULT(B613:C613,'Cov - Cor- Cholsky'!$C$7:$D$8)</f>
        <v>-2.805178100074272E-3</v>
      </c>
      <c r="H613" s="91">
        <v>-4.3245681498061987E-3</v>
      </c>
    </row>
    <row r="614" spans="1:8" ht="15" thickBot="1" x14ac:dyDescent="0.35">
      <c r="A614" s="109">
        <v>612</v>
      </c>
      <c r="B614" s="91">
        <v>1.058827</v>
      </c>
      <c r="C614" s="91">
        <v>-1.438361</v>
      </c>
      <c r="F614" s="109">
        <v>612</v>
      </c>
      <c r="G614" s="91">
        <f t="array" ref="G614:H614">+MMULT(B614:C614,'Cov - Cor- Cholsky'!$C$7:$D$8)</f>
        <v>1.0279210083914771E-2</v>
      </c>
      <c r="H614" s="91">
        <v>9.4217057668020531E-4</v>
      </c>
    </row>
    <row r="615" spans="1:8" ht="15" thickBot="1" x14ac:dyDescent="0.35">
      <c r="A615" s="109">
        <v>613</v>
      </c>
      <c r="B615" s="91">
        <v>0.40049299999999999</v>
      </c>
      <c r="C615" s="91">
        <v>1.9010180000000001</v>
      </c>
      <c r="F615" s="109">
        <v>613</v>
      </c>
      <c r="G615" s="91">
        <f t="array" ref="G615:H615">+MMULT(B615:C615,'Cov - Cor- Cholsky'!$C$7:$D$8)</f>
        <v>3.888030513140748E-3</v>
      </c>
      <c r="H615" s="91">
        <v>1.2938541477134493E-2</v>
      </c>
    </row>
    <row r="616" spans="1:8" ht="15" thickBot="1" x14ac:dyDescent="0.35">
      <c r="A616" s="109">
        <v>614</v>
      </c>
      <c r="B616" s="91">
        <v>-8.4423999999999999E-2</v>
      </c>
      <c r="C616" s="91">
        <v>-0.94355199999999995</v>
      </c>
      <c r="F616" s="109">
        <v>614</v>
      </c>
      <c r="G616" s="91">
        <f t="array" ref="G616:H616">+MMULT(B616:C616,'Cov - Cor- Cholsky'!$C$7:$D$8)</f>
        <v>-8.1959756610326402E-4</v>
      </c>
      <c r="H616" s="91">
        <v>-5.5207522784357999E-3</v>
      </c>
    </row>
    <row r="617" spans="1:8" ht="15" thickBot="1" x14ac:dyDescent="0.35">
      <c r="A617" s="109">
        <v>615</v>
      </c>
      <c r="B617" s="91">
        <v>0.51627100000000004</v>
      </c>
      <c r="C617" s="91">
        <v>-0.5141</v>
      </c>
      <c r="F617" s="109">
        <v>615</v>
      </c>
      <c r="G617" s="91">
        <f t="array" ref="G617:H617">+MMULT(B617:C617,'Cov - Cor- Cholsky'!$C$7:$D$8)</f>
        <v>5.012016192666756E-3</v>
      </c>
      <c r="H617" s="91">
        <v>1.4228506623532892E-3</v>
      </c>
    </row>
    <row r="618" spans="1:8" ht="15" thickBot="1" x14ac:dyDescent="0.35">
      <c r="A618" s="109">
        <v>616</v>
      </c>
      <c r="B618" s="91">
        <v>-1.5836269999999999</v>
      </c>
      <c r="C618" s="91">
        <v>0.67801</v>
      </c>
      <c r="F618" s="109">
        <v>616</v>
      </c>
      <c r="G618" s="91">
        <f t="array" ref="G618:H618">+MMULT(B618:C618,'Cov - Cor- Cholsky'!$C$7:$D$8)</f>
        <v>-1.537402675560757E-2</v>
      </c>
      <c r="H618" s="91">
        <v>-8.9904839947693212E-3</v>
      </c>
    </row>
    <row r="619" spans="1:8" ht="15" thickBot="1" x14ac:dyDescent="0.35">
      <c r="A619" s="109">
        <v>617</v>
      </c>
      <c r="B619" s="91">
        <v>-0.30549199999999999</v>
      </c>
      <c r="C619" s="91">
        <v>2.5469940000000002</v>
      </c>
      <c r="F619" s="109">
        <v>617</v>
      </c>
      <c r="G619" s="91">
        <f t="array" ref="G619:H619">+MMULT(B619:C619,'Cov - Cor- Cholsky'!$C$7:$D$8)</f>
        <v>-2.9657502566097118E-3</v>
      </c>
      <c r="H619" s="91">
        <v>1.0699310463314172E-2</v>
      </c>
    </row>
    <row r="620" spans="1:8" ht="15" thickBot="1" x14ac:dyDescent="0.35">
      <c r="A620" s="109">
        <v>618</v>
      </c>
      <c r="B620" s="91">
        <v>0.46329199999999998</v>
      </c>
      <c r="C620" s="91">
        <v>0.10817300000000001</v>
      </c>
      <c r="F620" s="109">
        <v>618</v>
      </c>
      <c r="G620" s="91">
        <f t="array" ref="G620:H620">+MMULT(B620:C620,'Cov - Cor- Cholsky'!$C$7:$D$8)</f>
        <v>4.4976901780905115E-3</v>
      </c>
      <c r="H620" s="91">
        <v>4.2075403486730185E-3</v>
      </c>
    </row>
    <row r="621" spans="1:8" ht="15" thickBot="1" x14ac:dyDescent="0.35">
      <c r="A621" s="109">
        <v>619</v>
      </c>
      <c r="B621" s="91">
        <v>0.97650700000000001</v>
      </c>
      <c r="C621" s="91">
        <v>0.141871</v>
      </c>
      <c r="F621" s="109">
        <v>619</v>
      </c>
      <c r="G621" s="91">
        <f t="array" ref="G621:H621">+MMULT(B621:C621,'Cov - Cor- Cholsky'!$C$7:$D$8)</f>
        <v>9.4800383834312517E-3</v>
      </c>
      <c r="H621" s="91">
        <v>8.4252457505756707E-3</v>
      </c>
    </row>
    <row r="622" spans="1:8" ht="15" thickBot="1" x14ac:dyDescent="0.35">
      <c r="A622" s="109">
        <v>620</v>
      </c>
      <c r="B622" s="91">
        <v>-0.41505999999999998</v>
      </c>
      <c r="C622" s="91">
        <v>-0.81654000000000004</v>
      </c>
      <c r="F622" s="109">
        <v>620</v>
      </c>
      <c r="G622" s="91">
        <f t="array" ref="G622:H622">+MMULT(B622:C622,'Cov - Cor- Cholsky'!$C$7:$D$8)</f>
        <v>-4.0294485666021599E-3</v>
      </c>
      <c r="H622" s="91">
        <v>-7.4726726755727207E-3</v>
      </c>
    </row>
    <row r="623" spans="1:8" ht="15" thickBot="1" x14ac:dyDescent="0.35">
      <c r="A623" s="109">
        <v>621</v>
      </c>
      <c r="B623" s="91">
        <v>-0.582206</v>
      </c>
      <c r="C623" s="91">
        <v>1.438995</v>
      </c>
      <c r="F623" s="109">
        <v>621</v>
      </c>
      <c r="G623" s="91">
        <f t="array" ref="G623:H623">+MMULT(B623:C623,'Cov - Cor- Cholsky'!$C$7:$D$8)</f>
        <v>-5.6521204938254164E-3</v>
      </c>
      <c r="H623" s="91">
        <v>2.8170170244425112E-3</v>
      </c>
    </row>
    <row r="624" spans="1:8" ht="15" thickBot="1" x14ac:dyDescent="0.35">
      <c r="A624" s="109">
        <v>622</v>
      </c>
      <c r="B624" s="91">
        <v>-0.93247199999999997</v>
      </c>
      <c r="C624" s="91">
        <v>1.385049</v>
      </c>
      <c r="F624" s="109">
        <v>622</v>
      </c>
      <c r="G624" s="91">
        <f t="array" ref="G624:H624">+MMULT(B624:C624,'Cov - Cor- Cholsky'!$C$7:$D$8)</f>
        <v>-9.0525417139609918E-3</v>
      </c>
      <c r="H624" s="91">
        <v>-2.2079347313596481E-4</v>
      </c>
    </row>
    <row r="625" spans="1:8" ht="15" thickBot="1" x14ac:dyDescent="0.35">
      <c r="A625" s="109">
        <v>623</v>
      </c>
      <c r="B625" s="91">
        <v>0.60399700000000001</v>
      </c>
      <c r="C625" s="91">
        <v>-1.817464</v>
      </c>
      <c r="F625" s="109">
        <v>623</v>
      </c>
      <c r="G625" s="91">
        <f t="array" ref="G625:H625">+MMULT(B625:C625,'Cov - Cor- Cholsky'!$C$7:$D$8)</f>
        <v>5.8636699414108921E-3</v>
      </c>
      <c r="H625" s="91">
        <v>-4.5928767131618638E-3</v>
      </c>
    </row>
    <row r="626" spans="1:8" ht="15" thickBot="1" x14ac:dyDescent="0.35">
      <c r="A626" s="109">
        <v>624</v>
      </c>
      <c r="B626" s="91">
        <v>-0.30213099999999998</v>
      </c>
      <c r="C626" s="91">
        <v>-0.15162300000000001</v>
      </c>
      <c r="F626" s="109">
        <v>624</v>
      </c>
      <c r="G626" s="91">
        <f t="array" ref="G626:H626">+MMULT(B626:C626,'Cov - Cor- Cholsky'!$C$7:$D$8)</f>
        <v>-2.9331212954177158E-3</v>
      </c>
      <c r="H626" s="91">
        <v>-3.1611316101576702E-3</v>
      </c>
    </row>
    <row r="627" spans="1:8" ht="15" thickBot="1" x14ac:dyDescent="0.35">
      <c r="A627" s="109">
        <v>625</v>
      </c>
      <c r="B627" s="91">
        <v>-0.95322200000000001</v>
      </c>
      <c r="C627" s="91">
        <v>0.30781399999999998</v>
      </c>
      <c r="F627" s="109">
        <v>625</v>
      </c>
      <c r="G627" s="91">
        <f t="array" ref="G627:H627">+MMULT(B627:C627,'Cov - Cor- Cholsky'!$C$7:$D$8)</f>
        <v>-9.253985017957992E-3</v>
      </c>
      <c r="H627" s="91">
        <v>-5.9276994062989604E-3</v>
      </c>
    </row>
    <row r="628" spans="1:8" ht="15" thickBot="1" x14ac:dyDescent="0.35">
      <c r="A628" s="109">
        <v>626</v>
      </c>
      <c r="B628" s="91">
        <v>0.16525599999999999</v>
      </c>
      <c r="C628" s="91">
        <v>-0.84535199999999999</v>
      </c>
      <c r="F628" s="109">
        <v>626</v>
      </c>
      <c r="G628" s="91">
        <f t="array" ref="G628:H628">+MMULT(B628:C628,'Cov - Cor- Cholsky'!$C$7:$D$8)</f>
        <v>1.6043235973652158E-3</v>
      </c>
      <c r="H628" s="91">
        <v>-3.0478629152052798E-3</v>
      </c>
    </row>
    <row r="629" spans="1:8" ht="15" thickBot="1" x14ac:dyDescent="0.35">
      <c r="A629" s="109">
        <v>627</v>
      </c>
      <c r="B629" s="91">
        <v>-1.554432</v>
      </c>
      <c r="C629" s="91">
        <v>0.30520799999999998</v>
      </c>
      <c r="F629" s="109">
        <v>627</v>
      </c>
      <c r="G629" s="91">
        <f t="array" ref="G629:H629">+MMULT(B629:C629,'Cov - Cor- Cholsky'!$C$7:$D$8)</f>
        <v>-1.5090598453911553E-2</v>
      </c>
      <c r="H629" s="91">
        <v>-1.0678835752619353E-2</v>
      </c>
    </row>
    <row r="630" spans="1:8" ht="15" thickBot="1" x14ac:dyDescent="0.35">
      <c r="A630" s="109">
        <v>628</v>
      </c>
      <c r="B630" s="91">
        <v>-1.1001179999999999</v>
      </c>
      <c r="C630" s="91">
        <v>0.51600199999999996</v>
      </c>
      <c r="F630" s="109">
        <v>628</v>
      </c>
      <c r="G630" s="91">
        <f t="array" ref="G630:H630">+MMULT(B630:C630,'Cov - Cor- Cholsky'!$C$7:$D$8)</f>
        <v>-1.0680067696702248E-2</v>
      </c>
      <c r="H630" s="91">
        <v>-6.0139631375740275E-3</v>
      </c>
    </row>
    <row r="631" spans="1:8" ht="15" thickBot="1" x14ac:dyDescent="0.35">
      <c r="A631" s="109">
        <v>629</v>
      </c>
      <c r="B631" s="91">
        <v>1.4024970000000001</v>
      </c>
      <c r="C631" s="91">
        <v>-0.52718399999999999</v>
      </c>
      <c r="F631" s="109">
        <v>629</v>
      </c>
      <c r="G631" s="91">
        <f t="array" ref="G631:H631">+MMULT(B631:C631,'Cov - Cor- Cholsky'!$C$7:$D$8)</f>
        <v>1.3615596603656892E-2</v>
      </c>
      <c r="H631" s="91">
        <v>8.3392639032703973E-3</v>
      </c>
    </row>
    <row r="632" spans="1:8" ht="15" thickBot="1" x14ac:dyDescent="0.35">
      <c r="A632" s="109">
        <v>630</v>
      </c>
      <c r="B632" s="91">
        <v>-1.5059210000000001</v>
      </c>
      <c r="C632" s="91">
        <v>-0.839889</v>
      </c>
      <c r="F632" s="109">
        <v>630</v>
      </c>
      <c r="G632" s="91">
        <f t="array" ref="G632:H632">+MMULT(B632:C632,'Cov - Cor- Cholsky'!$C$7:$D$8)</f>
        <v>-1.4619648279444156E-2</v>
      </c>
      <c r="H632" s="91">
        <v>-1.6189156924393502E-2</v>
      </c>
    </row>
    <row r="633" spans="1:8" ht="15" thickBot="1" x14ac:dyDescent="0.35">
      <c r="A633" s="109">
        <v>631</v>
      </c>
      <c r="B633" s="91">
        <v>-0.36963499999999999</v>
      </c>
      <c r="C633" s="91">
        <v>-0.58210700000000004</v>
      </c>
      <c r="F633" s="109">
        <v>631</v>
      </c>
      <c r="G633" s="91">
        <f t="array" ref="G633:H633">+MMULT(B633:C633,'Cov - Cor- Cholsky'!$C$7:$D$8)</f>
        <v>-3.5884576227918599E-3</v>
      </c>
      <c r="H633" s="91">
        <v>-5.9083304973764341E-3</v>
      </c>
    </row>
    <row r="634" spans="1:8" ht="15" thickBot="1" x14ac:dyDescent="0.35">
      <c r="A634" s="109">
        <v>632</v>
      </c>
      <c r="B634" s="91">
        <v>0.79831399999999997</v>
      </c>
      <c r="C634" s="91">
        <v>-9.2187000000000005E-2</v>
      </c>
      <c r="F634" s="109">
        <v>632</v>
      </c>
      <c r="G634" s="91">
        <f t="array" ref="G634:H634">+MMULT(B634:C634,'Cov - Cor- Cholsky'!$C$7:$D$8)</f>
        <v>7.7501209535933034E-3</v>
      </c>
      <c r="H634" s="91">
        <v>5.8165792327471962E-3</v>
      </c>
    </row>
    <row r="635" spans="1:8" ht="15" thickBot="1" x14ac:dyDescent="0.35">
      <c r="A635" s="109">
        <v>633</v>
      </c>
      <c r="B635" s="91">
        <v>-1.0054419999999999</v>
      </c>
      <c r="C635" s="91">
        <v>0.50595000000000001</v>
      </c>
      <c r="F635" s="109">
        <v>633</v>
      </c>
      <c r="G635" s="91">
        <f t="array" ref="G635:H635">+MMULT(B635:C635,'Cov - Cor- Cholsky'!$C$7:$D$8)</f>
        <v>-9.7609425762579111E-3</v>
      </c>
      <c r="H635" s="91">
        <v>-5.3196131586984276E-3</v>
      </c>
    </row>
    <row r="636" spans="1:8" ht="15" thickBot="1" x14ac:dyDescent="0.35">
      <c r="A636" s="109">
        <v>634</v>
      </c>
      <c r="B636" s="91">
        <v>0.81372</v>
      </c>
      <c r="C636" s="91">
        <v>1.502685</v>
      </c>
      <c r="F636" s="109">
        <v>634</v>
      </c>
      <c r="G636" s="91">
        <f t="array" ref="G636:H636">+MMULT(B636:C636,'Cov - Cor- Cholsky'!$C$7:$D$8)</f>
        <v>7.8996841122139193E-3</v>
      </c>
      <c r="H636" s="91">
        <v>1.4145102966993376E-2</v>
      </c>
    </row>
    <row r="637" spans="1:8" ht="15" thickBot="1" x14ac:dyDescent="0.35">
      <c r="A637" s="109">
        <v>635</v>
      </c>
      <c r="B637" s="91">
        <v>0.34953699999999999</v>
      </c>
      <c r="C637" s="91">
        <v>-2.3727179999999999</v>
      </c>
      <c r="F637" s="109">
        <v>635</v>
      </c>
      <c r="G637" s="91">
        <f t="array" ref="G637:H637">+MMULT(B637:C637,'Cov - Cor- Cholsky'!$C$7:$D$8)</f>
        <v>3.3933440071903321E-3</v>
      </c>
      <c r="H637" s="91">
        <v>-9.4554075850266234E-3</v>
      </c>
    </row>
    <row r="638" spans="1:8" ht="15" thickBot="1" x14ac:dyDescent="0.35">
      <c r="A638" s="109">
        <v>636</v>
      </c>
      <c r="B638" s="91">
        <v>-0.53680399999999995</v>
      </c>
      <c r="C638" s="91">
        <v>0.91513900000000004</v>
      </c>
      <c r="F638" s="109">
        <v>636</v>
      </c>
      <c r="G638" s="91">
        <f t="array" ref="G638:H638">+MMULT(B638:C638,'Cov - Cor- Cholsky'!$C$7:$D$8)</f>
        <v>-5.2113528365689433E-3</v>
      </c>
      <c r="H638" s="91">
        <v>4.790663879644776E-4</v>
      </c>
    </row>
    <row r="639" spans="1:8" ht="15" thickBot="1" x14ac:dyDescent="0.35">
      <c r="A639" s="109">
        <v>637</v>
      </c>
      <c r="B639" s="91">
        <v>-0.178896</v>
      </c>
      <c r="C639" s="91">
        <v>-0.109336</v>
      </c>
      <c r="F639" s="109">
        <v>637</v>
      </c>
      <c r="G639" s="91">
        <f t="array" ref="G639:H639">+MMULT(B639:C639,'Cov - Cor- Cholsky'!$C$7:$D$8)</f>
        <v>-1.736742231896256E-3</v>
      </c>
      <c r="H639" s="91">
        <v>-1.9723941450547761E-3</v>
      </c>
    </row>
    <row r="640" spans="1:8" ht="15" thickBot="1" x14ac:dyDescent="0.35">
      <c r="A640" s="109">
        <v>638</v>
      </c>
      <c r="B640" s="91">
        <v>-2.8344019999999999</v>
      </c>
      <c r="C640" s="91">
        <v>-0.43751099999999998</v>
      </c>
      <c r="F640" s="109">
        <v>638</v>
      </c>
      <c r="G640" s="91">
        <f t="array" ref="G640:H640">+MMULT(B640:C640,'Cov - Cor- Cholsky'!$C$7:$D$8)</f>
        <v>-2.7516689336660471E-2</v>
      </c>
      <c r="H640" s="91">
        <v>-2.4587395701745354E-2</v>
      </c>
    </row>
    <row r="641" spans="1:8" ht="15" thickBot="1" x14ac:dyDescent="0.35">
      <c r="A641" s="109">
        <v>639</v>
      </c>
      <c r="B641" s="91">
        <v>-2.5804330000000002</v>
      </c>
      <c r="C641" s="91">
        <v>-1.435549</v>
      </c>
      <c r="F641" s="109">
        <v>639</v>
      </c>
      <c r="G641" s="91">
        <f t="array" ref="G641:H641">+MMULT(B641:C641,'Cov - Cor- Cholsky'!$C$7:$D$8)</f>
        <v>-2.505113008495859E-2</v>
      </c>
      <c r="H641" s="91">
        <v>-2.7721885332498933E-2</v>
      </c>
    </row>
    <row r="642" spans="1:8" ht="15" thickBot="1" x14ac:dyDescent="0.35">
      <c r="A642" s="109">
        <v>640</v>
      </c>
      <c r="B642" s="91">
        <v>0.47231600000000001</v>
      </c>
      <c r="C642" s="91">
        <v>0.21576100000000001</v>
      </c>
      <c r="F642" s="109">
        <v>640</v>
      </c>
      <c r="G642" s="91">
        <f t="array" ref="G642:H642">+MMULT(B642:C642,'Cov - Cor- Cholsky'!$C$7:$D$8)</f>
        <v>4.5852961720793759E-3</v>
      </c>
      <c r="H642" s="91">
        <v>4.832293996977031E-3</v>
      </c>
    </row>
    <row r="643" spans="1:8" ht="15" thickBot="1" x14ac:dyDescent="0.35">
      <c r="A643" s="109">
        <v>641</v>
      </c>
      <c r="B643" s="91">
        <v>0.40759800000000002</v>
      </c>
      <c r="C643" s="91">
        <v>-0.93841699999999995</v>
      </c>
      <c r="F643" s="109">
        <v>641</v>
      </c>
      <c r="G643" s="91">
        <f t="array" ref="G643:H643">+MMULT(B643:C643,'Cov - Cor- Cholsky'!$C$7:$D$8)</f>
        <v>3.9570066420515282E-3</v>
      </c>
      <c r="H643" s="91">
        <v>-1.6170380118424562E-3</v>
      </c>
    </row>
    <row r="644" spans="1:8" ht="15" thickBot="1" x14ac:dyDescent="0.35">
      <c r="A644" s="109">
        <v>642</v>
      </c>
      <c r="B644" s="91">
        <v>-0.95719799999999999</v>
      </c>
      <c r="C644" s="91">
        <v>-1.033668</v>
      </c>
      <c r="F644" s="109">
        <v>642</v>
      </c>
      <c r="G644" s="91">
        <f t="array" ref="G644:H644">+MMULT(B644:C644,'Cov - Cor- Cholsky'!$C$7:$D$8)</f>
        <v>-9.2925844674371285E-3</v>
      </c>
      <c r="H644" s="91">
        <v>-1.2862220743417637E-2</v>
      </c>
    </row>
    <row r="645" spans="1:8" ht="15" thickBot="1" x14ac:dyDescent="0.35">
      <c r="A645" s="109">
        <v>643</v>
      </c>
      <c r="B645" s="91">
        <v>-2.3879999999999999E-3</v>
      </c>
      <c r="C645" s="91">
        <v>0.23169300000000001</v>
      </c>
      <c r="F645" s="109">
        <v>643</v>
      </c>
      <c r="G645" s="91">
        <f t="array" ref="G645:H645">+MMULT(B645:C645,'Cov - Cor- Cholsky'!$C$7:$D$8)</f>
        <v>-2.3182969153967998E-5</v>
      </c>
      <c r="H645" s="91">
        <v>1.1734606484817391E-3</v>
      </c>
    </row>
    <row r="646" spans="1:8" ht="15" thickBot="1" x14ac:dyDescent="0.35">
      <c r="A646" s="109">
        <v>644</v>
      </c>
      <c r="B646" s="91">
        <v>-0.92274100000000003</v>
      </c>
      <c r="C646" s="91">
        <v>1.3791420000000001</v>
      </c>
      <c r="F646" s="109">
        <v>644</v>
      </c>
      <c r="G646" s="91">
        <f t="array" ref="G646:H646">+MMULT(B646:C646,'Cov - Cor- Cholsky'!$C$7:$D$8)</f>
        <v>-8.9580720854696757E-3</v>
      </c>
      <c r="H646" s="91">
        <v>-1.7450718025640525E-4</v>
      </c>
    </row>
    <row r="647" spans="1:8" ht="15" thickBot="1" x14ac:dyDescent="0.35">
      <c r="A647" s="109">
        <v>645</v>
      </c>
      <c r="B647" s="91">
        <v>-0.27132099999999998</v>
      </c>
      <c r="C647" s="91">
        <v>2.1506000000000001E-2</v>
      </c>
      <c r="F647" s="109">
        <v>645</v>
      </c>
      <c r="G647" s="91">
        <f t="array" ref="G647:H647">+MMULT(B647:C647,'Cov - Cor- Cholsky'!$C$7:$D$8)</f>
        <v>-2.634014394398556E-3</v>
      </c>
      <c r="H647" s="91">
        <v>-2.0274271373906371E-3</v>
      </c>
    </row>
    <row r="648" spans="1:8" ht="15" thickBot="1" x14ac:dyDescent="0.35">
      <c r="A648" s="109">
        <v>646</v>
      </c>
      <c r="B648" s="91">
        <v>-0.29864800000000002</v>
      </c>
      <c r="C648" s="91">
        <v>-0.32945799999999997</v>
      </c>
      <c r="F648" s="109">
        <v>646</v>
      </c>
      <c r="G648" s="91">
        <f t="array" ref="G648:H648">+MMULT(B648:C648,'Cov - Cor- Cholsky'!$C$7:$D$8)</f>
        <v>-2.8993079446793281E-3</v>
      </c>
      <c r="H648" s="91">
        <v>-4.0488131409771181E-3</v>
      </c>
    </row>
    <row r="649" spans="1:8" ht="15" thickBot="1" x14ac:dyDescent="0.35">
      <c r="A649" s="109">
        <v>647</v>
      </c>
      <c r="B649" s="91">
        <v>-1.6564319999999999</v>
      </c>
      <c r="C649" s="91">
        <v>-0.22136900000000001</v>
      </c>
      <c r="F649" s="109">
        <v>647</v>
      </c>
      <c r="G649" s="91">
        <f t="array" ref="G649:H649">+MMULT(B649:C649,'Cov - Cor- Cholsky'!$C$7:$D$8)</f>
        <v>-1.608082577958355E-2</v>
      </c>
      <c r="H649" s="91">
        <v>-1.419236314108281E-2</v>
      </c>
    </row>
    <row r="650" spans="1:8" ht="15" thickBot="1" x14ac:dyDescent="0.35">
      <c r="A650" s="109">
        <v>648</v>
      </c>
      <c r="B650" s="91">
        <v>1.4644839999999999</v>
      </c>
      <c r="C650" s="91">
        <v>-1.190353</v>
      </c>
      <c r="F650" s="109">
        <v>648</v>
      </c>
      <c r="G650" s="91">
        <f t="array" ref="G650:H650">+MMULT(B650:C650,'Cov - Cor- Cholsky'!$C$7:$D$8)</f>
        <v>1.4217373282445423E-2</v>
      </c>
      <c r="H650" s="91">
        <v>5.4151116588957039E-3</v>
      </c>
    </row>
    <row r="651" spans="1:8" ht="15" thickBot="1" x14ac:dyDescent="0.35">
      <c r="A651" s="109">
        <v>649</v>
      </c>
      <c r="B651" s="91">
        <v>1.057412</v>
      </c>
      <c r="C651" s="91">
        <v>-1.07826</v>
      </c>
      <c r="F651" s="109">
        <v>649</v>
      </c>
      <c r="G651" s="91">
        <f t="array" ref="G651:H651">+MMULT(B651:C651,'Cov - Cor- Cholsky'!$C$7:$D$8)</f>
        <v>1.0265473106798833E-2</v>
      </c>
      <c r="H651" s="91">
        <v>2.7840789549358879E-3</v>
      </c>
    </row>
    <row r="652" spans="1:8" ht="15" thickBot="1" x14ac:dyDescent="0.35">
      <c r="A652" s="109">
        <v>650</v>
      </c>
      <c r="B652" s="91">
        <v>-0.29297000000000001</v>
      </c>
      <c r="C652" s="91">
        <v>-0.81208400000000003</v>
      </c>
      <c r="F652" s="109">
        <v>650</v>
      </c>
      <c r="G652" s="91">
        <f t="array" ref="G652:H652">+MMULT(B652:C652,'Cov - Cor- Cholsky'!$C$7:$D$8)</f>
        <v>-2.8441852902169199E-3</v>
      </c>
      <c r="H652" s="91">
        <v>-6.4876343241164584E-3</v>
      </c>
    </row>
    <row r="653" spans="1:8" ht="15" thickBot="1" x14ac:dyDescent="0.35">
      <c r="A653" s="109">
        <v>651</v>
      </c>
      <c r="B653" s="91">
        <v>-0.77898900000000004</v>
      </c>
      <c r="C653" s="91">
        <v>1.7544360000000001</v>
      </c>
      <c r="F653" s="109">
        <v>651</v>
      </c>
      <c r="G653" s="91">
        <f t="array" ref="G653:H653">+MMULT(B653:C653,'Cov - Cor- Cholsky'!$C$7:$D$8)</f>
        <v>-7.5625117078226044E-3</v>
      </c>
      <c r="H653" s="91">
        <v>2.8895456335712609E-3</v>
      </c>
    </row>
    <row r="654" spans="1:8" ht="15" thickBot="1" x14ac:dyDescent="0.35">
      <c r="A654" s="109">
        <v>652</v>
      </c>
      <c r="B654" s="91">
        <v>-0.90008200000000005</v>
      </c>
      <c r="C654" s="91">
        <v>-0.66288400000000003</v>
      </c>
      <c r="F654" s="109">
        <v>652</v>
      </c>
      <c r="G654" s="91">
        <f t="array" ref="G654:H654">+MMULT(B654:C654,'Cov - Cor- Cholsky'!$C$7:$D$8)</f>
        <v>-8.7380959975049532E-3</v>
      </c>
      <c r="H654" s="91">
        <v>-1.0504095365475667E-2</v>
      </c>
    </row>
    <row r="655" spans="1:8" ht="15" thickBot="1" x14ac:dyDescent="0.35">
      <c r="A655" s="109">
        <v>653</v>
      </c>
      <c r="B655" s="91">
        <v>-0.68065600000000004</v>
      </c>
      <c r="C655" s="91">
        <v>-0.30510700000000002</v>
      </c>
      <c r="F655" s="109">
        <v>653</v>
      </c>
      <c r="G655" s="91">
        <f t="array" ref="G655:H655">+MMULT(B655:C655,'Cov - Cor- Cholsky'!$C$7:$D$8)</f>
        <v>-6.6078840253196167E-3</v>
      </c>
      <c r="H655" s="91">
        <v>-6.9338488370456735E-3</v>
      </c>
    </row>
    <row r="656" spans="1:8" ht="15" thickBot="1" x14ac:dyDescent="0.35">
      <c r="A656" s="109">
        <v>654</v>
      </c>
      <c r="B656" s="91">
        <v>-2.6185E-2</v>
      </c>
      <c r="C656" s="91">
        <v>-2.4821399999999998</v>
      </c>
      <c r="F656" s="109">
        <v>654</v>
      </c>
      <c r="G656" s="91">
        <f t="array" ref="G656:H656">+MMULT(B656:C656,'Cov - Cor- Cholsky'!$C$7:$D$8)</f>
        <v>-2.5420688747765998E-4</v>
      </c>
      <c r="H656" s="91">
        <v>-1.2979295763414294E-2</v>
      </c>
    </row>
    <row r="657" spans="1:8" ht="15" thickBot="1" x14ac:dyDescent="0.35">
      <c r="A657" s="109">
        <v>655</v>
      </c>
      <c r="B657" s="91">
        <v>0.50073800000000002</v>
      </c>
      <c r="C657" s="91">
        <v>0.345142</v>
      </c>
      <c r="F657" s="109">
        <v>655</v>
      </c>
      <c r="G657" s="91">
        <f t="array" ref="G657:H657">+MMULT(B657:C657,'Cov - Cor- Cholsky'!$C$7:$D$8)</f>
        <v>4.8612201039445685E-3</v>
      </c>
      <c r="H657" s="91">
        <v>5.7220555791728566E-3</v>
      </c>
    </row>
    <row r="658" spans="1:8" ht="15" thickBot="1" x14ac:dyDescent="0.35">
      <c r="A658" s="109">
        <v>656</v>
      </c>
      <c r="B658" s="91">
        <v>1.010175</v>
      </c>
      <c r="C658" s="91">
        <v>0.78577200000000003</v>
      </c>
      <c r="F658" s="109">
        <v>656</v>
      </c>
      <c r="G658" s="91">
        <f t="array" ref="G658:H658">+MMULT(B658:C658,'Cov - Cor- Cholsky'!$C$7:$D$8)</f>
        <v>9.8068910657913011E-3</v>
      </c>
      <c r="H658" s="91">
        <v>1.2004037799429849E-2</v>
      </c>
    </row>
    <row r="659" spans="1:8" ht="15" thickBot="1" x14ac:dyDescent="0.35">
      <c r="A659" s="109">
        <v>657</v>
      </c>
      <c r="B659" s="91">
        <v>-1.0797559999999999</v>
      </c>
      <c r="C659" s="91">
        <v>0.12375</v>
      </c>
      <c r="F659" s="109">
        <v>657</v>
      </c>
      <c r="G659" s="91">
        <f t="array" ref="G659:H659">+MMULT(B659:C659,'Cov - Cor- Cholsky'!$C$7:$D$8)</f>
        <v>-1.0482391139787215E-2</v>
      </c>
      <c r="H659" s="91">
        <v>-7.8720103258223539E-3</v>
      </c>
    </row>
    <row r="660" spans="1:8" ht="15" thickBot="1" x14ac:dyDescent="0.35">
      <c r="A660" s="109">
        <v>658</v>
      </c>
      <c r="B660" s="91">
        <v>0.64733700000000005</v>
      </c>
      <c r="C660" s="91">
        <v>0.33044200000000001</v>
      </c>
      <c r="F660" s="109">
        <v>658</v>
      </c>
      <c r="G660" s="91">
        <f t="array" ref="G660:H660">+MMULT(B660:C660,'Cov - Cor- Cholsky'!$C$7:$D$8)</f>
        <v>6.2844194737111322E-3</v>
      </c>
      <c r="H660" s="91">
        <v>6.8016569720392977E-3</v>
      </c>
    </row>
    <row r="661" spans="1:8" ht="15" thickBot="1" x14ac:dyDescent="0.35">
      <c r="A661" s="109">
        <v>659</v>
      </c>
      <c r="B661" s="91">
        <v>-1.0640160000000001</v>
      </c>
      <c r="C661" s="91">
        <v>-1.296362</v>
      </c>
      <c r="F661" s="109">
        <v>659</v>
      </c>
      <c r="G661" s="91">
        <f t="array" ref="G661:H661">+MMULT(B661:C661,'Cov - Cor- Cholsky'!$C$7:$D$8)</f>
        <v>-1.0329585472080577E-2</v>
      </c>
      <c r="H661" s="91">
        <v>-1.5055788768269997E-2</v>
      </c>
    </row>
    <row r="662" spans="1:8" ht="15" thickBot="1" x14ac:dyDescent="0.35">
      <c r="A662" s="109">
        <v>660</v>
      </c>
      <c r="B662" s="91">
        <v>0.65718900000000002</v>
      </c>
      <c r="C662" s="91">
        <v>0.96872199999999997</v>
      </c>
      <c r="F662" s="109">
        <v>660</v>
      </c>
      <c r="G662" s="91">
        <f t="array" ref="G662:H662">+MMULT(B662:C662,'Cov - Cor- Cholsky'!$C$7:$D$8)</f>
        <v>6.380063783637804E-3</v>
      </c>
      <c r="H662" s="91">
        <v>1.0163846023393324E-2</v>
      </c>
    </row>
    <row r="663" spans="1:8" ht="15" thickBot="1" x14ac:dyDescent="0.35">
      <c r="A663" s="109">
        <v>661</v>
      </c>
      <c r="B663" s="91">
        <v>1.9342109999999999</v>
      </c>
      <c r="C663" s="91">
        <v>-3.2391999999999997E-2</v>
      </c>
      <c r="F663" s="109">
        <v>661</v>
      </c>
      <c r="G663" s="91">
        <f t="array" ref="G663:H663">+MMULT(B663:C663,'Cov - Cor- Cholsky'!$C$7:$D$8)</f>
        <v>1.8777535155052594E-2</v>
      </c>
      <c r="H663" s="91">
        <v>1.5075510504825383E-2</v>
      </c>
    </row>
    <row r="664" spans="1:8" ht="15" thickBot="1" x14ac:dyDescent="0.35">
      <c r="A664" s="109">
        <v>662</v>
      </c>
      <c r="B664" s="91">
        <v>1.506281</v>
      </c>
      <c r="C664" s="91">
        <v>0.44225300000000001</v>
      </c>
      <c r="F664" s="109">
        <v>662</v>
      </c>
      <c r="G664" s="91">
        <f t="array" ref="G664:H664">+MMULT(B664:C664,'Cov - Cor- Cholsky'!$C$7:$D$8)</f>
        <v>1.4623143199417116E-2</v>
      </c>
      <c r="H664" s="91">
        <v>1.4145781860086731E-2</v>
      </c>
    </row>
    <row r="665" spans="1:8" ht="15" thickBot="1" x14ac:dyDescent="0.35">
      <c r="A665" s="109">
        <v>663</v>
      </c>
      <c r="B665" s="91">
        <v>-0.84015300000000004</v>
      </c>
      <c r="C665" s="91">
        <v>1.0954360000000001</v>
      </c>
      <c r="F665" s="109">
        <v>663</v>
      </c>
      <c r="G665" s="91">
        <f t="array" ref="G665:H665">+MMULT(B665:C665,'Cov - Cor- Cholsky'!$C$7:$D$8)</f>
        <v>-8.1562986112285081E-3</v>
      </c>
      <c r="H665" s="91">
        <v>-9.8362222594241492E-4</v>
      </c>
    </row>
    <row r="666" spans="1:8" ht="15" thickBot="1" x14ac:dyDescent="0.35">
      <c r="A666" s="109">
        <v>664</v>
      </c>
      <c r="B666" s="91">
        <v>-0.460982</v>
      </c>
      <c r="C666" s="91">
        <v>1.4846360000000001</v>
      </c>
      <c r="F666" s="109">
        <v>664</v>
      </c>
      <c r="G666" s="91">
        <f t="array" ref="G666:H666">+MMULT(B666:C666,'Cov - Cor- Cholsky'!$C$7:$D$8)</f>
        <v>-4.4752644415973521E-3</v>
      </c>
      <c r="H666" s="91">
        <v>4.0071666609630737E-3</v>
      </c>
    </row>
    <row r="667" spans="1:8" ht="15" thickBot="1" x14ac:dyDescent="0.35">
      <c r="A667" s="109">
        <v>665</v>
      </c>
      <c r="B667" s="91">
        <v>1.504929</v>
      </c>
      <c r="C667" s="91">
        <v>0.95370100000000002</v>
      </c>
      <c r="F667" s="109">
        <v>665</v>
      </c>
      <c r="G667" s="91">
        <f t="array" ref="G667:H667">+MMULT(B667:C667,'Cov - Cor- Cholsky'!$C$7:$D$8)</f>
        <v>1.4610017833296443E-2</v>
      </c>
      <c r="H667" s="91">
        <v>1.6767009652933179E-2</v>
      </c>
    </row>
    <row r="668" spans="1:8" ht="15" thickBot="1" x14ac:dyDescent="0.35">
      <c r="A668" s="109">
        <v>666</v>
      </c>
      <c r="B668" s="91">
        <v>7.3553999999999994E-2</v>
      </c>
      <c r="C668" s="91">
        <v>0.64785899999999996</v>
      </c>
      <c r="F668" s="109">
        <v>666</v>
      </c>
      <c r="G668" s="91">
        <f t="array" ref="G668:H668">+MMULT(B668:C668,'Cov - Cor- Cholsky'!$C$7:$D$8)</f>
        <v>7.1407039914194391E-4</v>
      </c>
      <c r="H668" s="91">
        <v>3.9134740552398389E-3</v>
      </c>
    </row>
    <row r="669" spans="1:8" ht="15" thickBot="1" x14ac:dyDescent="0.35">
      <c r="A669" s="109">
        <v>667</v>
      </c>
      <c r="B669" s="91">
        <v>0.55404200000000003</v>
      </c>
      <c r="C669" s="91">
        <v>-0.46115699999999998</v>
      </c>
      <c r="F669" s="109">
        <v>667</v>
      </c>
      <c r="G669" s="91">
        <f t="array" ref="G669:H669">+MMULT(B669:C669,'Cov - Cor- Cholsky'!$C$7:$D$8)</f>
        <v>5.3787012546075126E-3</v>
      </c>
      <c r="H669" s="91">
        <v>1.9929397877901595E-3</v>
      </c>
    </row>
    <row r="670" spans="1:8" ht="15" thickBot="1" x14ac:dyDescent="0.35">
      <c r="A670" s="109">
        <v>668</v>
      </c>
      <c r="B670" s="91">
        <v>-1.0726389999999999</v>
      </c>
      <c r="C670" s="91">
        <v>2.150452</v>
      </c>
      <c r="F670" s="109">
        <v>668</v>
      </c>
      <c r="G670" s="91">
        <f t="array" ref="G670:H670">+MMULT(B670:C670,'Cov - Cor- Cholsky'!$C$7:$D$8)</f>
        <v>-1.0413298513544004E-2</v>
      </c>
      <c r="H670" s="91">
        <v>2.6133657875573851E-3</v>
      </c>
    </row>
    <row r="671" spans="1:8" ht="15" thickBot="1" x14ac:dyDescent="0.35">
      <c r="A671" s="109">
        <v>669</v>
      </c>
      <c r="B671" s="91">
        <v>-8.3394999999999997E-2</v>
      </c>
      <c r="C671" s="91">
        <v>-1.867167</v>
      </c>
      <c r="F671" s="109">
        <v>669</v>
      </c>
      <c r="G671" s="91">
        <f t="array" ref="G671:H671">+MMULT(B671:C671,'Cov - Cor- Cholsky'!$C$7:$D$8)</f>
        <v>-8.0960791984721993E-4</v>
      </c>
      <c r="H671" s="91">
        <v>-1.0265513082811295E-2</v>
      </c>
    </row>
    <row r="672" spans="1:8" ht="15" thickBot="1" x14ac:dyDescent="0.35">
      <c r="A672" s="109">
        <v>670</v>
      </c>
      <c r="B672" s="91">
        <v>-1.358433</v>
      </c>
      <c r="C672" s="91">
        <v>-0.428396</v>
      </c>
      <c r="F672" s="109">
        <v>670</v>
      </c>
      <c r="G672" s="91">
        <f t="array" ref="G672:H672">+MMULT(B672:C672,'Cov - Cor- Cholsky'!$C$7:$D$8)</f>
        <v>-1.3187818398966588E-2</v>
      </c>
      <c r="H672" s="91">
        <v>-1.2909385270934479E-2</v>
      </c>
    </row>
    <row r="673" spans="1:8" ht="15" thickBot="1" x14ac:dyDescent="0.35">
      <c r="A673" s="109">
        <v>671</v>
      </c>
      <c r="B673" s="91">
        <v>-0.205951</v>
      </c>
      <c r="C673" s="91">
        <v>2.6846999999999999E-2</v>
      </c>
      <c r="F673" s="109">
        <v>671</v>
      </c>
      <c r="G673" s="91">
        <f t="array" ref="G673:H673">+MMULT(B673:C673,'Cov - Cor- Cholsky'!$C$7:$D$8)</f>
        <v>-1.9993951759752359E-3</v>
      </c>
      <c r="H673" s="91">
        <v>-1.4848062671575599E-3</v>
      </c>
    </row>
    <row r="674" spans="1:8" ht="15" thickBot="1" x14ac:dyDescent="0.35">
      <c r="A674" s="109">
        <v>672</v>
      </c>
      <c r="B674" s="91">
        <v>-0.49197800000000003</v>
      </c>
      <c r="C674" s="91">
        <v>-1.844468</v>
      </c>
      <c r="F674" s="109">
        <v>672</v>
      </c>
      <c r="G674" s="91">
        <f t="array" ref="G674:H674">+MMULT(B674:C674,'Cov - Cor- Cholsky'!$C$7:$D$8)</f>
        <v>-4.776177051269208E-3</v>
      </c>
      <c r="H674" s="91">
        <v>-1.3368469328253259E-2</v>
      </c>
    </row>
    <row r="675" spans="1:8" ht="15" thickBot="1" x14ac:dyDescent="0.35">
      <c r="A675" s="109">
        <v>673</v>
      </c>
      <c r="B675" s="91">
        <v>0.54391500000000004</v>
      </c>
      <c r="C675" s="91">
        <v>-0.14464399999999999</v>
      </c>
      <c r="F675" s="109">
        <v>673</v>
      </c>
      <c r="G675" s="91">
        <f t="array" ref="G675:H675">+MMULT(B675:C675,'Cov - Cor- Cholsky'!$C$7:$D$8)</f>
        <v>5.2803872141459407E-3</v>
      </c>
      <c r="H675" s="91">
        <v>3.5418934948642372E-3</v>
      </c>
    </row>
    <row r="676" spans="1:8" ht="15" thickBot="1" x14ac:dyDescent="0.35">
      <c r="A676" s="109">
        <v>674</v>
      </c>
      <c r="B676" s="91">
        <v>0.13708699999999999</v>
      </c>
      <c r="C676" s="91">
        <v>-0.57778799999999997</v>
      </c>
      <c r="F676" s="109">
        <v>674</v>
      </c>
      <c r="G676" s="91">
        <f t="array" ref="G676:H676">+MMULT(B676:C676,'Cov - Cor- Cholsky'!$C$7:$D$8)</f>
        <v>1.3308558175921319E-3</v>
      </c>
      <c r="H676" s="91">
        <v>-1.8929746443688629E-3</v>
      </c>
    </row>
    <row r="677" spans="1:8" ht="15" thickBot="1" x14ac:dyDescent="0.35">
      <c r="A677" s="109">
        <v>675</v>
      </c>
      <c r="B677" s="91">
        <v>-0.11634799999999999</v>
      </c>
      <c r="C677" s="91">
        <v>0.55124499999999999</v>
      </c>
      <c r="F677" s="109">
        <v>675</v>
      </c>
      <c r="G677" s="91">
        <f t="array" ref="G677:H677">+MMULT(B677:C677,'Cov - Cor- Cholsky'!$C$7:$D$8)</f>
        <v>-1.129519302816528E-3</v>
      </c>
      <c r="H677" s="91">
        <v>1.9198158096928831E-3</v>
      </c>
    </row>
    <row r="678" spans="1:8" ht="15" thickBot="1" x14ac:dyDescent="0.35">
      <c r="A678" s="109">
        <v>676</v>
      </c>
      <c r="B678" s="91">
        <v>2.9329710000000002</v>
      </c>
      <c r="C678" s="91">
        <v>1.010302</v>
      </c>
      <c r="F678" s="109">
        <v>676</v>
      </c>
      <c r="G678" s="91">
        <f t="array" ref="G678:H678">+MMULT(B678:C678,'Cov - Cor- Cholsky'!$C$7:$D$8)</f>
        <v>2.8473608133367957E-2</v>
      </c>
      <c r="H678" s="91">
        <v>2.8311700304118326E-2</v>
      </c>
    </row>
    <row r="679" spans="1:8" ht="15" thickBot="1" x14ac:dyDescent="0.35">
      <c r="A679" s="109">
        <v>677</v>
      </c>
      <c r="B679" s="91">
        <v>1.8019849999999999</v>
      </c>
      <c r="C679" s="91">
        <v>-0.97798300000000005</v>
      </c>
      <c r="F679" s="109">
        <v>677</v>
      </c>
      <c r="G679" s="91">
        <f t="array" ref="G679:H679">+MMULT(B679:C679,'Cov - Cor- Cholsky'!$C$7:$D$8)</f>
        <v>1.7493870465206458E-2</v>
      </c>
      <c r="H679" s="91">
        <v>9.1675706858430541E-3</v>
      </c>
    </row>
    <row r="680" spans="1:8" ht="15" thickBot="1" x14ac:dyDescent="0.35">
      <c r="A680" s="109">
        <v>678</v>
      </c>
      <c r="B680" s="91">
        <v>0.37274099999999999</v>
      </c>
      <c r="C680" s="91">
        <v>0.30647000000000002</v>
      </c>
      <c r="F680" s="109">
        <v>678</v>
      </c>
      <c r="G680" s="91">
        <f t="array" ref="G680:H680">+MMULT(B680:C680,'Cov - Cor- Cholsky'!$C$7:$D$8)</f>
        <v>3.6186110156696759E-3</v>
      </c>
      <c r="H680" s="91">
        <v>4.5143946214912089E-3</v>
      </c>
    </row>
    <row r="681" spans="1:8" ht="15" thickBot="1" x14ac:dyDescent="0.35">
      <c r="A681" s="109">
        <v>679</v>
      </c>
      <c r="B681" s="91">
        <v>0.63600299999999999</v>
      </c>
      <c r="C681" s="91">
        <v>-0.79903999999999997</v>
      </c>
      <c r="F681" s="109">
        <v>679</v>
      </c>
      <c r="G681" s="91">
        <f t="array" ref="G681:H681">+MMULT(B681:C681,'Cov - Cor- Cholsky'!$C$7:$D$8)</f>
        <v>6.1743877432291075E-3</v>
      </c>
      <c r="H681" s="91">
        <v>9.0009205764649686E-4</v>
      </c>
    </row>
    <row r="682" spans="1:8" ht="15" thickBot="1" x14ac:dyDescent="0.35">
      <c r="A682" s="109">
        <v>680</v>
      </c>
      <c r="B682" s="91">
        <v>-1.373623</v>
      </c>
      <c r="C682" s="91">
        <v>0.62150099999999997</v>
      </c>
      <c r="F682" s="109">
        <v>680</v>
      </c>
      <c r="G682" s="91">
        <f t="array" ref="G682:H682">+MMULT(B682:C682,'Cov - Cor- Cholsky'!$C$7:$D$8)</f>
        <v>-1.3335284605603428E-2</v>
      </c>
      <c r="H682" s="91">
        <v>-7.6263777439747917E-3</v>
      </c>
    </row>
    <row r="683" spans="1:8" ht="15" thickBot="1" x14ac:dyDescent="0.35">
      <c r="A683" s="109">
        <v>681</v>
      </c>
      <c r="B683" s="91">
        <v>-0.83611199999999997</v>
      </c>
      <c r="C683" s="91">
        <v>0.76086299999999996</v>
      </c>
      <c r="F683" s="109">
        <v>681</v>
      </c>
      <c r="G683" s="91">
        <f t="array" ref="G683:H683">+MMULT(B683:C683,'Cov - Cor- Cholsky'!$C$7:$D$8)</f>
        <v>-8.1170681345320312E-3</v>
      </c>
      <c r="H683" s="91">
        <v>-2.6734712696775869E-3</v>
      </c>
    </row>
    <row r="684" spans="1:8" ht="15" thickBot="1" x14ac:dyDescent="0.35">
      <c r="A684" s="109">
        <v>682</v>
      </c>
      <c r="B684" s="91">
        <v>0.22389899999999999</v>
      </c>
      <c r="C684" s="91">
        <v>0.68222300000000002</v>
      </c>
      <c r="F684" s="109">
        <v>682</v>
      </c>
      <c r="G684" s="91">
        <f t="array" ref="G684:H684">+MMULT(B684:C684,'Cov - Cor- Cholsky'!$C$7:$D$8)</f>
        <v>2.1736363528493639E-3</v>
      </c>
      <c r="H684" s="91">
        <v>5.2750756407561822E-3</v>
      </c>
    </row>
    <row r="685" spans="1:8" ht="15" thickBot="1" x14ac:dyDescent="0.35">
      <c r="A685" s="109">
        <v>683</v>
      </c>
      <c r="B685" s="91">
        <v>0.109704</v>
      </c>
      <c r="C685" s="91">
        <v>-0.20794000000000001</v>
      </c>
      <c r="F685" s="109">
        <v>683</v>
      </c>
      <c r="G685" s="91">
        <f t="array" ref="G685:H685">+MMULT(B685:C685,'Cov - Cor- Cholsky'!$C$7:$D$8)</f>
        <v>1.0650186130933439E-3</v>
      </c>
      <c r="H685" s="91">
        <v>-2.0554486424344417E-4</v>
      </c>
    </row>
    <row r="686" spans="1:8" ht="15" thickBot="1" x14ac:dyDescent="0.35">
      <c r="A686" s="109">
        <v>684</v>
      </c>
      <c r="B686" s="91">
        <v>3.6547999999999997E-2</v>
      </c>
      <c r="C686" s="91">
        <v>-1.412568</v>
      </c>
      <c r="F686" s="109">
        <v>684</v>
      </c>
      <c r="G686" s="91">
        <f t="array" ref="G686:H686">+MMULT(B686:C686,'Cov - Cor- Cholsky'!$C$7:$D$8)</f>
        <v>3.5481204214372799E-4</v>
      </c>
      <c r="H686" s="91">
        <v>-6.9809837943049244E-3</v>
      </c>
    </row>
    <row r="687" spans="1:8" ht="15" thickBot="1" x14ac:dyDescent="0.35">
      <c r="A687" s="109">
        <v>685</v>
      </c>
      <c r="B687" s="91">
        <v>-1.169057</v>
      </c>
      <c r="C687" s="91">
        <v>7.3258000000000004E-2</v>
      </c>
      <c r="F687" s="109">
        <v>685</v>
      </c>
      <c r="G687" s="91">
        <f t="array" ref="G687:H687">+MMULT(B687:C687,'Cov - Cor- Cholsky'!$C$7:$D$8)</f>
        <v>-1.1349335163413053E-2</v>
      </c>
      <c r="H687" s="91">
        <v>-8.8355595358528757E-3</v>
      </c>
    </row>
    <row r="688" spans="1:8" ht="15" thickBot="1" x14ac:dyDescent="0.35">
      <c r="A688" s="109">
        <v>686</v>
      </c>
      <c r="B688" s="91">
        <v>0.58804100000000004</v>
      </c>
      <c r="C688" s="91">
        <v>-0.99659500000000001</v>
      </c>
      <c r="F688" s="109">
        <v>686</v>
      </c>
      <c r="G688" s="91">
        <f t="array" ref="G688:H688">+MMULT(B688:C688,'Cov - Cor- Cholsky'!$C$7:$D$8)</f>
        <v>5.7087673217204767E-3</v>
      </c>
      <c r="H688" s="91">
        <v>-4.94470421167445E-4</v>
      </c>
    </row>
    <row r="689" spans="1:8" ht="15" thickBot="1" x14ac:dyDescent="0.35">
      <c r="A689" s="109">
        <v>687</v>
      </c>
      <c r="B689" s="91">
        <v>1.6740870000000001</v>
      </c>
      <c r="C689" s="91">
        <v>0.61214599999999997</v>
      </c>
      <c r="F689" s="109">
        <v>687</v>
      </c>
      <c r="G689" s="91">
        <f t="array" ref="G689:H689">+MMULT(B689:C689,'Cov - Cor- Cholsky'!$C$7:$D$8)</f>
        <v>1.6252222479924132E-2</v>
      </c>
      <c r="H689" s="91">
        <v>1.6342406115841316E-2</v>
      </c>
    </row>
    <row r="690" spans="1:8" ht="15" thickBot="1" x14ac:dyDescent="0.35">
      <c r="A690" s="109">
        <v>688</v>
      </c>
      <c r="B690" s="91">
        <v>-1.9246019999999999</v>
      </c>
      <c r="C690" s="91">
        <v>1.2358</v>
      </c>
      <c r="F690" s="109">
        <v>688</v>
      </c>
      <c r="G690" s="91">
        <f t="array" ref="G690:H690">+MMULT(B690:C690,'Cov - Cor- Cholsky'!$C$7:$D$8)</f>
        <v>-1.8684249916107672E-2</v>
      </c>
      <c r="H690" s="91">
        <v>-8.8071201962689177E-3</v>
      </c>
    </row>
    <row r="691" spans="1:8" ht="15" thickBot="1" x14ac:dyDescent="0.35">
      <c r="A691" s="109">
        <v>689</v>
      </c>
      <c r="B691" s="91">
        <v>-1.35059</v>
      </c>
      <c r="C691" s="91">
        <v>-2.0464709999999999</v>
      </c>
      <c r="F691" s="109">
        <v>689</v>
      </c>
      <c r="G691" s="91">
        <f t="array" ref="G691:H691">+MMULT(B691:C691,'Cov - Cor- Cholsky'!$C$7:$D$8)</f>
        <v>-1.311167768411124E-2</v>
      </c>
      <c r="H691" s="91">
        <v>-2.1174100793688769E-2</v>
      </c>
    </row>
    <row r="692" spans="1:8" ht="15" thickBot="1" x14ac:dyDescent="0.35">
      <c r="A692" s="109">
        <v>690</v>
      </c>
      <c r="B692" s="91">
        <v>0.71673900000000001</v>
      </c>
      <c r="C692" s="91">
        <v>0.15398500000000001</v>
      </c>
      <c r="F692" s="109">
        <v>690</v>
      </c>
      <c r="G692" s="91">
        <f t="array" ref="G692:H692">+MMULT(B692:C692,'Cov - Cor- Cholsky'!$C$7:$D$8)</f>
        <v>6.9581817958316045E-3</v>
      </c>
      <c r="H692" s="91">
        <v>6.4405292360705958E-3</v>
      </c>
    </row>
    <row r="693" spans="1:8" ht="15" thickBot="1" x14ac:dyDescent="0.35">
      <c r="A693" s="109">
        <v>691</v>
      </c>
      <c r="B693" s="91">
        <v>1.1749890000000001</v>
      </c>
      <c r="C693" s="91">
        <v>0.32308100000000001</v>
      </c>
      <c r="F693" s="109">
        <v>691</v>
      </c>
      <c r="G693" s="91">
        <f t="array" ref="G693:H693">+MMULT(B693:C693,'Cov - Cor- Cholsky'!$C$7:$D$8)</f>
        <v>1.1406923678078605E-2</v>
      </c>
      <c r="H693" s="91">
        <v>1.0921843274007179E-2</v>
      </c>
    </row>
    <row r="694" spans="1:8" ht="15" thickBot="1" x14ac:dyDescent="0.35">
      <c r="A694" s="109">
        <v>692</v>
      </c>
      <c r="B694" s="91">
        <v>0.79588899999999996</v>
      </c>
      <c r="C694" s="91">
        <v>-0.163357</v>
      </c>
      <c r="F694" s="109">
        <v>692</v>
      </c>
      <c r="G694" s="91">
        <f t="array" ref="G694:H694">+MMULT(B694:C694,'Cov - Cor- Cholsky'!$C$7:$D$8)</f>
        <v>7.7265787843310034E-3</v>
      </c>
      <c r="H694" s="91">
        <v>5.431232736077732E-3</v>
      </c>
    </row>
    <row r="695" spans="1:8" ht="15" thickBot="1" x14ac:dyDescent="0.35">
      <c r="A695" s="109">
        <v>693</v>
      </c>
      <c r="B695" s="91">
        <v>0.29300700000000002</v>
      </c>
      <c r="C695" s="91">
        <v>1.460461</v>
      </c>
      <c r="F695" s="109">
        <v>693</v>
      </c>
      <c r="G695" s="91">
        <f t="array" ref="G695:H695">+MMULT(B695:C695,'Cov - Cor- Cholsky'!$C$7:$D$8)</f>
        <v>2.8445444903252523E-3</v>
      </c>
      <c r="H695" s="91">
        <v>9.8244366348106994E-3</v>
      </c>
    </row>
    <row r="696" spans="1:8" ht="15" thickBot="1" x14ac:dyDescent="0.35">
      <c r="A696" s="109">
        <v>694</v>
      </c>
      <c r="B696" s="91">
        <v>-1.2255199999999999</v>
      </c>
      <c r="C696" s="91">
        <v>-0.42073300000000002</v>
      </c>
      <c r="F696" s="109">
        <v>694</v>
      </c>
      <c r="G696" s="91">
        <f t="array" ref="G696:H696">+MMULT(B696:C696,'Cov - Cor- Cholsky'!$C$7:$D$8)</f>
        <v>-1.1897484236838719E-2</v>
      </c>
      <c r="H696" s="91">
        <v>-1.1822555199633992E-2</v>
      </c>
    </row>
    <row r="697" spans="1:8" ht="15" thickBot="1" x14ac:dyDescent="0.35">
      <c r="A697" s="109">
        <v>695</v>
      </c>
      <c r="B697" s="91">
        <v>0.45654</v>
      </c>
      <c r="C697" s="91">
        <v>0.39057999999999998</v>
      </c>
      <c r="F697" s="109">
        <v>695</v>
      </c>
      <c r="G697" s="91">
        <f t="array" ref="G697:H697">+MMULT(B697:C697,'Cov - Cor- Cholsky'!$C$7:$D$8)</f>
        <v>4.4321410123754398E-3</v>
      </c>
      <c r="H697" s="91">
        <v>5.6075826154167192E-3</v>
      </c>
    </row>
    <row r="698" spans="1:8" ht="15" thickBot="1" x14ac:dyDescent="0.35">
      <c r="A698" s="109">
        <v>696</v>
      </c>
      <c r="B698" s="91">
        <v>1.186769</v>
      </c>
      <c r="C698" s="91">
        <v>-0.37570399999999998</v>
      </c>
      <c r="F698" s="109">
        <v>696</v>
      </c>
      <c r="G698" s="91">
        <f t="array" ref="G698:H698">+MMULT(B698:C698,'Cov - Cor- Cholsky'!$C$7:$D$8)</f>
        <v>1.1521285226082683E-2</v>
      </c>
      <c r="H698" s="91">
        <v>7.4187660139396032E-3</v>
      </c>
    </row>
    <row r="699" spans="1:8" ht="15" thickBot="1" x14ac:dyDescent="0.35">
      <c r="A699" s="109">
        <v>697</v>
      </c>
      <c r="B699" s="91">
        <v>0.110333</v>
      </c>
      <c r="C699" s="91">
        <v>1.1677090000000001</v>
      </c>
      <c r="F699" s="109">
        <v>697</v>
      </c>
      <c r="G699" s="91">
        <f t="array" ref="G699:H699">+MMULT(B699:C699,'Cov - Cor- Cholsky'!$C$7:$D$8)</f>
        <v>1.071125014934988E-3</v>
      </c>
      <c r="H699" s="91">
        <v>6.8784224646017498E-3</v>
      </c>
    </row>
    <row r="700" spans="1:8" ht="15" thickBot="1" x14ac:dyDescent="0.35">
      <c r="A700" s="109">
        <v>698</v>
      </c>
      <c r="B700" s="91">
        <v>-0.92694699999999997</v>
      </c>
      <c r="C700" s="91">
        <v>-0.73451999999999995</v>
      </c>
      <c r="F700" s="109">
        <v>698</v>
      </c>
      <c r="G700" s="91">
        <f t="array" ref="G700:H700">+MMULT(B700:C700,'Cov - Cor- Cholsky'!$C$7:$D$8)</f>
        <v>-8.9989044004870917E-3</v>
      </c>
      <c r="H700" s="91">
        <v>-1.1084434844696713E-2</v>
      </c>
    </row>
    <row r="701" spans="1:8" ht="15" thickBot="1" x14ac:dyDescent="0.35">
      <c r="A701" s="109">
        <v>699</v>
      </c>
      <c r="B701" s="91">
        <v>-1.6005769999999999</v>
      </c>
      <c r="C701" s="91">
        <v>-2.1588539999999998</v>
      </c>
      <c r="F701" s="109">
        <v>699</v>
      </c>
      <c r="G701" s="91">
        <f t="array" ref="G701:H701">+MMULT(B701:C701,'Cov - Cor- Cholsky'!$C$7:$D$8)</f>
        <v>-1.5538579237667771E-2</v>
      </c>
      <c r="H701" s="91">
        <v>-2.3722394316572859E-2</v>
      </c>
    </row>
    <row r="702" spans="1:8" ht="15" thickBot="1" x14ac:dyDescent="0.35">
      <c r="A702" s="109">
        <v>700</v>
      </c>
      <c r="B702" s="91">
        <v>0.80438699999999996</v>
      </c>
      <c r="C702" s="91">
        <v>1.8692299999999999</v>
      </c>
      <c r="F702" s="109">
        <v>700</v>
      </c>
      <c r="G702" s="91">
        <f t="array" ref="G702:H702">+MMULT(B702:C702,'Cov - Cor- Cholsky'!$C$7:$D$8)</f>
        <v>7.8090783119149319E-3</v>
      </c>
      <c r="H702" s="91">
        <v>1.5957775440115243E-2</v>
      </c>
    </row>
    <row r="703" spans="1:8" ht="15" thickBot="1" x14ac:dyDescent="0.35">
      <c r="A703" s="109">
        <v>701</v>
      </c>
      <c r="B703" s="91">
        <v>-0.29152</v>
      </c>
      <c r="C703" s="91">
        <v>-1.17012</v>
      </c>
      <c r="F703" s="109">
        <v>701</v>
      </c>
      <c r="G703" s="91">
        <f t="array" ref="G703:H703">+MMULT(B703:C703,'Cov - Cor- Cholsky'!$C$7:$D$8)</f>
        <v>-2.8301085292147198E-3</v>
      </c>
      <c r="H703" s="91">
        <v>-8.3186405200457204E-3</v>
      </c>
    </row>
    <row r="704" spans="1:8" ht="15" thickBot="1" x14ac:dyDescent="0.35">
      <c r="A704" s="109">
        <v>702</v>
      </c>
      <c r="B704" s="91">
        <v>0.29170699999999999</v>
      </c>
      <c r="C704" s="91">
        <v>1.0351840000000001</v>
      </c>
      <c r="F704" s="109">
        <v>702</v>
      </c>
      <c r="G704" s="91">
        <f t="array" ref="G704:H704">+MMULT(B704:C704,'Cov - Cor- Cholsky'!$C$7:$D$8)</f>
        <v>2.8319239459784519E-3</v>
      </c>
      <c r="H704" s="91">
        <v>7.6257412467956413E-3</v>
      </c>
    </row>
    <row r="705" spans="1:8" ht="15" thickBot="1" x14ac:dyDescent="0.35">
      <c r="A705" s="109">
        <v>703</v>
      </c>
      <c r="B705" s="91">
        <v>-0.72797900000000004</v>
      </c>
      <c r="C705" s="91">
        <v>1.6642220000000001</v>
      </c>
      <c r="F705" s="109">
        <v>703</v>
      </c>
      <c r="G705" s="91">
        <f t="array" ref="G705:H705">+MMULT(B705:C705,'Cov - Cor- Cholsky'!$C$7:$D$8)</f>
        <v>-7.0673009638762448E-3</v>
      </c>
      <c r="H705" s="91">
        <v>2.8272846040429131E-3</v>
      </c>
    </row>
    <row r="706" spans="1:8" ht="15" thickBot="1" x14ac:dyDescent="0.35">
      <c r="A706" s="109">
        <v>704</v>
      </c>
      <c r="B706" s="91">
        <v>0.45469599999999999</v>
      </c>
      <c r="C706" s="91">
        <v>-0.212834</v>
      </c>
      <c r="F706" s="109">
        <v>704</v>
      </c>
      <c r="G706" s="91">
        <f t="array" ref="G706:H706">+MMULT(B706:C706,'Cov - Cor- Cholsky'!$C$7:$D$8)</f>
        <v>4.4142392556250562E-3</v>
      </c>
      <c r="H706" s="91">
        <v>2.4879175811335858E-3</v>
      </c>
    </row>
    <row r="707" spans="1:8" ht="15" thickBot="1" x14ac:dyDescent="0.35">
      <c r="A707" s="109">
        <v>705</v>
      </c>
      <c r="B707" s="91">
        <v>-2.1766000000000001E-2</v>
      </c>
      <c r="C707" s="91">
        <v>-0.61519100000000004</v>
      </c>
      <c r="F707" s="109">
        <v>705</v>
      </c>
      <c r="G707" s="91">
        <f t="array" ref="G707:H707">+MMULT(B707:C707,'Cov - Cor- Cholsky'!$C$7:$D$8)</f>
        <v>-2.1130674480957602E-4</v>
      </c>
      <c r="H707" s="91">
        <v>-3.3372604950883912E-3</v>
      </c>
    </row>
    <row r="708" spans="1:8" ht="15" thickBot="1" x14ac:dyDescent="0.35">
      <c r="A708" s="109">
        <v>706</v>
      </c>
      <c r="B708" s="91">
        <v>-0.72546200000000005</v>
      </c>
      <c r="C708" s="91">
        <v>-0.77775700000000003</v>
      </c>
      <c r="F708" s="109">
        <v>706</v>
      </c>
      <c r="G708" s="91">
        <f t="array" ref="G708:H708">+MMULT(B708:C708,'Cov - Cor- Cholsky'!$C$7:$D$8)</f>
        <v>-7.0428656483986322E-3</v>
      </c>
      <c r="H708" s="91">
        <v>-9.7191640750247769E-3</v>
      </c>
    </row>
    <row r="709" spans="1:8" ht="15" thickBot="1" x14ac:dyDescent="0.35">
      <c r="A709" s="109">
        <v>707</v>
      </c>
      <c r="B709" s="91">
        <v>0.61478200000000005</v>
      </c>
      <c r="C709" s="91">
        <v>2.0455290000000002</v>
      </c>
      <c r="F709" s="109">
        <v>707</v>
      </c>
      <c r="G709" s="91">
        <f t="array" ref="G709:H709">+MMULT(B709:C709,'Cov - Cor- Cholsky'!$C$7:$D$8)</f>
        <v>5.9683719189341528E-3</v>
      </c>
      <c r="H709" s="91">
        <v>1.5370852245528182E-2</v>
      </c>
    </row>
    <row r="710" spans="1:8" ht="15" thickBot="1" x14ac:dyDescent="0.35">
      <c r="A710" s="109">
        <v>708</v>
      </c>
      <c r="B710" s="91">
        <v>1.0351250000000001</v>
      </c>
      <c r="C710" s="91">
        <v>-1.5626549999999999</v>
      </c>
      <c r="F710" s="109">
        <v>708</v>
      </c>
      <c r="G710" s="91">
        <f t="array" ref="G710:H710">+MMULT(B710:C710,'Cov - Cor- Cholsky'!$C$7:$D$8)</f>
        <v>1.0049108436139501E-2</v>
      </c>
      <c r="H710" s="91">
        <v>1.1578150505248998E-4</v>
      </c>
    </row>
    <row r="711" spans="1:8" ht="15" thickBot="1" x14ac:dyDescent="0.35">
      <c r="A711" s="109">
        <v>709</v>
      </c>
      <c r="B711" s="91">
        <v>1.1275059999999999</v>
      </c>
      <c r="C711" s="91">
        <v>-2.16214</v>
      </c>
      <c r="F711" s="109">
        <v>709</v>
      </c>
      <c r="G711" s="91">
        <f t="array" ref="G711:H711">+MMULT(B711:C711,'Cov - Cor- Cholsky'!$C$7:$D$8)</f>
        <v>1.0945953441756215E-2</v>
      </c>
      <c r="H711" s="91">
        <v>-2.2411421521685276E-3</v>
      </c>
    </row>
    <row r="712" spans="1:8" ht="15" thickBot="1" x14ac:dyDescent="0.35">
      <c r="A712" s="109">
        <v>710</v>
      </c>
      <c r="B712" s="91">
        <v>0.228488</v>
      </c>
      <c r="C712" s="91">
        <v>0.60884199999999999</v>
      </c>
      <c r="F712" s="109">
        <v>710</v>
      </c>
      <c r="G712" s="91">
        <f t="array" ref="G712:H712">+MMULT(B712:C712,'Cov - Cor- Cholsky'!$C$7:$D$8)</f>
        <v>2.218186874393568E-3</v>
      </c>
      <c r="H712" s="91">
        <v>4.9336240161580057E-3</v>
      </c>
    </row>
    <row r="713" spans="1:8" ht="15" thickBot="1" x14ac:dyDescent="0.35">
      <c r="A713" s="109">
        <v>711</v>
      </c>
      <c r="B713" s="91">
        <v>-0.75508200000000003</v>
      </c>
      <c r="C713" s="91">
        <v>0.59306800000000004</v>
      </c>
      <c r="F713" s="109">
        <v>711</v>
      </c>
      <c r="G713" s="91">
        <f t="array" ref="G713:H713">+MMULT(B713:C713,'Cov - Cor- Cholsky'!$C$7:$D$8)</f>
        <v>-7.3304198972849524E-3</v>
      </c>
      <c r="H713" s="91">
        <v>-2.8983925136070823E-3</v>
      </c>
    </row>
    <row r="714" spans="1:8" ht="15" thickBot="1" x14ac:dyDescent="0.35">
      <c r="A714" s="109">
        <v>712</v>
      </c>
      <c r="B714" s="91">
        <v>0.71762899999999996</v>
      </c>
      <c r="C714" s="91">
        <v>-0.78011600000000003</v>
      </c>
      <c r="F714" s="109">
        <v>712</v>
      </c>
      <c r="G714" s="91">
        <f t="array" ref="G714:H714">+MMULT(B714:C714,'Cov - Cor- Cholsky'!$C$7:$D$8)</f>
        <v>6.9668220146536439E-3</v>
      </c>
      <c r="H714" s="91">
        <v>1.6407127147759389E-3</v>
      </c>
    </row>
    <row r="715" spans="1:8" ht="15" thickBot="1" x14ac:dyDescent="0.35">
      <c r="A715" s="109">
        <v>713</v>
      </c>
      <c r="B715" s="91">
        <v>-2.3899E-2</v>
      </c>
      <c r="C715" s="91">
        <v>-0.31351099999999998</v>
      </c>
      <c r="F715" s="109">
        <v>713</v>
      </c>
      <c r="G715" s="91">
        <f t="array" ref="G715:H715">+MMULT(B715:C715,'Cov - Cor- Cholsky'!$C$7:$D$8)</f>
        <v>-2.3201414564936399E-4</v>
      </c>
      <c r="H715" s="91">
        <v>-1.8016412900636778E-3</v>
      </c>
    </row>
    <row r="716" spans="1:8" ht="15" thickBot="1" x14ac:dyDescent="0.35">
      <c r="A716" s="109">
        <v>714</v>
      </c>
      <c r="B716" s="91">
        <v>-3.6776999999999997E-2</v>
      </c>
      <c r="C716" s="91">
        <v>-1.1907939999999999</v>
      </c>
      <c r="F716" s="109">
        <v>714</v>
      </c>
      <c r="G716" s="91">
        <f t="array" ref="G716:H716">+MMULT(B716:C716,'Cov - Cor- Cholsky'!$C$7:$D$8)</f>
        <v>-3.5703519957097196E-4</v>
      </c>
      <c r="H716" s="91">
        <v>-6.4175718713046399E-3</v>
      </c>
    </row>
    <row r="717" spans="1:8" ht="15" thickBot="1" x14ac:dyDescent="0.35">
      <c r="A717" s="109">
        <v>715</v>
      </c>
      <c r="B717" s="91">
        <v>-0.71689099999999994</v>
      </c>
      <c r="C717" s="91">
        <v>-1.9305909999999999</v>
      </c>
      <c r="F717" s="109">
        <v>715</v>
      </c>
      <c r="G717" s="91">
        <f t="array" ref="G717:H717">+MMULT(B717:C717,'Cov - Cor- Cholsky'!$C$7:$D$8)</f>
        <v>-6.9596574287090754E-3</v>
      </c>
      <c r="H717" s="91">
        <v>-1.5584039306942566E-2</v>
      </c>
    </row>
    <row r="718" spans="1:8" ht="15" thickBot="1" x14ac:dyDescent="0.35">
      <c r="A718" s="109">
        <v>716</v>
      </c>
      <c r="B718" s="91">
        <v>0.53166400000000003</v>
      </c>
      <c r="C718" s="91">
        <v>0.100643</v>
      </c>
      <c r="F718" s="109">
        <v>716</v>
      </c>
      <c r="G718" s="91">
        <f t="array" ref="G718:H718">+MMULT(B718:C718,'Cov - Cor- Cholsky'!$C$7:$D$8)</f>
        <v>5.1614531458439045E-3</v>
      </c>
      <c r="H718" s="91">
        <v>4.7075845082264573E-3</v>
      </c>
    </row>
    <row r="719" spans="1:8" ht="15" thickBot="1" x14ac:dyDescent="0.35">
      <c r="A719" s="109">
        <v>717</v>
      </c>
      <c r="B719" s="91">
        <v>1.078918</v>
      </c>
      <c r="C719" s="91">
        <v>0.64659500000000003</v>
      </c>
      <c r="F719" s="109">
        <v>717</v>
      </c>
      <c r="G719" s="91">
        <f t="array" ref="G719:H719">+MMULT(B719:C719,'Cov - Cor- Cholsky'!$C$7:$D$8)</f>
        <v>1.0474255742739049E-2</v>
      </c>
      <c r="H719" s="91">
        <v>1.1829557669030027E-2</v>
      </c>
    </row>
    <row r="720" spans="1:8" ht="15" thickBot="1" x14ac:dyDescent="0.35">
      <c r="A720" s="109">
        <v>718</v>
      </c>
      <c r="B720" s="91">
        <v>-1.3487610000000001</v>
      </c>
      <c r="C720" s="91">
        <v>0.63986799999999999</v>
      </c>
      <c r="F720" s="109">
        <v>718</v>
      </c>
      <c r="G720" s="91">
        <f t="array" ref="G720:H720">+MMULT(B720:C720,'Cov - Cor- Cholsky'!$C$7:$D$8)</f>
        <v>-1.3093921549026397E-2</v>
      </c>
      <c r="H720" s="91">
        <v>-7.3359417511005432E-3</v>
      </c>
    </row>
    <row r="721" spans="1:8" ht="15" thickBot="1" x14ac:dyDescent="0.35">
      <c r="A721" s="109">
        <v>719</v>
      </c>
      <c r="B721" s="91">
        <v>-0.95320499999999997</v>
      </c>
      <c r="C721" s="91">
        <v>0.40746700000000002</v>
      </c>
      <c r="F721" s="109">
        <v>719</v>
      </c>
      <c r="G721" s="91">
        <f t="array" ref="G721:H721">+MMULT(B721:C721,'Cov - Cor- Cholsky'!$C$7:$D$8)</f>
        <v>-9.253819980070379E-3</v>
      </c>
      <c r="H721" s="91">
        <v>-5.4147568362280058E-3</v>
      </c>
    </row>
    <row r="722" spans="1:8" ht="15" thickBot="1" x14ac:dyDescent="0.35">
      <c r="A722" s="109">
        <v>720</v>
      </c>
      <c r="B722" s="91">
        <v>0.59703399999999995</v>
      </c>
      <c r="C722" s="91">
        <v>5.9347999999999998E-2</v>
      </c>
      <c r="F722" s="109">
        <v>720</v>
      </c>
      <c r="G722" s="91">
        <f t="array" ref="G722:H722">+MMULT(B722:C722,'Cov - Cor- Cholsky'!$C$7:$D$8)</f>
        <v>5.7960723642672234E-3</v>
      </c>
      <c r="H722" s="91">
        <v>5.0102192055685212E-3</v>
      </c>
    </row>
    <row r="723" spans="1:8" ht="15" thickBot="1" x14ac:dyDescent="0.35">
      <c r="A723" s="109">
        <v>721</v>
      </c>
      <c r="B723" s="91">
        <v>3.9881E-2</v>
      </c>
      <c r="C723" s="91">
        <v>0.501772</v>
      </c>
      <c r="F723" s="109">
        <v>721</v>
      </c>
      <c r="G723" s="91">
        <f t="array" ref="G723:H723">+MMULT(B723:C723,'Cov - Cor- Cholsky'!$C$7:$D$8)</f>
        <v>3.8716917622671598E-4</v>
      </c>
      <c r="H723" s="91">
        <v>2.896364808062503E-3</v>
      </c>
    </row>
    <row r="724" spans="1:8" ht="15" thickBot="1" x14ac:dyDescent="0.35">
      <c r="A724" s="109">
        <v>722</v>
      </c>
      <c r="B724" s="91">
        <v>2.3284289999999999</v>
      </c>
      <c r="C724" s="91">
        <v>-0.54411200000000004</v>
      </c>
      <c r="F724" s="109">
        <v>722</v>
      </c>
      <c r="G724" s="91">
        <f t="array" ref="G724:H724">+MMULT(B724:C724,'Cov - Cor- Cholsky'!$C$7:$D$8)</f>
        <v>2.2604647271442443E-2</v>
      </c>
      <c r="H724" s="91">
        <v>1.5548792050195003E-2</v>
      </c>
    </row>
    <row r="725" spans="1:8" ht="15" thickBot="1" x14ac:dyDescent="0.35">
      <c r="A725" s="109">
        <v>723</v>
      </c>
      <c r="B725" s="91">
        <v>-0.17249200000000001</v>
      </c>
      <c r="C725" s="91">
        <v>-1.736462</v>
      </c>
      <c r="F725" s="109">
        <v>723</v>
      </c>
      <c r="G725" s="91">
        <f t="array" ref="G725:H725">+MMULT(B725:C725,'Cov - Cor- Cholsky'!$C$7:$D$8)</f>
        <v>-1.674571488821712E-3</v>
      </c>
      <c r="H725" s="91">
        <v>-1.0295025370764781E-2</v>
      </c>
    </row>
    <row r="726" spans="1:8" ht="15" thickBot="1" x14ac:dyDescent="0.35">
      <c r="A726" s="109">
        <v>724</v>
      </c>
      <c r="B726" s="91">
        <v>-0.12103800000000001</v>
      </c>
      <c r="C726" s="91">
        <v>0.163717</v>
      </c>
      <c r="F726" s="109">
        <v>724</v>
      </c>
      <c r="G726" s="91">
        <f t="array" ref="G726:H726">+MMULT(B726:C726,'Cov - Cor- Cholsky'!$C$7:$D$8)</f>
        <v>-1.175050343575368E-3</v>
      </c>
      <c r="H726" s="91">
        <v>-1.1133967435540313E-4</v>
      </c>
    </row>
    <row r="727" spans="1:8" ht="15" thickBot="1" x14ac:dyDescent="0.35">
      <c r="A727" s="109">
        <v>725</v>
      </c>
      <c r="B727" s="91">
        <v>0.92037000000000002</v>
      </c>
      <c r="C727" s="91">
        <v>-0.32450699999999999</v>
      </c>
      <c r="F727" s="109">
        <v>725</v>
      </c>
      <c r="G727" s="91">
        <f t="array" ref="G727:H727">+MMULT(B727:C727,'Cov - Cor- Cholsky'!$C$7:$D$8)</f>
        <v>8.9350541542033198E-3</v>
      </c>
      <c r="H727" s="91">
        <v>5.5829139798230613E-3</v>
      </c>
    </row>
    <row r="728" spans="1:8" ht="15" thickBot="1" x14ac:dyDescent="0.35">
      <c r="A728" s="109">
        <v>726</v>
      </c>
      <c r="B728" s="91">
        <v>-0.66268700000000003</v>
      </c>
      <c r="C728" s="91">
        <v>-0.47844999999999999</v>
      </c>
      <c r="F728" s="109">
        <v>726</v>
      </c>
      <c r="G728" s="91">
        <f t="array" ref="G728:H728">+MMULT(B728:C728,'Cov - Cor- Cholsky'!$C$7:$D$8)</f>
        <v>-6.433438978113732E-3</v>
      </c>
      <c r="H728" s="91">
        <v>-7.6842605069006829E-3</v>
      </c>
    </row>
    <row r="729" spans="1:8" ht="15" thickBot="1" x14ac:dyDescent="0.35">
      <c r="A729" s="109">
        <v>727</v>
      </c>
      <c r="B729" s="91">
        <v>1.361391</v>
      </c>
      <c r="C729" s="91">
        <v>-1.3829849999999999</v>
      </c>
      <c r="F729" s="109">
        <v>727</v>
      </c>
      <c r="G729" s="91">
        <f t="array" ref="G729:H729">+MMULT(B729:C729,'Cov - Cor- Cholsky'!$C$7:$D$8)</f>
        <v>1.3216534991411077E-2</v>
      </c>
      <c r="H729" s="91">
        <v>3.611432839936075E-3</v>
      </c>
    </row>
    <row r="730" spans="1:8" ht="15" thickBot="1" x14ac:dyDescent="0.35">
      <c r="A730" s="109">
        <v>728</v>
      </c>
      <c r="B730" s="91">
        <v>-1.757976</v>
      </c>
      <c r="C730" s="91">
        <v>0.31046800000000002</v>
      </c>
      <c r="F730" s="109">
        <v>728</v>
      </c>
      <c r="G730" s="91">
        <f t="array" ref="G730:H730">+MMULT(B730:C730,'Cov - Cor- Cholsky'!$C$7:$D$8)</f>
        <v>-1.7066626206623137E-2</v>
      </c>
      <c r="H730" s="91">
        <v>-1.2255759554244027E-2</v>
      </c>
    </row>
    <row r="731" spans="1:8" ht="15" thickBot="1" x14ac:dyDescent="0.35">
      <c r="A731" s="109">
        <v>729</v>
      </c>
      <c r="B731" s="91">
        <v>-1.220726</v>
      </c>
      <c r="C731" s="91">
        <v>1.371192</v>
      </c>
      <c r="F731" s="109">
        <v>729</v>
      </c>
      <c r="G731" s="91">
        <f t="array" ref="G731:H731">+MMULT(B731:C731,'Cov - Cor- Cholsky'!$C$7:$D$8)</f>
        <v>-1.1850943552532136E-2</v>
      </c>
      <c r="H731" s="91">
        <v>-2.5636339996801694E-3</v>
      </c>
    </row>
    <row r="732" spans="1:8" ht="15" thickBot="1" x14ac:dyDescent="0.35">
      <c r="A732" s="109">
        <v>730</v>
      </c>
      <c r="B732" s="91">
        <v>-7.7697000000000002E-2</v>
      </c>
      <c r="C732" s="91">
        <v>-0.74163900000000005</v>
      </c>
      <c r="F732" s="109">
        <v>730</v>
      </c>
      <c r="G732" s="91">
        <f t="array" ref="G732:H732">+MMULT(B732:C732,'Cov - Cor- Cholsky'!$C$7:$D$8)</f>
        <v>-7.5429110316409199E-4</v>
      </c>
      <c r="H732" s="91">
        <v>-4.4287086975135365E-3</v>
      </c>
    </row>
    <row r="733" spans="1:8" ht="15" thickBot="1" x14ac:dyDescent="0.35">
      <c r="A733" s="109">
        <v>731</v>
      </c>
      <c r="B733" s="91">
        <v>-1.101607</v>
      </c>
      <c r="C733" s="91">
        <v>-0.358427</v>
      </c>
      <c r="F733" s="109">
        <v>731</v>
      </c>
      <c r="G733" s="91">
        <f t="array" ref="G733:H733">+MMULT(B733:C733,'Cov - Cor- Cholsky'!$C$7:$D$8)</f>
        <v>-1.0694523074034852E-2</v>
      </c>
      <c r="H733" s="91">
        <v>-1.0525458256640221E-2</v>
      </c>
    </row>
    <row r="734" spans="1:8" ht="15" thickBot="1" x14ac:dyDescent="0.35">
      <c r="A734" s="109">
        <v>732</v>
      </c>
      <c r="B734" s="91">
        <v>-1.976818</v>
      </c>
      <c r="C734" s="91">
        <v>-1.807628</v>
      </c>
      <c r="F734" s="109">
        <v>732</v>
      </c>
      <c r="G734" s="91">
        <f t="array" ref="G734:H734">+MMULT(B734:C734,'Cov - Cor- Cholsky'!$C$7:$D$8)</f>
        <v>-1.9191168641963449E-2</v>
      </c>
      <c r="H734" s="91">
        <v>-2.487990427449454E-2</v>
      </c>
    </row>
    <row r="735" spans="1:8" ht="15" thickBot="1" x14ac:dyDescent="0.35">
      <c r="A735" s="109">
        <v>733</v>
      </c>
      <c r="B735" s="91">
        <v>0.90319300000000002</v>
      </c>
      <c r="C735" s="91">
        <v>-0.52838099999999999</v>
      </c>
      <c r="F735" s="109">
        <v>733</v>
      </c>
      <c r="G735" s="91">
        <f t="array" ref="G735:H735">+MMULT(B735:C735,'Cov - Cor- Cholsky'!$C$7:$D$8)</f>
        <v>8.7682979309379478E-3</v>
      </c>
      <c r="H735" s="91">
        <v>4.3984298820064606E-3</v>
      </c>
    </row>
    <row r="736" spans="1:8" ht="15" thickBot="1" x14ac:dyDescent="0.35">
      <c r="A736" s="109">
        <v>734</v>
      </c>
      <c r="B736" s="91">
        <v>1.0888420000000001</v>
      </c>
      <c r="C736" s="91">
        <v>-0.12135799999999999</v>
      </c>
      <c r="F736" s="109">
        <v>734</v>
      </c>
      <c r="G736" s="91">
        <f t="array" ref="G736:H736">+MMULT(B736:C736,'Cov - Cor- Cholsky'!$C$7:$D$8)</f>
        <v>1.0570599036660314E-2</v>
      </c>
      <c r="H736" s="91">
        <v>7.9559199900874934E-3</v>
      </c>
    </row>
    <row r="737" spans="1:8" ht="15" thickBot="1" x14ac:dyDescent="0.35">
      <c r="A737" s="109">
        <v>735</v>
      </c>
      <c r="B737" s="91">
        <v>0.58088600000000001</v>
      </c>
      <c r="C737" s="91">
        <v>0.31625500000000001</v>
      </c>
      <c r="F737" s="109">
        <v>735</v>
      </c>
      <c r="G737" s="91">
        <f t="array" ref="G737:H737">+MMULT(B737:C737,'Cov - Cor- Cholsky'!$C$7:$D$8)</f>
        <v>5.6393057872578959E-3</v>
      </c>
      <c r="H737" s="91">
        <v>6.20499647092136E-3</v>
      </c>
    </row>
    <row r="738" spans="1:8" ht="15" thickBot="1" x14ac:dyDescent="0.35">
      <c r="A738" s="109">
        <v>736</v>
      </c>
      <c r="B738" s="91">
        <v>0.74771399999999999</v>
      </c>
      <c r="C738" s="91">
        <v>-0.48918299999999998</v>
      </c>
      <c r="F738" s="109">
        <v>736</v>
      </c>
      <c r="G738" s="91">
        <f t="array" ref="G738:H738">+MMULT(B738:C738,'Cov - Cor- Cholsky'!$C$7:$D$8)</f>
        <v>7.2588905351717043E-3</v>
      </c>
      <c r="H738" s="91">
        <v>3.3749165633326656E-3</v>
      </c>
    </row>
    <row r="739" spans="1:8" ht="15" thickBot="1" x14ac:dyDescent="0.35">
      <c r="A739" s="109">
        <v>737</v>
      </c>
      <c r="B739" s="91">
        <v>0.40500199999999997</v>
      </c>
      <c r="C739" s="91">
        <v>1.0496730000000001</v>
      </c>
      <c r="F739" s="109">
        <v>737</v>
      </c>
      <c r="G739" s="91">
        <f t="array" ref="G739:H739">+MMULT(B739:C739,'Cov - Cor- Cholsky'!$C$7:$D$8)</f>
        <v>3.9318043858020714E-3</v>
      </c>
      <c r="H739" s="91">
        <v>8.593101441694409E-3</v>
      </c>
    </row>
    <row r="740" spans="1:8" ht="15" thickBot="1" x14ac:dyDescent="0.35">
      <c r="A740" s="109">
        <v>738</v>
      </c>
      <c r="B740" s="91">
        <v>0.73141199999999995</v>
      </c>
      <c r="C740" s="91">
        <v>-1.2156979999999999</v>
      </c>
      <c r="F740" s="109">
        <v>738</v>
      </c>
      <c r="G740" s="91">
        <f t="array" ref="G740:H740">+MMULT(B740:C740,'Cov - Cor- Cholsky'!$C$7:$D$8)</f>
        <v>7.1006289090628314E-3</v>
      </c>
      <c r="H740" s="91">
        <v>-4.9215277307765835E-4</v>
      </c>
    </row>
    <row r="741" spans="1:8" ht="15" thickBot="1" x14ac:dyDescent="0.35">
      <c r="A741" s="109">
        <v>739</v>
      </c>
      <c r="B741" s="91">
        <v>0.471972</v>
      </c>
      <c r="C741" s="91">
        <v>1.0416639999999999</v>
      </c>
      <c r="F741" s="109">
        <v>739</v>
      </c>
      <c r="G741" s="91">
        <f t="array" ref="G741:H741">+MMULT(B741:C741,'Cov - Cor- Cholsky'!$C$7:$D$8)</f>
        <v>4.5819565818829922E-3</v>
      </c>
      <c r="H741" s="91">
        <v>9.0796324888874347E-3</v>
      </c>
    </row>
    <row r="742" spans="1:8" ht="15" thickBot="1" x14ac:dyDescent="0.35">
      <c r="A742" s="109">
        <v>740</v>
      </c>
      <c r="B742" s="91">
        <v>1.592004</v>
      </c>
      <c r="C742" s="91">
        <v>0.52849000000000002</v>
      </c>
      <c r="F742" s="109">
        <v>740</v>
      </c>
      <c r="G742" s="91">
        <f t="array" ref="G742:H742">+MMULT(B742:C742,'Cov - Cor- Cholsky'!$C$7:$D$8)</f>
        <v>1.5455351601756144E-2</v>
      </c>
      <c r="H742" s="91">
        <v>1.5265077005585066E-2</v>
      </c>
    </row>
    <row r="743" spans="1:8" ht="15" thickBot="1" x14ac:dyDescent="0.35">
      <c r="A743" s="109">
        <v>741</v>
      </c>
      <c r="B743" s="91">
        <v>-0.33061400000000002</v>
      </c>
      <c r="C743" s="91">
        <v>-2.1541000000000001E-2</v>
      </c>
      <c r="F743" s="109">
        <v>741</v>
      </c>
      <c r="G743" s="91">
        <f t="array" ref="G743:H743">+MMULT(B743:C743,'Cov - Cor- Cholsky'!$C$7:$D$8)</f>
        <v>-3.209637422056104E-3</v>
      </c>
      <c r="H743" s="91">
        <v>-2.716192221439873E-3</v>
      </c>
    </row>
    <row r="744" spans="1:8" ht="15" thickBot="1" x14ac:dyDescent="0.35">
      <c r="A744" s="109">
        <v>742</v>
      </c>
      <c r="B744" s="91">
        <v>-1.033677</v>
      </c>
      <c r="C744" s="91">
        <v>-0.90156800000000004</v>
      </c>
      <c r="F744" s="109">
        <v>742</v>
      </c>
      <c r="G744" s="91">
        <f t="array" ref="G744:H744">+MMULT(B744:C744,'Cov - Cor- Cholsky'!$C$7:$D$8)</f>
        <v>-1.0035051091359371E-2</v>
      </c>
      <c r="H744" s="91">
        <v>-1.2785120588361199E-2</v>
      </c>
    </row>
    <row r="745" spans="1:8" ht="15" thickBot="1" x14ac:dyDescent="0.35">
      <c r="A745" s="109">
        <v>743</v>
      </c>
      <c r="B745" s="91">
        <v>-0.73128099999999996</v>
      </c>
      <c r="C745" s="91">
        <v>0.87138099999999996</v>
      </c>
      <c r="F745" s="109">
        <v>743</v>
      </c>
      <c r="G745" s="91">
        <f t="array" ref="G745:H745">+MMULT(B745:C745,'Cov - Cor- Cholsky'!$C$7:$D$8)</f>
        <v>-7.0993571465171159E-3</v>
      </c>
      <c r="H745" s="91">
        <v>-1.2786503776666524E-3</v>
      </c>
    </row>
    <row r="746" spans="1:8" ht="15" thickBot="1" x14ac:dyDescent="0.35">
      <c r="A746" s="109">
        <v>744</v>
      </c>
      <c r="B746" s="91">
        <v>0.56957400000000002</v>
      </c>
      <c r="C746" s="91">
        <v>-0.81900200000000001</v>
      </c>
      <c r="F746" s="109">
        <v>744</v>
      </c>
      <c r="G746" s="91">
        <f t="array" ref="G746:H746">+MMULT(B746:C746,'Cov - Cor- Cholsky'!$C$7:$D$8)</f>
        <v>5.5294876352186646E-3</v>
      </c>
      <c r="H746" s="91">
        <v>2.7388710577893206E-4</v>
      </c>
    </row>
    <row r="747" spans="1:8" ht="15" thickBot="1" x14ac:dyDescent="0.35">
      <c r="A747" s="109">
        <v>745</v>
      </c>
      <c r="B747" s="91">
        <v>0.65912499999999996</v>
      </c>
      <c r="C747" s="91">
        <v>0.50337200000000004</v>
      </c>
      <c r="F747" s="109">
        <v>745</v>
      </c>
      <c r="G747" s="91">
        <f t="array" ref="G747:H747">+MMULT(B747:C747,'Cov - Cor- Cholsky'!$C$7:$D$8)</f>
        <v>6.3988586866034992E-3</v>
      </c>
      <c r="H747" s="91">
        <v>7.7844379921370981E-3</v>
      </c>
    </row>
    <row r="748" spans="1:8" ht="15" thickBot="1" x14ac:dyDescent="0.35">
      <c r="A748" s="109">
        <v>746</v>
      </c>
      <c r="B748" s="91">
        <v>-0.25475199999999998</v>
      </c>
      <c r="C748" s="91">
        <v>-0.111099</v>
      </c>
      <c r="F748" s="109">
        <v>746</v>
      </c>
      <c r="G748" s="91">
        <f t="array" ref="G748:H748">+MMULT(B748:C748,'Cov - Cor- Cholsky'!$C$7:$D$8)</f>
        <v>-2.4731607026430716E-3</v>
      </c>
      <c r="H748" s="91">
        <v>-2.5792358483076013E-3</v>
      </c>
    </row>
    <row r="749" spans="1:8" ht="15" thickBot="1" x14ac:dyDescent="0.35">
      <c r="A749" s="109">
        <v>747</v>
      </c>
      <c r="B749" s="91">
        <v>-0.28320600000000001</v>
      </c>
      <c r="C749" s="91">
        <v>-0.15983</v>
      </c>
      <c r="F749" s="109">
        <v>747</v>
      </c>
      <c r="G749" s="91">
        <f t="array" ref="G749:H749">+MMULT(B749:C749,'Cov - Cor- Cholsky'!$C$7:$D$8)</f>
        <v>-2.7493952940614162E-3</v>
      </c>
      <c r="H749" s="91">
        <v>-3.0542293407177642E-3</v>
      </c>
    </row>
    <row r="750" spans="1:8" ht="15" thickBot="1" x14ac:dyDescent="0.35">
      <c r="A750" s="109">
        <v>748</v>
      </c>
      <c r="B750" s="91">
        <v>4.5199999999999997E-2</v>
      </c>
      <c r="C750" s="91">
        <v>-0.58398899999999998</v>
      </c>
      <c r="F750" s="109">
        <v>748</v>
      </c>
      <c r="G750" s="91">
        <f t="array" ref="G750:H750">+MMULT(B750:C750,'Cov - Cor- Cholsky'!$C$7:$D$8)</f>
        <v>4.3880661882719996E-4</v>
      </c>
      <c r="H750" s="91">
        <v>-2.648983419094063E-3</v>
      </c>
    </row>
    <row r="751" spans="1:8" ht="15" thickBot="1" x14ac:dyDescent="0.35">
      <c r="A751" s="109">
        <v>749</v>
      </c>
      <c r="B751" s="91">
        <v>1.3028979999999999</v>
      </c>
      <c r="C751" s="91">
        <v>-0.89424199999999998</v>
      </c>
      <c r="F751" s="109">
        <v>749</v>
      </c>
      <c r="G751" s="91">
        <f t="array" ref="G751:H751">+MMULT(B751:C751,'Cov - Cor- Cholsky'!$C$7:$D$8)</f>
        <v>1.2648678452582328E-2</v>
      </c>
      <c r="H751" s="91">
        <v>5.6655327548599662E-3</v>
      </c>
    </row>
    <row r="752" spans="1:8" ht="15" thickBot="1" x14ac:dyDescent="0.35">
      <c r="A752" s="109">
        <v>750</v>
      </c>
      <c r="B752" s="91">
        <v>-0.43684499999999998</v>
      </c>
      <c r="C752" s="91">
        <v>0.27042500000000003</v>
      </c>
      <c r="F752" s="109">
        <v>750</v>
      </c>
      <c r="G752" s="91">
        <f t="array" ref="G752:H752">+MMULT(B752:C752,'Cov - Cor- Cholsky'!$C$7:$D$8)</f>
        <v>-4.2409397655214197E-3</v>
      </c>
      <c r="H752" s="91">
        <v>-2.05088605084538E-3</v>
      </c>
    </row>
    <row r="753" spans="1:8" ht="15" thickBot="1" x14ac:dyDescent="0.35">
      <c r="A753" s="109">
        <v>751</v>
      </c>
      <c r="B753" s="91">
        <v>0.59120700000000004</v>
      </c>
      <c r="C753" s="91">
        <v>-0.91881599999999997</v>
      </c>
      <c r="F753" s="109">
        <v>751</v>
      </c>
      <c r="G753" s="91">
        <f t="array" ref="G753:H753">+MMULT(B753:C753,'Cov - Cor- Cholsky'!$C$7:$D$8)</f>
        <v>5.7395032012604527E-3</v>
      </c>
      <c r="H753" s="91">
        <v>-6.9275075051858544E-5</v>
      </c>
    </row>
    <row r="754" spans="1:8" ht="15" thickBot="1" x14ac:dyDescent="0.35">
      <c r="A754" s="109">
        <v>752</v>
      </c>
      <c r="B754" s="91">
        <v>0.49458999999999997</v>
      </c>
      <c r="C754" s="91">
        <v>0.87975499999999995</v>
      </c>
      <c r="F754" s="109">
        <v>752</v>
      </c>
      <c r="G754" s="91">
        <f t="array" ref="G754:H754">+MMULT(B754:C754,'Cov - Cor- Cholsky'!$C$7:$D$8)</f>
        <v>4.8015346372952397E-3</v>
      </c>
      <c r="H754" s="91">
        <v>8.4246951238563933E-3</v>
      </c>
    </row>
    <row r="755" spans="1:8" ht="15" thickBot="1" x14ac:dyDescent="0.35">
      <c r="A755" s="109">
        <v>753</v>
      </c>
      <c r="B755" s="91">
        <v>1.21353</v>
      </c>
      <c r="C755" s="91">
        <v>-0.61446900000000004</v>
      </c>
      <c r="F755" s="109">
        <v>753</v>
      </c>
      <c r="G755" s="91">
        <f t="array" ref="G755:H755">+MMULT(B755:C755,'Cov - Cor- Cholsky'!$C$7:$D$8)</f>
        <v>1.1781083985517081E-2</v>
      </c>
      <c r="H755" s="91">
        <v>6.4009802523832468E-3</v>
      </c>
    </row>
    <row r="756" spans="1:8" ht="15" thickBot="1" x14ac:dyDescent="0.35">
      <c r="A756" s="109">
        <v>754</v>
      </c>
      <c r="B756" s="91">
        <v>-0.88569200000000003</v>
      </c>
      <c r="C756" s="91">
        <v>0.80125800000000003</v>
      </c>
      <c r="F756" s="109">
        <v>754</v>
      </c>
      <c r="G756" s="91">
        <f t="array" ref="G756:H756">+MMULT(B756:C756,'Cov - Cor- Cholsky'!$C$7:$D$8)</f>
        <v>-8.5983962796969127E-3</v>
      </c>
      <c r="H756" s="91">
        <v>-2.8563070930883424E-3</v>
      </c>
    </row>
    <row r="757" spans="1:8" ht="15" thickBot="1" x14ac:dyDescent="0.35">
      <c r="A757" s="109">
        <v>755</v>
      </c>
      <c r="B757" s="91">
        <v>-2.8359369999999999</v>
      </c>
      <c r="C757" s="91">
        <v>0.67053600000000002</v>
      </c>
      <c r="F757" s="109">
        <v>755</v>
      </c>
      <c r="G757" s="91">
        <f t="array" ref="G757:H757">+MMULT(B757:C757,'Cov - Cor- Cholsky'!$C$7:$D$8)</f>
        <v>-2.753159128710073E-2</v>
      </c>
      <c r="H757" s="91">
        <v>-1.8897545877233971E-2</v>
      </c>
    </row>
    <row r="758" spans="1:8" ht="15" thickBot="1" x14ac:dyDescent="0.35">
      <c r="A758" s="109">
        <v>756</v>
      </c>
      <c r="B758" s="91">
        <v>0.67213599999999996</v>
      </c>
      <c r="C758" s="91">
        <v>-0.90238200000000002</v>
      </c>
      <c r="F758" s="109">
        <v>756</v>
      </c>
      <c r="G758" s="91">
        <f t="array" ref="G758:H758">+MMULT(B758:C758,'Cov - Cor- Cholsky'!$C$7:$D$8)</f>
        <v>6.5251709192928956E-3</v>
      </c>
      <c r="H758" s="91">
        <v>6.530396036476295E-4</v>
      </c>
    </row>
    <row r="759" spans="1:8" ht="15" thickBot="1" x14ac:dyDescent="0.35">
      <c r="A759" s="109">
        <v>757</v>
      </c>
      <c r="B759" s="91">
        <v>0.248615</v>
      </c>
      <c r="C759" s="91">
        <v>0.56484400000000001</v>
      </c>
      <c r="F759" s="109">
        <v>757</v>
      </c>
      <c r="G759" s="91">
        <f t="array" ref="G759:H759">+MMULT(B759:C759,'Cov - Cor- Cholsky'!$C$7:$D$8)</f>
        <v>2.4135820252151399E-3</v>
      </c>
      <c r="H759" s="91">
        <v>4.8658200010684334E-3</v>
      </c>
    </row>
    <row r="760" spans="1:8" ht="15" thickBot="1" x14ac:dyDescent="0.35">
      <c r="A760" s="109">
        <v>758</v>
      </c>
      <c r="B760" s="91">
        <v>-0.181176</v>
      </c>
      <c r="C760" s="91">
        <v>0.14789099999999999</v>
      </c>
      <c r="F760" s="109">
        <v>758</v>
      </c>
      <c r="G760" s="91">
        <f t="array" ref="G760:H760">+MMULT(B760:C760,'Cov - Cor- Cholsky'!$C$7:$D$8)</f>
        <v>-1.758876725058336E-3</v>
      </c>
      <c r="H760" s="91">
        <v>-6.6668592727028701E-4</v>
      </c>
    </row>
    <row r="761" spans="1:8" ht="15" thickBot="1" x14ac:dyDescent="0.35">
      <c r="A761" s="109">
        <v>759</v>
      </c>
      <c r="B761" s="91">
        <v>-0.52136199999999999</v>
      </c>
      <c r="C761" s="91">
        <v>0.62315100000000001</v>
      </c>
      <c r="F761" s="109">
        <v>759</v>
      </c>
      <c r="G761" s="91">
        <f t="array" ref="G761:H761">+MMULT(B761:C761,'Cov - Cor- Cholsky'!$C$7:$D$8)</f>
        <v>-5.0614401859510319E-3</v>
      </c>
      <c r="H761" s="91">
        <v>-9.0179918962284087E-4</v>
      </c>
    </row>
    <row r="762" spans="1:8" ht="15" thickBot="1" x14ac:dyDescent="0.35">
      <c r="A762" s="109">
        <v>760</v>
      </c>
      <c r="B762" s="91">
        <v>1.9522600000000001</v>
      </c>
      <c r="C762" s="91">
        <v>-1.190083</v>
      </c>
      <c r="F762" s="109">
        <v>760</v>
      </c>
      <c r="G762" s="91">
        <f t="array" ref="G762:H762">+MMULT(B762:C762,'Cov - Cor- Cholsky'!$C$7:$D$8)</f>
        <v>1.895275685114136E-2</v>
      </c>
      <c r="H762" s="91">
        <v>9.2603310849085803E-3</v>
      </c>
    </row>
    <row r="763" spans="1:8" ht="15" thickBot="1" x14ac:dyDescent="0.35">
      <c r="A763" s="109">
        <v>761</v>
      </c>
      <c r="B763" s="91">
        <v>-1.537941</v>
      </c>
      <c r="C763" s="91">
        <v>-0.76656000000000002</v>
      </c>
      <c r="F763" s="109">
        <v>761</v>
      </c>
      <c r="G763" s="91">
        <f t="array" ref="G763:H763">+MMULT(B763:C763,'Cov - Cor- Cholsky'!$C$7:$D$8)</f>
        <v>-1.4930501994816875E-2</v>
      </c>
      <c r="H763" s="91">
        <v>-1.6064137893480039E-2</v>
      </c>
    </row>
    <row r="764" spans="1:8" ht="15" thickBot="1" x14ac:dyDescent="0.35">
      <c r="A764" s="109">
        <v>762</v>
      </c>
      <c r="B764" s="91">
        <v>-0.58683700000000005</v>
      </c>
      <c r="C764" s="91">
        <v>0.50173299999999998</v>
      </c>
      <c r="F764" s="109">
        <v>762</v>
      </c>
      <c r="G764" s="91">
        <f t="array" ref="G764:H764">+MMULT(B764:C764,'Cov - Cor- Cholsky'!$C$7:$D$8)</f>
        <v>-5.6970787560331323E-3</v>
      </c>
      <c r="H764" s="91">
        <v>-2.0425730569940724E-3</v>
      </c>
    </row>
    <row r="765" spans="1:8" ht="15" thickBot="1" x14ac:dyDescent="0.35">
      <c r="A765" s="109">
        <v>763</v>
      </c>
      <c r="B765" s="91">
        <v>-0.22478699999999999</v>
      </c>
      <c r="C765" s="91">
        <v>1.109456</v>
      </c>
      <c r="F765" s="109">
        <v>763</v>
      </c>
      <c r="G765" s="91">
        <f t="array" ref="G765:H765">+MMULT(B765:C765,'Cov - Cor- Cholsky'!$C$7:$D$8)</f>
        <v>-2.1822571554493317E-3</v>
      </c>
      <c r="H765" s="91">
        <v>3.9378036901395186E-3</v>
      </c>
    </row>
    <row r="766" spans="1:8" ht="15" thickBot="1" x14ac:dyDescent="0.35">
      <c r="A766" s="109">
        <v>764</v>
      </c>
      <c r="B766" s="91">
        <v>0.197879</v>
      </c>
      <c r="C766" s="91">
        <v>0.57338199999999995</v>
      </c>
      <c r="F766" s="109">
        <v>764</v>
      </c>
      <c r="G766" s="91">
        <f t="array" ref="G766:H766">+MMULT(B766:C766,'Cov - Cor- Cholsky'!$C$7:$D$8)</f>
        <v>1.9210313036926441E-3</v>
      </c>
      <c r="H766" s="91">
        <v>4.5099402408102542E-3</v>
      </c>
    </row>
    <row r="767" spans="1:8" ht="15" thickBot="1" x14ac:dyDescent="0.35">
      <c r="A767" s="109">
        <v>765</v>
      </c>
      <c r="B767" s="91">
        <v>0.84735700000000003</v>
      </c>
      <c r="C767" s="91">
        <v>1.9147999999999998E-2</v>
      </c>
      <c r="F767" s="109">
        <v>765</v>
      </c>
      <c r="G767" s="91">
        <f t="array" ref="G767:H767">+MMULT(B767:C767,'Cov - Cor- Cholsky'!$C$7:$D$8)</f>
        <v>8.2262358431318527E-3</v>
      </c>
      <c r="H767" s="91">
        <v>6.7759771758781791E-3</v>
      </c>
    </row>
    <row r="768" spans="1:8" ht="15" thickBot="1" x14ac:dyDescent="0.35">
      <c r="A768" s="109">
        <v>766</v>
      </c>
      <c r="B768" s="91">
        <v>-0.40450999999999998</v>
      </c>
      <c r="C768" s="91">
        <v>-0.26022499999999998</v>
      </c>
      <c r="F768" s="109">
        <v>766</v>
      </c>
      <c r="G768" s="91">
        <f t="array" ref="G768:H768">+MMULT(B768:C768,'Cov - Cor- Cholsky'!$C$7:$D$8)</f>
        <v>-3.9270279951723599E-3</v>
      </c>
      <c r="H768" s="91">
        <v>-4.5267703365211645E-3</v>
      </c>
    </row>
    <row r="769" spans="1:8" ht="15" thickBot="1" x14ac:dyDescent="0.35">
      <c r="A769" s="109">
        <v>767</v>
      </c>
      <c r="B769" s="91">
        <v>-2.039911</v>
      </c>
      <c r="C769" s="91">
        <v>0.67487299999999995</v>
      </c>
      <c r="F769" s="109">
        <v>767</v>
      </c>
      <c r="G769" s="91">
        <f t="array" ref="G769:H769">+MMULT(B769:C769,'Cov - Cor- Cholsky'!$C$7:$D$8)</f>
        <v>-1.9803682491557797E-2</v>
      </c>
      <c r="H769" s="91">
        <v>-1.260228986152106E-2</v>
      </c>
    </row>
    <row r="770" spans="1:8" ht="15" thickBot="1" x14ac:dyDescent="0.35">
      <c r="A770" s="109">
        <v>768</v>
      </c>
      <c r="B770" s="91">
        <v>-1.5185249999999999</v>
      </c>
      <c r="C770" s="91">
        <v>0.45172600000000002</v>
      </c>
      <c r="F770" s="109">
        <v>768</v>
      </c>
      <c r="G770" s="91">
        <f t="array" ref="G770:H770">+MMULT(B770:C770,'Cov - Cor- Cholsky'!$C$7:$D$8)</f>
        <v>-1.4742009310941899E-2</v>
      </c>
      <c r="H770" s="91">
        <v>-9.6419039736949305E-3</v>
      </c>
    </row>
    <row r="771" spans="1:8" ht="15" thickBot="1" x14ac:dyDescent="0.35">
      <c r="A771" s="109">
        <v>769</v>
      </c>
      <c r="B771" s="91">
        <v>0.91691199999999995</v>
      </c>
      <c r="C771" s="91">
        <v>-1.029911</v>
      </c>
      <c r="F771" s="109">
        <v>769</v>
      </c>
      <c r="G771" s="91">
        <f t="array" ref="G771:H771">+MMULT(B771:C771,'Cov - Cor- Cholsky'!$C$7:$D$8)</f>
        <v>8.9014835062408322E-3</v>
      </c>
      <c r="H771" s="91">
        <v>1.9256954399833708E-3</v>
      </c>
    </row>
    <row r="772" spans="1:8" ht="15" thickBot="1" x14ac:dyDescent="0.35">
      <c r="A772" s="109">
        <v>770</v>
      </c>
      <c r="B772" s="91">
        <v>-1.7588159999999999</v>
      </c>
      <c r="C772" s="91">
        <v>0.60660599999999998</v>
      </c>
      <c r="F772" s="109">
        <v>770</v>
      </c>
      <c r="G772" s="91">
        <f t="array" ref="G772:H772">+MMULT(B772:C772,'Cov - Cor- Cholsky'!$C$7:$D$8)</f>
        <v>-1.7074781019893376E-2</v>
      </c>
      <c r="H772" s="91">
        <v>-1.0738469911121141E-2</v>
      </c>
    </row>
    <row r="773" spans="1:8" ht="15" thickBot="1" x14ac:dyDescent="0.35">
      <c r="A773" s="109">
        <v>771</v>
      </c>
      <c r="B773" s="91">
        <v>-0.90624700000000002</v>
      </c>
      <c r="C773" s="91">
        <v>-0.47880600000000001</v>
      </c>
      <c r="F773" s="109">
        <v>771</v>
      </c>
      <c r="G773" s="91">
        <f t="array" ref="G773:H773">+MMULT(B773:C773,'Cov - Cor- Cholsky'!$C$7:$D$8)</f>
        <v>-8.7979465020418916E-3</v>
      </c>
      <c r="H773" s="91">
        <v>-9.6054227288689745E-3</v>
      </c>
    </row>
    <row r="774" spans="1:8" ht="15" thickBot="1" x14ac:dyDescent="0.35">
      <c r="A774" s="109">
        <v>772</v>
      </c>
      <c r="B774" s="91">
        <v>-0.60905600000000004</v>
      </c>
      <c r="C774" s="91">
        <v>0.94242300000000001</v>
      </c>
      <c r="F774" s="109">
        <v>772</v>
      </c>
      <c r="G774" s="91">
        <f t="array" ref="G774:H774">+MMULT(B774:C774,'Cov - Cor- Cholsky'!$C$7:$D$8)</f>
        <v>-5.9127832751420164E-3</v>
      </c>
      <c r="H774" s="91">
        <v>5.0099541835236031E-5</v>
      </c>
    </row>
    <row r="775" spans="1:8" ht="15" thickBot="1" x14ac:dyDescent="0.35">
      <c r="A775" s="109">
        <v>773</v>
      </c>
      <c r="B775" s="91">
        <v>-0.41537600000000002</v>
      </c>
      <c r="C775" s="91">
        <v>3.6274000000000001E-2</v>
      </c>
      <c r="F775" s="109">
        <v>773</v>
      </c>
      <c r="G775" s="91">
        <f t="array" ref="G775:H775">+MMULT(B775:C775,'Cov - Cor- Cholsky'!$C$7:$D$8)</f>
        <v>-4.032516329689536E-3</v>
      </c>
      <c r="H775" s="91">
        <v>-3.086631077027226E-3</v>
      </c>
    </row>
    <row r="776" spans="1:8" ht="15" thickBot="1" x14ac:dyDescent="0.35">
      <c r="A776" s="109">
        <v>774</v>
      </c>
      <c r="B776" s="91">
        <v>-0.574125</v>
      </c>
      <c r="C776" s="91">
        <v>5.3832999999999999E-2</v>
      </c>
      <c r="F776" s="109">
        <v>774</v>
      </c>
      <c r="G776" s="91">
        <f t="array" ref="G776:H776">+MMULT(B776:C776,'Cov - Cor- Cholsky'!$C$7:$D$8)</f>
        <v>-5.5736692485434999E-3</v>
      </c>
      <c r="H776" s="91">
        <v>-4.247266084797364E-3</v>
      </c>
    </row>
    <row r="777" spans="1:8" ht="15" thickBot="1" x14ac:dyDescent="0.35">
      <c r="A777" s="109">
        <v>775</v>
      </c>
      <c r="B777" s="91">
        <v>-1.651686</v>
      </c>
      <c r="C777" s="91">
        <v>-0.44833499999999998</v>
      </c>
      <c r="F777" s="109">
        <v>775</v>
      </c>
      <c r="G777" s="91">
        <f t="array" ref="G777:H777">+MMULT(B777:C777,'Cov - Cor- Cholsky'!$C$7:$D$8)</f>
        <v>-1.6034751084606697E-2</v>
      </c>
      <c r="H777" s="91">
        <v>-1.5322917129539919E-2</v>
      </c>
    </row>
    <row r="778" spans="1:8" ht="15" thickBot="1" x14ac:dyDescent="0.35">
      <c r="A778" s="109">
        <v>776</v>
      </c>
      <c r="B778" s="91">
        <v>-0.80821200000000004</v>
      </c>
      <c r="C778" s="91">
        <v>-0.36076799999999998</v>
      </c>
      <c r="F778" s="109">
        <v>776</v>
      </c>
      <c r="G778" s="91">
        <f t="array" ref="G778:H778">+MMULT(B778:C778,'Cov - Cor- Cholsky'!$C$7:$D$8)</f>
        <v>-7.8462118366276323E-3</v>
      </c>
      <c r="H778" s="91">
        <v>-8.2254589910351651E-3</v>
      </c>
    </row>
    <row r="779" spans="1:8" ht="15" thickBot="1" x14ac:dyDescent="0.35">
      <c r="A779" s="109">
        <v>777</v>
      </c>
      <c r="B779" s="91">
        <v>1.692806</v>
      </c>
      <c r="C779" s="91">
        <v>-0.93378099999999997</v>
      </c>
      <c r="F779" s="109">
        <v>777</v>
      </c>
      <c r="G779" s="91">
        <f t="array" ref="G779:H779">+MMULT(B779:C779,'Cov - Cor- Cholsky'!$C$7:$D$8)</f>
        <v>1.6433948610407017E-2</v>
      </c>
      <c r="H779" s="91">
        <v>8.5346663894058268E-3</v>
      </c>
    </row>
    <row r="780" spans="1:8" ht="15" thickBot="1" x14ac:dyDescent="0.35">
      <c r="A780" s="109">
        <v>778</v>
      </c>
      <c r="B780" s="91">
        <v>0.29855199999999998</v>
      </c>
      <c r="C780" s="91">
        <v>-1.807949</v>
      </c>
      <c r="F780" s="109">
        <v>778</v>
      </c>
      <c r="G780" s="91">
        <f t="array" ref="G780:H780">+MMULT(B780:C780,'Cov - Cor- Cholsky'!$C$7:$D$8)</f>
        <v>2.8983759660198716E-3</v>
      </c>
      <c r="H780" s="91">
        <v>-6.9509168201196151E-3</v>
      </c>
    </row>
    <row r="781" spans="1:8" ht="15" thickBot="1" x14ac:dyDescent="0.35">
      <c r="A781" s="109">
        <v>779</v>
      </c>
      <c r="B781" s="91">
        <v>0.59348199999999995</v>
      </c>
      <c r="C781" s="91">
        <v>0.78756300000000001</v>
      </c>
      <c r="F781" s="109">
        <v>779</v>
      </c>
      <c r="G781" s="91">
        <f t="array" ref="G781:H781">+MMULT(B781:C781,'Cov - Cor- Cholsky'!$C$7:$D$8)</f>
        <v>5.7615891538673513E-3</v>
      </c>
      <c r="H781" s="91">
        <v>8.7295808094293593E-3</v>
      </c>
    </row>
    <row r="782" spans="1:8" ht="15" thickBot="1" x14ac:dyDescent="0.35">
      <c r="A782" s="109">
        <v>780</v>
      </c>
      <c r="B782" s="91">
        <v>-1.7427539999999999</v>
      </c>
      <c r="C782" s="91">
        <v>0.721746</v>
      </c>
      <c r="F782" s="109">
        <v>780</v>
      </c>
      <c r="G782" s="91">
        <f t="array" ref="G782:H782">+MMULT(B782:C782,'Cov - Cor- Cholsky'!$C$7:$D$8)</f>
        <v>-1.6918849340433143E-2</v>
      </c>
      <c r="H782" s="91">
        <v>-1.0019392426807104E-2</v>
      </c>
    </row>
    <row r="783" spans="1:8" ht="15" thickBot="1" x14ac:dyDescent="0.35">
      <c r="A783" s="109">
        <v>781</v>
      </c>
      <c r="B783" s="91">
        <v>-0.40581899999999999</v>
      </c>
      <c r="C783" s="91">
        <v>9.4798999999999994E-2</v>
      </c>
      <c r="F783" s="109">
        <v>781</v>
      </c>
      <c r="G783" s="91">
        <f t="array" ref="G783:H783">+MMULT(B783:C783,'Cov - Cor- Cholsky'!$C$7:$D$8)</f>
        <v>-3.9397359125184842E-3</v>
      </c>
      <c r="H783" s="91">
        <v>-2.7101525944561878E-3</v>
      </c>
    </row>
    <row r="784" spans="1:8" ht="15" thickBot="1" x14ac:dyDescent="0.35">
      <c r="A784" s="109">
        <v>782</v>
      </c>
      <c r="B784" s="91">
        <v>1.6746380000000001</v>
      </c>
      <c r="C784" s="91">
        <v>0.135792</v>
      </c>
      <c r="F784" s="109">
        <v>782</v>
      </c>
      <c r="G784" s="91">
        <f t="array" ref="G784:H784">+MMULT(B784:C784,'Cov - Cor- Cholsky'!$C$7:$D$8)</f>
        <v>1.625757164910497E-2</v>
      </c>
      <c r="H784" s="91">
        <v>1.3895457893166508E-2</v>
      </c>
    </row>
    <row r="785" spans="1:8" ht="15" thickBot="1" x14ac:dyDescent="0.35">
      <c r="A785" s="109">
        <v>783</v>
      </c>
      <c r="B785" s="91">
        <v>-0.43554500000000002</v>
      </c>
      <c r="C785" s="91">
        <v>-0.87470199999999998</v>
      </c>
      <c r="F785" s="109">
        <v>783</v>
      </c>
      <c r="G785" s="91">
        <f t="array" ref="G785:H785">+MMULT(B785:C785,'Cov - Cor- Cholsky'!$C$7:$D$8)</f>
        <v>-4.2283192211746198E-3</v>
      </c>
      <c r="H785" s="91">
        <v>-7.9333992967769891E-3</v>
      </c>
    </row>
    <row r="786" spans="1:8" ht="15" thickBot="1" x14ac:dyDescent="0.35">
      <c r="A786" s="109">
        <v>784</v>
      </c>
      <c r="B786" s="91">
        <v>-0.12242</v>
      </c>
      <c r="C786" s="91">
        <v>-0.45581199999999999</v>
      </c>
      <c r="F786" s="109">
        <v>784</v>
      </c>
      <c r="G786" s="91">
        <f t="array" ref="G786:H786">+MMULT(B786:C786,'Cov - Cor- Cholsky'!$C$7:$D$8)</f>
        <v>-1.1884669530271201E-3</v>
      </c>
      <c r="H786" s="91">
        <v>-3.3102908645509838E-3</v>
      </c>
    </row>
    <row r="787" spans="1:8" ht="15" thickBot="1" x14ac:dyDescent="0.35">
      <c r="A787" s="109">
        <v>785</v>
      </c>
      <c r="B787" s="91">
        <v>1.7230890000000001</v>
      </c>
      <c r="C787" s="91">
        <v>-2.5125999999999999E-2</v>
      </c>
      <c r="F787" s="109">
        <v>785</v>
      </c>
      <c r="G787" s="91">
        <f t="array" ref="G787:H787">+MMULT(B787:C787,'Cov - Cor- Cholsky'!$C$7:$D$8)</f>
        <v>1.6727939336910205E-2</v>
      </c>
      <c r="H787" s="91">
        <v>1.3449192413538411E-2</v>
      </c>
    </row>
    <row r="788" spans="1:8" ht="15" thickBot="1" x14ac:dyDescent="0.35">
      <c r="A788" s="109">
        <v>786</v>
      </c>
      <c r="B788" s="91">
        <v>-0.93110599999999999</v>
      </c>
      <c r="C788" s="91">
        <v>0.348192</v>
      </c>
      <c r="F788" s="109">
        <v>786</v>
      </c>
      <c r="G788" s="91">
        <f t="array" ref="G788:H788">+MMULT(B788:C788,'Cov - Cor- Cholsky'!$C$7:$D$8)</f>
        <v>-9.0392804342858159E-3</v>
      </c>
      <c r="H788" s="91">
        <v>-5.5456354271735901E-3</v>
      </c>
    </row>
    <row r="789" spans="1:8" ht="15" thickBot="1" x14ac:dyDescent="0.35">
      <c r="A789" s="109">
        <v>787</v>
      </c>
      <c r="B789" s="91">
        <v>-1.194037</v>
      </c>
      <c r="C789" s="91">
        <v>-0.73268900000000003</v>
      </c>
      <c r="F789" s="109">
        <v>787</v>
      </c>
      <c r="G789" s="91">
        <f t="array" ref="G789:H789">+MMULT(B789:C789,'Cov - Cor- Cholsky'!$C$7:$D$8)</f>
        <v>-1.1591843777092332E-2</v>
      </c>
      <c r="H789" s="91">
        <v>-1.3179766774417947E-2</v>
      </c>
    </row>
    <row r="790" spans="1:8" ht="15" thickBot="1" x14ac:dyDescent="0.35">
      <c r="A790" s="109">
        <v>788</v>
      </c>
      <c r="B790" s="91">
        <v>-0.72445400000000004</v>
      </c>
      <c r="C790" s="91">
        <v>-0.67633799999999999</v>
      </c>
      <c r="F790" s="109">
        <v>788</v>
      </c>
      <c r="G790" s="91">
        <f t="array" ref="G790:H790">+MMULT(B790:C790,'Cov - Cor- Cholsky'!$C$7:$D$8)</f>
        <v>-7.0330798724743447E-3</v>
      </c>
      <c r="H790" s="91">
        <v>-9.1893243753606337E-3</v>
      </c>
    </row>
    <row r="791" spans="1:8" ht="15" thickBot="1" x14ac:dyDescent="0.35">
      <c r="A791" s="109">
        <v>789</v>
      </c>
      <c r="B791" s="91">
        <v>-9.0495000000000006E-2</v>
      </c>
      <c r="C791" s="91">
        <v>-0.67072399999999999</v>
      </c>
      <c r="F791" s="109">
        <v>789</v>
      </c>
      <c r="G791" s="91">
        <f t="array" ref="G791:H791">+MMULT(B791:C791,'Cov - Cor- Cholsky'!$C$7:$D$8)</f>
        <v>-8.7853550820282005E-4</v>
      </c>
      <c r="H791" s="91">
        <v>-4.1646364979853129E-3</v>
      </c>
    </row>
    <row r="792" spans="1:8" ht="15" thickBot="1" x14ac:dyDescent="0.35">
      <c r="A792" s="109">
        <v>790</v>
      </c>
      <c r="B792" s="91">
        <v>-1.025328</v>
      </c>
      <c r="C792" s="91">
        <v>-0.40853</v>
      </c>
      <c r="F792" s="109">
        <v>790</v>
      </c>
      <c r="G792" s="91">
        <f t="array" ref="G792:H792">+MMULT(B792:C792,'Cov - Cor- Cholsky'!$C$7:$D$8)</f>
        <v>-9.9539980723198085E-3</v>
      </c>
      <c r="H792" s="91">
        <v>-1.0182182630841861E-2</v>
      </c>
    </row>
    <row r="793" spans="1:8" ht="15" thickBot="1" x14ac:dyDescent="0.35">
      <c r="A793" s="109">
        <v>791</v>
      </c>
      <c r="B793" s="91">
        <v>-0.200435</v>
      </c>
      <c r="C793" s="91">
        <v>0.250608</v>
      </c>
      <c r="F793" s="109">
        <v>791</v>
      </c>
      <c r="G793" s="91">
        <f t="array" ref="G793:H793">+MMULT(B793:C793,'Cov - Cor- Cholsky'!$C$7:$D$8)</f>
        <v>-1.9458452355006601E-3</v>
      </c>
      <c r="H793" s="91">
        <v>-2.8987720038572908E-4</v>
      </c>
    </row>
    <row r="794" spans="1:8" ht="15" thickBot="1" x14ac:dyDescent="0.35">
      <c r="A794" s="109">
        <v>792</v>
      </c>
      <c r="B794" s="91">
        <v>-1.2378309999999999</v>
      </c>
      <c r="C794" s="91">
        <v>1.006488</v>
      </c>
      <c r="F794" s="109">
        <v>792</v>
      </c>
      <c r="G794" s="91">
        <f t="array" ref="G794:H794">+MMULT(B794:C794,'Cov - Cor- Cholsky'!$C$7:$D$8)</f>
        <v>-1.2017000791802915E-2</v>
      </c>
      <c r="H794" s="91">
        <v>-4.5751726415641314E-3</v>
      </c>
    </row>
    <row r="795" spans="1:8" ht="15" thickBot="1" x14ac:dyDescent="0.35">
      <c r="A795" s="109">
        <v>793</v>
      </c>
      <c r="B795" s="91">
        <v>0.72044299999999994</v>
      </c>
      <c r="C795" s="91">
        <v>0.98344799999999999</v>
      </c>
      <c r="F795" s="109">
        <v>793</v>
      </c>
      <c r="G795" s="91">
        <f t="array" ref="G795:H795">+MMULT(B795:C795,'Cov - Cor- Cholsky'!$C$7:$D$8)</f>
        <v>6.9941406391089474E-3</v>
      </c>
      <c r="H795" s="91">
        <v>1.0738086810666353E-2</v>
      </c>
    </row>
    <row r="796" spans="1:8" ht="15" thickBot="1" x14ac:dyDescent="0.35">
      <c r="A796" s="109">
        <v>794</v>
      </c>
      <c r="B796" s="91">
        <v>-1.430912</v>
      </c>
      <c r="C796" s="91">
        <v>0.62079099999999998</v>
      </c>
      <c r="F796" s="109">
        <v>794</v>
      </c>
      <c r="G796" s="91">
        <f t="array" ref="G796:H796">+MMULT(B796:C796,'Cov - Cor- Cholsky'!$C$7:$D$8)</f>
        <v>-1.3891452578744832E-2</v>
      </c>
      <c r="H796" s="91">
        <v>-8.0814869044084116E-3</v>
      </c>
    </row>
    <row r="797" spans="1:8" ht="15" thickBot="1" x14ac:dyDescent="0.35">
      <c r="A797" s="109">
        <v>795</v>
      </c>
      <c r="B797" s="91">
        <v>1.445959</v>
      </c>
      <c r="C797" s="91">
        <v>-0.39426</v>
      </c>
      <c r="F797" s="109">
        <v>795</v>
      </c>
      <c r="G797" s="91">
        <f t="array" ref="G797:H797">+MMULT(B797:C797,'Cov - Cor- Cholsky'!$C$7:$D$8)</f>
        <v>1.4037530525503524E-2</v>
      </c>
      <c r="H797" s="91">
        <v>9.3657775432341613E-3</v>
      </c>
    </row>
    <row r="798" spans="1:8" ht="15" thickBot="1" x14ac:dyDescent="0.35">
      <c r="A798" s="109">
        <v>796</v>
      </c>
      <c r="B798" s="91">
        <v>0.43776900000000002</v>
      </c>
      <c r="C798" s="91">
        <v>2.2125970000000001</v>
      </c>
      <c r="F798" s="109">
        <v>796</v>
      </c>
      <c r="G798" s="91">
        <f t="array" ref="G798:H798">+MMULT(B798:C798,'Cov - Cor- Cholsky'!$C$7:$D$8)</f>
        <v>4.2499100601186843E-3</v>
      </c>
      <c r="H798" s="91">
        <v>1.4835655821027171E-2</v>
      </c>
    </row>
    <row r="799" spans="1:8" ht="15" thickBot="1" x14ac:dyDescent="0.35">
      <c r="A799" s="109">
        <v>797</v>
      </c>
      <c r="B799" s="91">
        <v>0.20830799999999999</v>
      </c>
      <c r="C799" s="91">
        <v>1.240775</v>
      </c>
      <c r="F799" s="109">
        <v>797</v>
      </c>
      <c r="G799" s="91">
        <f t="array" ref="G799:H799">+MMULT(B799:C799,'Cov - Cor- Cholsky'!$C$7:$D$8)</f>
        <v>2.0222771936870879E-3</v>
      </c>
      <c r="H799" s="91">
        <v>8.0264900587260959E-3</v>
      </c>
    </row>
    <row r="800" spans="1:8" ht="15" thickBot="1" x14ac:dyDescent="0.35">
      <c r="A800" s="109">
        <v>798</v>
      </c>
      <c r="B800" s="91">
        <v>0.45069399999999998</v>
      </c>
      <c r="C800" s="91">
        <v>-0.90625500000000003</v>
      </c>
      <c r="F800" s="109">
        <v>798</v>
      </c>
      <c r="G800" s="91">
        <f t="array" ref="G800:H800">+MMULT(B800:C800,'Cov - Cor- Cholsky'!$C$7:$D$8)</f>
        <v>4.3753873952589841E-3</v>
      </c>
      <c r="H800" s="91">
        <v>-1.1119240231481399E-3</v>
      </c>
    </row>
    <row r="801" spans="1:8" ht="15" thickBot="1" x14ac:dyDescent="0.35">
      <c r="A801" s="109">
        <v>799</v>
      </c>
      <c r="B801" s="91">
        <v>-0.24546200000000001</v>
      </c>
      <c r="C801" s="91">
        <v>-0.26356200000000002</v>
      </c>
      <c r="F801" s="109">
        <v>799</v>
      </c>
      <c r="G801" s="91">
        <f t="array" ref="G801:H801">+MMULT(B801:C801,'Cov - Cor- Cholsky'!$C$7:$D$8)</f>
        <v>-2.3829723511186321E-3</v>
      </c>
      <c r="H801" s="91">
        <v>-3.2905935198857122E-3</v>
      </c>
    </row>
    <row r="802" spans="1:8" ht="15" thickBot="1" x14ac:dyDescent="0.35">
      <c r="A802" s="109">
        <v>800</v>
      </c>
      <c r="B802" s="91">
        <v>1.3781680000000001</v>
      </c>
      <c r="C802" s="91">
        <v>-1.977948</v>
      </c>
      <c r="F802" s="109">
        <v>800</v>
      </c>
      <c r="G802" s="91">
        <f t="array" ref="G802:H802">+MMULT(B802:C802,'Cov - Cor- Cholsky'!$C$7:$D$8)</f>
        <v>1.3379407970262049E-2</v>
      </c>
      <c r="H802" s="91">
        <v>6.8199556801819619E-4</v>
      </c>
    </row>
    <row r="803" spans="1:8" ht="15" thickBot="1" x14ac:dyDescent="0.35">
      <c r="A803" s="109">
        <v>801</v>
      </c>
      <c r="B803" s="91">
        <v>4.3235999999999997E-2</v>
      </c>
      <c r="C803" s="91">
        <v>2.3656480000000002</v>
      </c>
      <c r="F803" s="109">
        <v>801</v>
      </c>
      <c r="G803" s="91">
        <f t="array" ref="G803:H803">+MMULT(B803:C803,'Cov - Cor- Cholsky'!$C$7:$D$8)</f>
        <v>4.1973988875249594E-4</v>
      </c>
      <c r="H803" s="91">
        <v>1.2514201936772542E-2</v>
      </c>
    </row>
    <row r="804" spans="1:8" ht="15" thickBot="1" x14ac:dyDescent="0.35">
      <c r="A804" s="109">
        <v>802</v>
      </c>
      <c r="B804" s="91">
        <v>6.8110000000000004E-2</v>
      </c>
      <c r="C804" s="91">
        <v>7.9852999999999993E-2</v>
      </c>
      <c r="F804" s="109">
        <v>802</v>
      </c>
      <c r="G804" s="91">
        <f t="array" ref="G804:H804">+MMULT(B804:C804,'Cov - Cor- Cholsky'!$C$7:$D$8)</f>
        <v>6.6121944266196004E-4</v>
      </c>
      <c r="H804" s="91">
        <v>9.4764740681584103E-4</v>
      </c>
    </row>
    <row r="805" spans="1:8" ht="15" thickBot="1" x14ac:dyDescent="0.35">
      <c r="A805" s="109">
        <v>803</v>
      </c>
      <c r="B805" s="91">
        <v>9.3329999999999996E-2</v>
      </c>
      <c r="C805" s="91">
        <v>8.8520000000000001E-2</v>
      </c>
      <c r="F805" s="109">
        <v>803</v>
      </c>
      <c r="G805" s="91">
        <f t="array" ref="G805:H805">+MMULT(B805:C805,'Cov - Cor- Cholsky'!$C$7:$D$8)</f>
        <v>9.0605800298988E-4</v>
      </c>
      <c r="H805" s="91">
        <v>1.19098891162531E-3</v>
      </c>
    </row>
    <row r="806" spans="1:8" ht="15" thickBot="1" x14ac:dyDescent="0.35">
      <c r="A806" s="109">
        <v>804</v>
      </c>
      <c r="B806" s="91">
        <v>1.599844</v>
      </c>
      <c r="C806" s="91">
        <v>0.34782800000000003</v>
      </c>
      <c r="F806" s="109">
        <v>804</v>
      </c>
      <c r="G806" s="91">
        <f t="array" ref="G806:H806">+MMULT(B806:C806,'Cov - Cor- Cholsky'!$C$7:$D$8)</f>
        <v>1.5531463192278385E-2</v>
      </c>
      <c r="H806" s="91">
        <v>1.4397182441194471E-2</v>
      </c>
    </row>
    <row r="807" spans="1:8" ht="15" thickBot="1" x14ac:dyDescent="0.35">
      <c r="A807" s="109">
        <v>805</v>
      </c>
      <c r="B807" s="91">
        <v>-0.32991700000000002</v>
      </c>
      <c r="C807" s="91">
        <v>1.2333780000000001</v>
      </c>
      <c r="F807" s="109">
        <v>805</v>
      </c>
      <c r="G807" s="91">
        <f t="array" ref="G807:H807">+MMULT(B807:C807,'Cov - Cor- Cholsky'!$C$7:$D$8)</f>
        <v>-3.2028708686640123E-3</v>
      </c>
      <c r="H807" s="91">
        <v>3.7470413349924231E-3</v>
      </c>
    </row>
    <row r="808" spans="1:8" ht="15" thickBot="1" x14ac:dyDescent="0.35">
      <c r="A808" s="109">
        <v>806</v>
      </c>
      <c r="B808" s="91">
        <v>0.37092399999999998</v>
      </c>
      <c r="C808" s="91">
        <v>1.5976490000000001</v>
      </c>
      <c r="F808" s="109">
        <v>806</v>
      </c>
      <c r="G808" s="91">
        <f t="array" ref="G808:H808">+MMULT(B808:C808,'Cov - Cor- Cholsky'!$C$7:$D$8)</f>
        <v>3.6009713779172636E-3</v>
      </c>
      <c r="H808" s="91">
        <v>1.11444089321766E-2</v>
      </c>
    </row>
    <row r="809" spans="1:8" ht="15" thickBot="1" x14ac:dyDescent="0.35">
      <c r="A809" s="109">
        <v>807</v>
      </c>
      <c r="B809" s="91">
        <v>-1.3118730000000001</v>
      </c>
      <c r="C809" s="91">
        <v>0.115034</v>
      </c>
      <c r="F809" s="109">
        <v>807</v>
      </c>
      <c r="G809" s="91">
        <f t="array" ref="G809:H809">+MMULT(B809:C809,'Cov - Cor- Cholsky'!$C$7:$D$8)</f>
        <v>-1.2735808749130429E-2</v>
      </c>
      <c r="H809" s="91">
        <v>-9.7460181472656306E-3</v>
      </c>
    </row>
    <row r="810" spans="1:8" ht="15" thickBot="1" x14ac:dyDescent="0.35">
      <c r="A810" s="109">
        <v>808</v>
      </c>
      <c r="B810" s="91">
        <v>-0.56281999999999999</v>
      </c>
      <c r="C810" s="91">
        <v>0.30492599999999997</v>
      </c>
      <c r="F810" s="109">
        <v>808</v>
      </c>
      <c r="G810" s="91">
        <f t="array" ref="G810:H810">+MMULT(B810:C810,'Cov - Cor- Cholsky'!$C$7:$D$8)</f>
        <v>-5.4639190532815201E-3</v>
      </c>
      <c r="H810" s="91">
        <v>-2.8660689572739379E-3</v>
      </c>
    </row>
    <row r="811" spans="1:8" ht="15" thickBot="1" x14ac:dyDescent="0.35">
      <c r="A811" s="109">
        <v>809</v>
      </c>
      <c r="B811" s="91">
        <v>-0.419796</v>
      </c>
      <c r="C811" s="91">
        <v>0.38310699999999998</v>
      </c>
      <c r="F811" s="109">
        <v>809</v>
      </c>
      <c r="G811" s="91">
        <f t="array" ref="G811:H811">+MMULT(B811:C811,'Cov - Cor- Cholsky'!$C$7:$D$8)</f>
        <v>-4.0754261804686557E-3</v>
      </c>
      <c r="H811" s="91">
        <v>-1.3366794191909952E-3</v>
      </c>
    </row>
    <row r="812" spans="1:8" ht="15" thickBot="1" x14ac:dyDescent="0.35">
      <c r="A812" s="109">
        <v>810</v>
      </c>
      <c r="B812" s="91">
        <v>-7.4244000000000004E-2</v>
      </c>
      <c r="C812" s="91">
        <v>-0.29747600000000002</v>
      </c>
      <c r="F812" s="109">
        <v>810</v>
      </c>
      <c r="G812" s="91">
        <f t="array" ref="G812:H812">+MMULT(B812:C812,'Cov - Cor- Cholsky'!$C$7:$D$8)</f>
        <v>-7.207689957567841E-4</v>
      </c>
      <c r="H812" s="91">
        <v>-2.1158607152856881E-3</v>
      </c>
    </row>
    <row r="813" spans="1:8" ht="15" thickBot="1" x14ac:dyDescent="0.35">
      <c r="A813" s="109">
        <v>811</v>
      </c>
      <c r="B813" s="91">
        <v>0.89792300000000003</v>
      </c>
      <c r="C813" s="91">
        <v>1.2045969999999999</v>
      </c>
      <c r="F813" s="109">
        <v>811</v>
      </c>
      <c r="G813" s="91">
        <f t="array" ref="G813:H813">+MMULT(B813:C813,'Cov - Cor- Cholsky'!$C$7:$D$8)</f>
        <v>8.7171361857782282E-3</v>
      </c>
      <c r="H813" s="91">
        <v>1.3274705690412256E-2</v>
      </c>
    </row>
    <row r="814" spans="1:8" ht="15" thickBot="1" x14ac:dyDescent="0.35">
      <c r="A814" s="109">
        <v>812</v>
      </c>
      <c r="B814" s="91">
        <v>0.91793000000000002</v>
      </c>
      <c r="C814" s="91">
        <v>0.19639899999999999</v>
      </c>
      <c r="F814" s="109">
        <v>812</v>
      </c>
      <c r="G814" s="91">
        <f t="array" ref="G814:H814">+MMULT(B814:C814,'Cov - Cor- Cholsky'!$C$7:$D$8)</f>
        <v>8.9113663632754796E-3</v>
      </c>
      <c r="H814" s="91">
        <v>8.2442383104742029E-3</v>
      </c>
    </row>
    <row r="815" spans="1:8" ht="15" thickBot="1" x14ac:dyDescent="0.35">
      <c r="A815" s="109">
        <v>813</v>
      </c>
      <c r="B815" s="91">
        <v>-0.43122300000000002</v>
      </c>
      <c r="C815" s="91">
        <v>1.488022</v>
      </c>
      <c r="F815" s="109">
        <v>813</v>
      </c>
      <c r="G815" s="91">
        <f t="array" ref="G815:H815">+MMULT(B815:C815,'Cov - Cor- Cholsky'!$C$7:$D$8)</f>
        <v>-4.1863607652770285E-3</v>
      </c>
      <c r="H815" s="91">
        <v>4.2591012072741175E-3</v>
      </c>
    </row>
    <row r="816" spans="1:8" ht="15" thickBot="1" x14ac:dyDescent="0.35">
      <c r="A816" s="109">
        <v>814</v>
      </c>
      <c r="B816" s="91">
        <v>0.55633999999999995</v>
      </c>
      <c r="C816" s="91">
        <v>2.1131310000000001</v>
      </c>
      <c r="F816" s="109">
        <v>814</v>
      </c>
      <c r="G816" s="91">
        <f t="array" ref="G816:H816">+MMULT(B816:C816,'Cov - Cor- Cholsky'!$C$7:$D$8)</f>
        <v>5.4010104937682393E-3</v>
      </c>
      <c r="H816" s="91">
        <v>1.5258186700178238E-2</v>
      </c>
    </row>
    <row r="817" spans="1:8" ht="15" thickBot="1" x14ac:dyDescent="0.35">
      <c r="A817" s="109">
        <v>815</v>
      </c>
      <c r="B817" s="91">
        <v>1.4857959999999999</v>
      </c>
      <c r="C817" s="91">
        <v>0.52696600000000005</v>
      </c>
      <c r="F817" s="109">
        <v>815</v>
      </c>
      <c r="G817" s="91">
        <f t="array" ref="G817:H817">+MMULT(B817:C817,'Cov - Cor- Cholsky'!$C$7:$D$8)</f>
        <v>1.4424272544844656E-2</v>
      </c>
      <c r="H817" s="91">
        <v>1.4420281768855086E-2</v>
      </c>
    </row>
    <row r="818" spans="1:8" ht="15" thickBot="1" x14ac:dyDescent="0.35">
      <c r="A818" s="109">
        <v>816</v>
      </c>
      <c r="B818" s="91">
        <v>-0.29520600000000002</v>
      </c>
      <c r="C818" s="91">
        <v>-0.25458900000000001</v>
      </c>
      <c r="F818" s="109">
        <v>816</v>
      </c>
      <c r="G818" s="91">
        <f t="array" ref="G818:H818">+MMULT(B818:C818,'Cov - Cor- Cholsky'!$C$7:$D$8)</f>
        <v>-2.8658926264934163E-3</v>
      </c>
      <c r="H818" s="91">
        <v>-3.6364175196562177E-3</v>
      </c>
    </row>
    <row r="819" spans="1:8" ht="15" thickBot="1" x14ac:dyDescent="0.35">
      <c r="A819" s="109">
        <v>817</v>
      </c>
      <c r="B819" s="91">
        <v>-0.39948400000000001</v>
      </c>
      <c r="C819" s="91">
        <v>-0.36103200000000002</v>
      </c>
      <c r="F819" s="109">
        <v>817</v>
      </c>
      <c r="G819" s="91">
        <f t="array" ref="G819:H819">+MMULT(B819:C819,'Cov - Cor- Cholsky'!$C$7:$D$8)</f>
        <v>-3.8782350291054241E-3</v>
      </c>
      <c r="H819" s="91">
        <v>-5.0059108802275E-3</v>
      </c>
    </row>
    <row r="820" spans="1:8" ht="15" thickBot="1" x14ac:dyDescent="0.35">
      <c r="A820" s="109">
        <v>818</v>
      </c>
      <c r="B820" s="91">
        <v>0.58811199999999997</v>
      </c>
      <c r="C820" s="91">
        <v>-0.63434400000000002</v>
      </c>
      <c r="F820" s="109">
        <v>818</v>
      </c>
      <c r="G820" s="91">
        <f t="array" ref="G820:H820">+MMULT(B820:C820,'Cov - Cor- Cholsky'!$C$7:$D$8)</f>
        <v>5.7094565976040321E-3</v>
      </c>
      <c r="H820" s="91">
        <v>1.3702118860279599E-3</v>
      </c>
    </row>
    <row r="821" spans="1:8" ht="15" thickBot="1" x14ac:dyDescent="0.35">
      <c r="A821" s="109">
        <v>819</v>
      </c>
      <c r="B821" s="91">
        <v>-1.0557319999999999</v>
      </c>
      <c r="C821" s="91">
        <v>0.83929900000000002</v>
      </c>
      <c r="F821" s="109">
        <v>819</v>
      </c>
      <c r="G821" s="91">
        <f t="array" ref="G821:H821">+MMULT(B821:C821,'Cov - Cor- Cholsky'!$C$7:$D$8)</f>
        <v>-1.0249163480258351E-2</v>
      </c>
      <c r="H821" s="91">
        <v>-4.0005195784535543E-3</v>
      </c>
    </row>
    <row r="822" spans="1:8" ht="15" thickBot="1" x14ac:dyDescent="0.35">
      <c r="A822" s="109">
        <v>820</v>
      </c>
      <c r="B822" s="91">
        <v>2.0770019999999998</v>
      </c>
      <c r="C822" s="91">
        <v>-1.4492700000000001</v>
      </c>
      <c r="F822" s="109">
        <v>820</v>
      </c>
      <c r="G822" s="91">
        <f t="array" ref="G822:H822">+MMULT(B822:C822,'Cov - Cor- Cholsky'!$C$7:$D$8)</f>
        <v>2.0163766037994069E-2</v>
      </c>
      <c r="H822" s="91">
        <v>8.9095763300300265E-3</v>
      </c>
    </row>
    <row r="823" spans="1:8" ht="15" thickBot="1" x14ac:dyDescent="0.35">
      <c r="A823" s="109">
        <v>821</v>
      </c>
      <c r="B823" s="91">
        <v>-0.91603699999999999</v>
      </c>
      <c r="C823" s="91">
        <v>-0.81076099999999995</v>
      </c>
      <c r="F823" s="109">
        <v>821</v>
      </c>
      <c r="G823" s="91">
        <f t="array" ref="G823:H823">+MMULT(B823:C823,'Cov - Cor- Cholsky'!$C$7:$D$8)</f>
        <v>-8.8929889090843314E-3</v>
      </c>
      <c r="H823" s="91">
        <v>-1.1390792374299571E-2</v>
      </c>
    </row>
    <row r="824" spans="1:8" ht="15" thickBot="1" x14ac:dyDescent="0.35">
      <c r="A824" s="109">
        <v>822</v>
      </c>
      <c r="B824" s="91">
        <v>0.53692600000000001</v>
      </c>
      <c r="C824" s="91">
        <v>-2.3211059999999999</v>
      </c>
      <c r="F824" s="109">
        <v>822</v>
      </c>
      <c r="G824" s="91">
        <f t="array" ref="G824:H824">+MMULT(B824:C824,'Cov - Cor- Cholsky'!$C$7:$D$8)</f>
        <v>5.2125372261153363E-3</v>
      </c>
      <c r="H824" s="91">
        <v>-7.7131302816618678E-3</v>
      </c>
    </row>
    <row r="825" spans="1:8" ht="15" thickBot="1" x14ac:dyDescent="0.35">
      <c r="A825" s="109">
        <v>823</v>
      </c>
      <c r="B825" s="91">
        <v>-0.73781799999999997</v>
      </c>
      <c r="C825" s="91">
        <v>0.33135399999999998</v>
      </c>
      <c r="F825" s="109">
        <v>823</v>
      </c>
      <c r="G825" s="91">
        <f t="array" ref="G825:H825">+MMULT(B825:C825,'Cov - Cor- Cholsky'!$C$7:$D$8)</f>
        <v>-7.1628190683594474E-3</v>
      </c>
      <c r="H825" s="91">
        <v>-4.1091118894449434E-3</v>
      </c>
    </row>
    <row r="826" spans="1:8" ht="15" thickBot="1" x14ac:dyDescent="0.35">
      <c r="A826" s="109">
        <v>824</v>
      </c>
      <c r="B826" s="91">
        <v>2.0203570000000002</v>
      </c>
      <c r="C826" s="91">
        <v>0.88003699999999996</v>
      </c>
      <c r="F826" s="109">
        <v>824</v>
      </c>
      <c r="G826" s="91">
        <f t="array" ref="G826:H826">+MMULT(B826:C826,'Cov - Cor- Cholsky'!$C$7:$D$8)</f>
        <v>1.9613850088359853E-2</v>
      </c>
      <c r="H826" s="91">
        <v>2.0449675523558343E-2</v>
      </c>
    </row>
    <row r="827" spans="1:8" ht="15" thickBot="1" x14ac:dyDescent="0.35">
      <c r="A827" s="109">
        <v>825</v>
      </c>
      <c r="B827" s="91">
        <v>-0.21626500000000001</v>
      </c>
      <c r="C827" s="91">
        <v>-0.376467</v>
      </c>
      <c r="F827" s="109">
        <v>825</v>
      </c>
      <c r="G827" s="91">
        <f t="array" ref="G827:H827">+MMULT(B827:C827,'Cov - Cor- Cholsky'!$C$7:$D$8)</f>
        <v>-2.0995246332005399E-3</v>
      </c>
      <c r="H827" s="91">
        <v>-3.6415145077537238E-3</v>
      </c>
    </row>
    <row r="828" spans="1:8" ht="15" thickBot="1" x14ac:dyDescent="0.35">
      <c r="A828" s="109">
        <v>826</v>
      </c>
      <c r="B828" s="91">
        <v>0.351406</v>
      </c>
      <c r="C828" s="91">
        <v>1.2440739999999999</v>
      </c>
      <c r="F828" s="109">
        <v>826</v>
      </c>
      <c r="G828" s="91">
        <f t="array" ref="G828:H828">+MMULT(B828:C828,'Cov - Cor- Cholsky'!$C$7:$D$8)</f>
        <v>3.4114884667166162E-3</v>
      </c>
      <c r="H828" s="91">
        <v>9.1711242765315122E-3</v>
      </c>
    </row>
    <row r="829" spans="1:8" ht="15" thickBot="1" x14ac:dyDescent="0.35">
      <c r="A829" s="109">
        <v>827</v>
      </c>
      <c r="B829" s="91">
        <v>-1.039291</v>
      </c>
      <c r="C829" s="91">
        <v>-0.74404300000000001</v>
      </c>
      <c r="F829" s="109">
        <v>827</v>
      </c>
      <c r="G829" s="91">
        <f t="array" ref="G829:H829">+MMULT(B829:C829,'Cov - Cor- Cholsky'!$C$7:$D$8)</f>
        <v>-1.0089552426715475E-2</v>
      </c>
      <c r="H829" s="91">
        <v>-1.201874610683025E-2</v>
      </c>
    </row>
    <row r="830" spans="1:8" ht="15" thickBot="1" x14ac:dyDescent="0.35">
      <c r="A830" s="109">
        <v>828</v>
      </c>
      <c r="B830" s="91">
        <v>0.782057</v>
      </c>
      <c r="C830" s="91">
        <v>0.443216</v>
      </c>
      <c r="F830" s="109">
        <v>828</v>
      </c>
      <c r="G830" s="91">
        <f t="array" ref="G830:H830">+MMULT(B830:C830,'Cov - Cor- Cholsky'!$C$7:$D$8)</f>
        <v>7.592296192481052E-3</v>
      </c>
      <c r="H830" s="91">
        <v>8.4436219367212354E-3</v>
      </c>
    </row>
    <row r="831" spans="1:8" ht="15" thickBot="1" x14ac:dyDescent="0.35">
      <c r="A831" s="109">
        <v>829</v>
      </c>
      <c r="B831" s="91">
        <v>0.38120100000000001</v>
      </c>
      <c r="C831" s="91">
        <v>1.166166</v>
      </c>
      <c r="F831" s="109">
        <v>829</v>
      </c>
      <c r="G831" s="91">
        <f t="array" ref="G831:H831">+MMULT(B831:C831,'Cov - Cor- Cholsky'!$C$7:$D$8)</f>
        <v>3.7007416350342361E-3</v>
      </c>
      <c r="H831" s="91">
        <v>9.0050082673803818E-3</v>
      </c>
    </row>
    <row r="832" spans="1:8" ht="15" thickBot="1" x14ac:dyDescent="0.35">
      <c r="A832" s="109">
        <v>830</v>
      </c>
      <c r="B832" s="91">
        <v>0.48699199999999998</v>
      </c>
      <c r="C832" s="91">
        <v>-0.39372299999999999</v>
      </c>
      <c r="F832" s="109">
        <v>830</v>
      </c>
      <c r="G832" s="91">
        <f t="array" ref="G832:H832">+MMULT(B832:C832,'Cov - Cor- Cholsky'!$C$7:$D$8)</f>
        <v>4.7277724096437121E-3</v>
      </c>
      <c r="H832" s="91">
        <v>1.8115759462538866E-3</v>
      </c>
    </row>
    <row r="833" spans="1:8" ht="15" thickBot="1" x14ac:dyDescent="0.35">
      <c r="A833" s="109">
        <v>831</v>
      </c>
      <c r="B833" s="91">
        <v>0.676952</v>
      </c>
      <c r="C833" s="91">
        <v>0.16528100000000001</v>
      </c>
      <c r="F833" s="109">
        <v>831</v>
      </c>
      <c r="G833" s="91">
        <f t="array" ref="G833:H833">+MMULT(B833:C833,'Cov - Cor- Cholsky'!$C$7:$D$8)</f>
        <v>6.571925182042272E-3</v>
      </c>
      <c r="H833" s="91">
        <v>6.1851235875643954E-3</v>
      </c>
    </row>
    <row r="834" spans="1:8" ht="15" thickBot="1" x14ac:dyDescent="0.35">
      <c r="A834" s="109">
        <v>832</v>
      </c>
      <c r="B834" s="91">
        <v>-0.55596299999999998</v>
      </c>
      <c r="C834" s="91">
        <v>1.28691</v>
      </c>
      <c r="F834" s="109">
        <v>832</v>
      </c>
      <c r="G834" s="91">
        <f t="array" ref="G834:H834">+MMULT(B834:C834,'Cov - Cor- Cholsky'!$C$7:$D$8)</f>
        <v>-5.3973505359076676E-3</v>
      </c>
      <c r="H834" s="91">
        <v>2.2411995511711531E-3</v>
      </c>
    </row>
    <row r="835" spans="1:8" ht="15" thickBot="1" x14ac:dyDescent="0.35">
      <c r="A835" s="109">
        <v>833</v>
      </c>
      <c r="B835" s="91">
        <v>-0.240068</v>
      </c>
      <c r="C835" s="91">
        <v>-0.183562</v>
      </c>
      <c r="F835" s="109">
        <v>833</v>
      </c>
      <c r="G835" s="91">
        <f t="array" ref="G835:H835">+MMULT(B835:C835,'Cov - Cor- Cholsky'!$C$7:$D$8)</f>
        <v>-2.330606800190448E-3</v>
      </c>
      <c r="H835" s="91">
        <v>-2.836411686915466E-3</v>
      </c>
    </row>
    <row r="836" spans="1:8" ht="15" thickBot="1" x14ac:dyDescent="0.35">
      <c r="A836" s="109">
        <v>834</v>
      </c>
      <c r="B836" s="91">
        <v>0.933342</v>
      </c>
      <c r="C836" s="91">
        <v>-1.9266270000000001</v>
      </c>
      <c r="F836" s="109">
        <v>834</v>
      </c>
      <c r="G836" s="91">
        <f t="array" ref="G836:H836">+MMULT(B836:C836,'Cov - Cor- Cholsky'!$C$7:$D$8)</f>
        <v>9.0609877705623114E-3</v>
      </c>
      <c r="H836" s="91">
        <v>-2.559279879545631E-3</v>
      </c>
    </row>
    <row r="837" spans="1:8" ht="15" thickBot="1" x14ac:dyDescent="0.35">
      <c r="A837" s="109">
        <v>835</v>
      </c>
      <c r="B837" s="91">
        <v>0.33421899999999999</v>
      </c>
      <c r="C837" s="91">
        <v>0.56914200000000004</v>
      </c>
      <c r="F837" s="109">
        <v>835</v>
      </c>
      <c r="G837" s="91">
        <f t="array" ref="G837:H837">+MMULT(B837:C837,'Cov - Cor- Cholsky'!$C$7:$D$8)</f>
        <v>3.2446351623408838E-3</v>
      </c>
      <c r="H837" s="91">
        <v>5.5625240089142349E-3</v>
      </c>
    </row>
    <row r="838" spans="1:8" ht="15" thickBot="1" x14ac:dyDescent="0.35">
      <c r="A838" s="109">
        <v>836</v>
      </c>
      <c r="B838" s="91">
        <v>0.85976399999999997</v>
      </c>
      <c r="C838" s="91">
        <v>1.646703</v>
      </c>
      <c r="F838" s="109">
        <v>836</v>
      </c>
      <c r="G838" s="91">
        <f t="array" ref="G838:H838">+MMULT(B838:C838,'Cov - Cor- Cholsky'!$C$7:$D$8)</f>
        <v>8.3466843767555036E-3</v>
      </c>
      <c r="H838" s="91">
        <v>1.5249052673914376E-2</v>
      </c>
    </row>
    <row r="839" spans="1:8" ht="15" thickBot="1" x14ac:dyDescent="0.35">
      <c r="A839" s="109">
        <v>837</v>
      </c>
      <c r="B839" s="91">
        <v>-1.0871109999999999</v>
      </c>
      <c r="C839" s="91">
        <v>1.694604</v>
      </c>
      <c r="F839" s="109">
        <v>837</v>
      </c>
      <c r="G839" s="91">
        <f t="array" ref="G839:H839">+MMULT(B839:C839,'Cov - Cor- Cholsky'!$C$7:$D$8)</f>
        <v>-1.0553794296456996E-2</v>
      </c>
      <c r="H839" s="91">
        <v>1.5355424291051828E-4</v>
      </c>
    </row>
    <row r="840" spans="1:8" ht="15" thickBot="1" x14ac:dyDescent="0.35">
      <c r="A840" s="109">
        <v>838</v>
      </c>
      <c r="B840" s="91">
        <v>5.1504000000000001E-2</v>
      </c>
      <c r="C840" s="91">
        <v>-0.87208399999999997</v>
      </c>
      <c r="F840" s="109">
        <v>838</v>
      </c>
      <c r="G840" s="91">
        <f t="array" ref="G840:H840">+MMULT(B840:C840,'Cov - Cor- Cholsky'!$C$7:$D$8)</f>
        <v>5.0000655079814396E-4</v>
      </c>
      <c r="H840" s="91">
        <v>-4.0818261890804919E-3</v>
      </c>
    </row>
    <row r="841" spans="1:8" ht="15" thickBot="1" x14ac:dyDescent="0.35">
      <c r="A841" s="109">
        <v>839</v>
      </c>
      <c r="B841" s="91">
        <v>0.59966799999999998</v>
      </c>
      <c r="C841" s="91">
        <v>0.81991400000000003</v>
      </c>
      <c r="F841" s="109">
        <v>839</v>
      </c>
      <c r="G841" s="91">
        <f t="array" ref="G841:H841">+MMULT(B841:C841,'Cov - Cor- Cholsky'!$C$7:$D$8)</f>
        <v>5.8216435287360476E-3</v>
      </c>
      <c r="H841" s="91">
        <v>8.9448048416922495E-3</v>
      </c>
    </row>
    <row r="842" spans="1:8" ht="15" thickBot="1" x14ac:dyDescent="0.35">
      <c r="A842" s="109">
        <v>840</v>
      </c>
      <c r="B842" s="91">
        <v>-0.62390199999999996</v>
      </c>
      <c r="C842" s="91">
        <v>0.59731199999999995</v>
      </c>
      <c r="F842" s="109">
        <v>840</v>
      </c>
      <c r="G842" s="91">
        <f t="array" ref="G842:H842">+MMULT(B842:C842,'Cov - Cor- Cholsky'!$C$7:$D$8)</f>
        <v>-6.056909891582472E-3</v>
      </c>
      <c r="H842" s="91">
        <v>-1.8428130107975139E-3</v>
      </c>
    </row>
    <row r="843" spans="1:8" ht="15" thickBot="1" x14ac:dyDescent="0.35">
      <c r="A843" s="109">
        <v>841</v>
      </c>
      <c r="B843" s="91">
        <v>1.0445260000000001</v>
      </c>
      <c r="C843" s="91">
        <v>-0.72232300000000005</v>
      </c>
      <c r="F843" s="109">
        <v>841</v>
      </c>
      <c r="G843" s="91">
        <f t="array" ref="G843:H843">+MMULT(B843:C843,'Cov - Cor- Cholsky'!$C$7:$D$8)</f>
        <v>1.0140374387988937E-2</v>
      </c>
      <c r="H843" s="91">
        <v>4.5141645003041932E-3</v>
      </c>
    </row>
    <row r="844" spans="1:8" ht="15" thickBot="1" x14ac:dyDescent="0.35">
      <c r="A844" s="109">
        <v>842</v>
      </c>
      <c r="B844" s="91">
        <v>0.43427500000000002</v>
      </c>
      <c r="C844" s="91">
        <v>0.48849999999999999</v>
      </c>
      <c r="F844" s="109">
        <v>842</v>
      </c>
      <c r="G844" s="91">
        <f t="array" ref="G844:H844">+MMULT(B844:C844,'Cov - Cor- Cholsky'!$C$7:$D$8)</f>
        <v>4.2159899201589003E-3</v>
      </c>
      <c r="H844" s="91">
        <v>5.9360180202017252E-3</v>
      </c>
    </row>
    <row r="845" spans="1:8" ht="15" thickBot="1" x14ac:dyDescent="0.35">
      <c r="A845" s="109">
        <v>843</v>
      </c>
      <c r="B845" s="91">
        <v>0.13126599999999999</v>
      </c>
      <c r="C845" s="91">
        <v>0.44328699999999999</v>
      </c>
      <c r="F845" s="109">
        <v>843</v>
      </c>
      <c r="G845" s="91">
        <f t="array" ref="G845:H845">+MMULT(B845:C845,'Cov - Cor- Cholsky'!$C$7:$D$8)</f>
        <v>1.2743449032515759E-3</v>
      </c>
      <c r="H845" s="91">
        <v>3.3155472287017228E-3</v>
      </c>
    </row>
    <row r="846" spans="1:8" ht="15" thickBot="1" x14ac:dyDescent="0.35">
      <c r="A846" s="109">
        <v>844</v>
      </c>
      <c r="B846" s="91">
        <v>-0.55383800000000005</v>
      </c>
      <c r="C846" s="91">
        <v>1.7077819999999999</v>
      </c>
      <c r="F846" s="109">
        <v>844</v>
      </c>
      <c r="G846" s="91">
        <f t="array" ref="G846:H846">+MMULT(B846:C846,'Cov - Cor- Cholsky'!$C$7:$D$8)</f>
        <v>-5.3767207999561688E-3</v>
      </c>
      <c r="H846" s="91">
        <v>4.4237283250177506E-3</v>
      </c>
    </row>
    <row r="847" spans="1:8" ht="15" thickBot="1" x14ac:dyDescent="0.35">
      <c r="A847" s="109">
        <v>845</v>
      </c>
      <c r="B847" s="91">
        <v>0.73896700000000004</v>
      </c>
      <c r="C847" s="91">
        <v>-0.976105</v>
      </c>
      <c r="F847" s="109">
        <v>845</v>
      </c>
      <c r="G847" s="91">
        <f t="array" ref="G847:H847">+MMULT(B847:C847,'Cov - Cor- Cholsky'!$C$7:$D$8)</f>
        <v>7.173973687939812E-3</v>
      </c>
      <c r="H847" s="91">
        <v>8.0031482335401853E-4</v>
      </c>
    </row>
    <row r="848" spans="1:8" ht="15" thickBot="1" x14ac:dyDescent="0.35">
      <c r="A848" s="109">
        <v>846</v>
      </c>
      <c r="B848" s="91">
        <v>-0.37542900000000001</v>
      </c>
      <c r="C848" s="91">
        <v>0.97442099999999998</v>
      </c>
      <c r="F848" s="109">
        <v>846</v>
      </c>
      <c r="G848" s="91">
        <f t="array" ref="G848:H848">+MMULT(B848:C848,'Cov - Cor- Cholsky'!$C$7:$D$8)</f>
        <v>-3.6447064181344443E-3</v>
      </c>
      <c r="H848" s="91">
        <v>2.0558144760642956E-3</v>
      </c>
    </row>
    <row r="849" spans="1:8" ht="15" thickBot="1" x14ac:dyDescent="0.35">
      <c r="A849" s="109">
        <v>847</v>
      </c>
      <c r="B849" s="91">
        <v>0.81590300000000004</v>
      </c>
      <c r="C849" s="91">
        <v>-1.691147</v>
      </c>
      <c r="F849" s="109">
        <v>847</v>
      </c>
      <c r="G849" s="91">
        <f t="array" ref="G849:H849">+MMULT(B849:C849,'Cov - Cor- Cholsky'!$C$7:$D$8)</f>
        <v>7.9208769186055079E-3</v>
      </c>
      <c r="H849" s="91">
        <v>-2.2729700199473719E-3</v>
      </c>
    </row>
    <row r="850" spans="1:8" ht="15" thickBot="1" x14ac:dyDescent="0.35">
      <c r="A850" s="109">
        <v>848</v>
      </c>
      <c r="B850" s="91">
        <v>-1.99451</v>
      </c>
      <c r="C850" s="91">
        <v>0.53804300000000005</v>
      </c>
      <c r="F850" s="109">
        <v>848</v>
      </c>
      <c r="G850" s="91">
        <f t="array" ref="G850:H850">+MMULT(B850:C850,'Cov - Cor- Cholsky'!$C$7:$D$8)</f>
        <v>-1.9362924542412362E-2</v>
      </c>
      <c r="H850" s="91">
        <v>-1.294863484908401E-2</v>
      </c>
    </row>
    <row r="851" spans="1:8" ht="15" thickBot="1" x14ac:dyDescent="0.35">
      <c r="A851" s="109">
        <v>849</v>
      </c>
      <c r="B851" s="91">
        <v>-0.36475800000000003</v>
      </c>
      <c r="C851" s="91">
        <v>0.34571200000000002</v>
      </c>
      <c r="F851" s="109">
        <v>849</v>
      </c>
      <c r="G851" s="91">
        <f t="array" ref="G851:H851">+MMULT(B851:C851,'Cov - Cor- Cholsky'!$C$7:$D$8)</f>
        <v>-3.5411111652692883E-3</v>
      </c>
      <c r="H851" s="91">
        <v>-1.095394992413218E-3</v>
      </c>
    </row>
    <row r="852" spans="1:8" ht="15" thickBot="1" x14ac:dyDescent="0.35">
      <c r="A852" s="109">
        <v>850</v>
      </c>
      <c r="B852" s="91">
        <v>0.48805900000000002</v>
      </c>
      <c r="C852" s="91">
        <v>-0.26527099999999998</v>
      </c>
      <c r="F852" s="109">
        <v>850</v>
      </c>
      <c r="G852" s="91">
        <f t="array" ref="G852:H852">+MMULT(B852:C852,'Cov - Cor- Cholsky'!$C$7:$D$8)</f>
        <v>4.7381309641191241E-3</v>
      </c>
      <c r="H852" s="91">
        <v>2.4809908473939239E-3</v>
      </c>
    </row>
    <row r="853" spans="1:8" ht="15" thickBot="1" x14ac:dyDescent="0.35">
      <c r="A853" s="109">
        <v>851</v>
      </c>
      <c r="B853" s="91">
        <v>-1.347259</v>
      </c>
      <c r="C853" s="91">
        <v>0.219524</v>
      </c>
      <c r="F853" s="109">
        <v>851</v>
      </c>
      <c r="G853" s="91">
        <f t="array" ref="G853:H853">+MMULT(B853:C853,'Cov - Cor- Cholsky'!$C$7:$D$8)</f>
        <v>-1.3079339966250323E-2</v>
      </c>
      <c r="H853" s="91">
        <v>-9.4871715537245722E-3</v>
      </c>
    </row>
    <row r="854" spans="1:8" ht="15" thickBot="1" x14ac:dyDescent="0.35">
      <c r="A854" s="109">
        <v>852</v>
      </c>
      <c r="B854" s="91">
        <v>0.86147099999999999</v>
      </c>
      <c r="C854" s="91">
        <v>1.4107130000000001</v>
      </c>
      <c r="F854" s="109">
        <v>852</v>
      </c>
      <c r="G854" s="91">
        <f t="array" ref="G854:H854">+MMULT(B854:C854,'Cov - Cor- Cholsky'!$C$7:$D$8)</f>
        <v>8.3632561222939557E-3</v>
      </c>
      <c r="H854" s="91">
        <v>1.4048113414053761E-2</v>
      </c>
    </row>
    <row r="855" spans="1:8" ht="15" thickBot="1" x14ac:dyDescent="0.35">
      <c r="A855" s="109">
        <v>853</v>
      </c>
      <c r="B855" s="91">
        <v>0.61733499999999997</v>
      </c>
      <c r="C855" s="91">
        <v>3.7829999999999999E-3</v>
      </c>
      <c r="F855" s="109">
        <v>853</v>
      </c>
      <c r="G855" s="91">
        <f t="array" ref="G855:H855">+MMULT(B855:C855,'Cov - Cor- Cholsky'!$C$7:$D$8)</f>
        <v>5.99315672640906E-3</v>
      </c>
      <c r="H855" s="91">
        <v>4.8842632493054251E-3</v>
      </c>
    </row>
    <row r="856" spans="1:8" ht="15" thickBot="1" x14ac:dyDescent="0.35">
      <c r="A856" s="109">
        <v>854</v>
      </c>
      <c r="B856" s="91">
        <v>0.43971700000000002</v>
      </c>
      <c r="C856" s="91">
        <v>1.9341360000000001</v>
      </c>
      <c r="F856" s="109">
        <v>854</v>
      </c>
      <c r="G856" s="91">
        <f t="array" ref="G856:H856">+MMULT(B856:C856,'Cov - Cor- Cholsky'!$C$7:$D$8)</f>
        <v>4.2688214604168122E-3</v>
      </c>
      <c r="H856" s="91">
        <v>1.3418062395302816E-2</v>
      </c>
    </row>
    <row r="857" spans="1:8" ht="15" thickBot="1" x14ac:dyDescent="0.35">
      <c r="A857" s="109">
        <v>855</v>
      </c>
      <c r="B857" s="91">
        <v>1.201E-3</v>
      </c>
      <c r="C857" s="91">
        <v>2.8122999999999999E-2</v>
      </c>
      <c r="F857" s="109">
        <v>855</v>
      </c>
      <c r="G857" s="91">
        <f t="array" ref="G857:H857">+MMULT(B857:C857,'Cov - Cor- Cholsky'!$C$7:$D$8)</f>
        <v>1.1659441354236E-5</v>
      </c>
      <c r="H857" s="91">
        <v>1.5418360198830001E-4</v>
      </c>
    </row>
    <row r="858" spans="1:8" ht="15" thickBot="1" x14ac:dyDescent="0.35">
      <c r="A858" s="109">
        <v>856</v>
      </c>
      <c r="B858" s="91">
        <v>-0.32246900000000001</v>
      </c>
      <c r="C858" s="91">
        <v>0.44473699999999999</v>
      </c>
      <c r="F858" s="109">
        <v>856</v>
      </c>
      <c r="G858" s="91">
        <f t="array" ref="G858:H858">+MMULT(B858:C858,'Cov - Cor- Cholsky'!$C$7:$D$8)</f>
        <v>-3.1305648576678839E-3</v>
      </c>
      <c r="H858" s="91">
        <v>-2.525672692214923E-4</v>
      </c>
    </row>
    <row r="859" spans="1:8" ht="15" thickBot="1" x14ac:dyDescent="0.35">
      <c r="A859" s="109">
        <v>857</v>
      </c>
      <c r="B859" s="91">
        <v>-0.93583700000000003</v>
      </c>
      <c r="C859" s="91">
        <v>1.7774529999999999</v>
      </c>
      <c r="F859" s="109">
        <v>857</v>
      </c>
      <c r="G859" s="91">
        <f t="array" ref="G859:H859">+MMULT(B859:C859,'Cov - Cor- Cholsky'!$C$7:$D$8)</f>
        <v>-9.0852095075971331E-3</v>
      </c>
      <c r="H859" s="91">
        <v>1.7719776644161672E-3</v>
      </c>
    </row>
    <row r="860" spans="1:8" ht="15" thickBot="1" x14ac:dyDescent="0.35">
      <c r="A860" s="109">
        <v>858</v>
      </c>
      <c r="B860" s="91">
        <v>-3.1243310000000002</v>
      </c>
      <c r="C860" s="91">
        <v>0.44182100000000002</v>
      </c>
      <c r="F860" s="109">
        <v>858</v>
      </c>
      <c r="G860" s="91">
        <f t="array" ref="G860:H860">+MMULT(B860:C860,'Cov - Cor- Cholsky'!$C$7:$D$8)</f>
        <v>-3.0331352261216919E-2</v>
      </c>
      <c r="H860" s="91">
        <v>-2.2347136554881124E-2</v>
      </c>
    </row>
    <row r="861" spans="1:8" ht="15" thickBot="1" x14ac:dyDescent="0.35">
      <c r="A861" s="109">
        <v>859</v>
      </c>
      <c r="B861" s="91">
        <v>-1.4960850000000001</v>
      </c>
      <c r="C861" s="91">
        <v>-1.185748</v>
      </c>
      <c r="F861" s="109">
        <v>859</v>
      </c>
      <c r="G861" s="91">
        <f t="array" ref="G861:H861">+MMULT(B861:C861,'Cov - Cor- Cholsky'!$C$7:$D$8)</f>
        <v>-1.4524159299294062E-2</v>
      </c>
      <c r="H861" s="91">
        <v>-1.7891416631659333E-2</v>
      </c>
    </row>
    <row r="862" spans="1:8" ht="15" thickBot="1" x14ac:dyDescent="0.35">
      <c r="A862" s="109">
        <v>860</v>
      </c>
      <c r="B862" s="91">
        <v>0.55925800000000003</v>
      </c>
      <c r="C862" s="91">
        <v>-1.193918</v>
      </c>
      <c r="F862" s="109">
        <v>860</v>
      </c>
      <c r="G862" s="91">
        <f t="array" ref="G862:H862">+MMULT(B862:C862,'Cov - Cor- Cholsky'!$C$7:$D$8)</f>
        <v>5.4293387617712881E-3</v>
      </c>
      <c r="H862" s="91">
        <v>-1.7367024212754838E-3</v>
      </c>
    </row>
    <row r="863" spans="1:8" ht="15" thickBot="1" x14ac:dyDescent="0.35">
      <c r="A863" s="109">
        <v>861</v>
      </c>
      <c r="B863" s="91">
        <v>-1.900911</v>
      </c>
      <c r="C863" s="91">
        <v>-5.1339999999999997E-3</v>
      </c>
      <c r="F863" s="109">
        <v>861</v>
      </c>
      <c r="G863" s="91">
        <f t="array" ref="G863:H863">+MMULT(B863:C863,'Cov - Cor- Cholsky'!$C$7:$D$8)</f>
        <v>-1.8454255057553798E-2</v>
      </c>
      <c r="H863" s="91">
        <v>-1.5006202550477327E-2</v>
      </c>
    </row>
    <row r="864" spans="1:8" ht="15" thickBot="1" x14ac:dyDescent="0.35">
      <c r="A864" s="109">
        <v>862</v>
      </c>
      <c r="B864" s="91">
        <v>0.82086499999999996</v>
      </c>
      <c r="C864" s="91">
        <v>7.7188000000000007E-2</v>
      </c>
      <c r="F864" s="109">
        <v>862</v>
      </c>
      <c r="G864" s="91">
        <f t="array" ref="G864:H864">+MMULT(B864:C864,'Cov - Cor- Cholsky'!$C$7:$D$8)</f>
        <v>7.9690485655661402E-3</v>
      </c>
      <c r="H864" s="91">
        <v>6.8658822906438313E-3</v>
      </c>
    </row>
    <row r="865" spans="1:8" ht="15" thickBot="1" x14ac:dyDescent="0.35">
      <c r="A865" s="109">
        <v>863</v>
      </c>
      <c r="B865" s="91">
        <v>-0.48485600000000001</v>
      </c>
      <c r="C865" s="91">
        <v>0.113133</v>
      </c>
      <c r="F865" s="109">
        <v>863</v>
      </c>
      <c r="G865" s="91">
        <f t="array" ref="G865:H865">+MMULT(B865:C865,'Cov - Cor- Cholsky'!$C$7:$D$8)</f>
        <v>-4.7070358844708161E-3</v>
      </c>
      <c r="H865" s="91">
        <v>-3.2386435836953931E-3</v>
      </c>
    </row>
    <row r="866" spans="1:8" ht="15" thickBot="1" x14ac:dyDescent="0.35">
      <c r="A866" s="109">
        <v>864</v>
      </c>
      <c r="B866" s="91">
        <v>0.48188900000000001</v>
      </c>
      <c r="C866" s="91">
        <v>0.14568800000000001</v>
      </c>
      <c r="F866" s="109">
        <v>864</v>
      </c>
      <c r="G866" s="91">
        <f t="array" ref="G866:H866">+MMULT(B866:C866,'Cov - Cor- Cholsky'!$C$7:$D$8)</f>
        <v>4.6782319190270044E-3</v>
      </c>
      <c r="H866" s="91">
        <v>4.5471406552657469E-3</v>
      </c>
    </row>
    <row r="867" spans="1:8" ht="15" thickBot="1" x14ac:dyDescent="0.35">
      <c r="A867" s="109">
        <v>865</v>
      </c>
      <c r="B867" s="91">
        <v>0.56076099999999995</v>
      </c>
      <c r="C867" s="91">
        <v>-0.37083199999999999</v>
      </c>
      <c r="F867" s="109">
        <v>865</v>
      </c>
      <c r="G867" s="91">
        <f t="array" ref="G867:H867">+MMULT(B867:C867,'Cov - Cor- Cholsky'!$C$7:$D$8)</f>
        <v>5.4439300526583955E-3</v>
      </c>
      <c r="H867" s="91">
        <v>2.5106948981603551E-3</v>
      </c>
    </row>
    <row r="868" spans="1:8" ht="15" thickBot="1" x14ac:dyDescent="0.35">
      <c r="A868" s="109">
        <v>866</v>
      </c>
      <c r="B868" s="91">
        <v>-0.22539500000000001</v>
      </c>
      <c r="C868" s="91">
        <v>-0.40893400000000002</v>
      </c>
      <c r="F868" s="109">
        <v>866</v>
      </c>
      <c r="G868" s="91">
        <f t="array" ref="G868:H868">+MMULT(B868:C868,'Cov - Cor- Cholsky'!$C$7:$D$8)</f>
        <v>-2.1881596869592203E-3</v>
      </c>
      <c r="H868" s="91">
        <v>-3.8805351257084836E-3</v>
      </c>
    </row>
    <row r="869" spans="1:8" ht="15" thickBot="1" x14ac:dyDescent="0.35">
      <c r="A869" s="109">
        <v>867</v>
      </c>
      <c r="B869" s="91">
        <v>-0.43155100000000002</v>
      </c>
      <c r="C869" s="91">
        <v>-0.72558299999999998</v>
      </c>
      <c r="F869" s="109">
        <v>867</v>
      </c>
      <c r="G869" s="91">
        <f t="array" ref="G869:H869">+MMULT(B869:C869,'Cov - Cor- Cholsky'!$C$7:$D$8)</f>
        <v>-4.1895450256968364E-3</v>
      </c>
      <c r="H869" s="91">
        <v>-7.1345675117127699E-3</v>
      </c>
    </row>
    <row r="870" spans="1:8" ht="15" thickBot="1" x14ac:dyDescent="0.35">
      <c r="A870" s="109">
        <v>868</v>
      </c>
      <c r="B870" s="91">
        <v>-0.63537399999999999</v>
      </c>
      <c r="C870" s="91">
        <v>1.558322</v>
      </c>
      <c r="F870" s="109">
        <v>868</v>
      </c>
      <c r="G870" s="91">
        <f t="array" ref="G870:H870">+MMULT(B870:C870,'Cov - Cor- Cholsky'!$C$7:$D$8)</f>
        <v>-6.1682813413874637E-3</v>
      </c>
      <c r="H870" s="91">
        <v>3.0120861506413073E-3</v>
      </c>
    </row>
    <row r="871" spans="1:8" ht="15" thickBot="1" x14ac:dyDescent="0.35">
      <c r="A871" s="109">
        <v>869</v>
      </c>
      <c r="B871" s="91">
        <v>3.044082</v>
      </c>
      <c r="C871" s="91">
        <v>-0.10963299999999999</v>
      </c>
      <c r="F871" s="109">
        <v>869</v>
      </c>
      <c r="G871" s="91">
        <f t="array" ref="G871:H871">+MMULT(B871:C871,'Cov - Cor- Cholsky'!$C$7:$D$8)</f>
        <v>2.955228605868895E-2</v>
      </c>
      <c r="H871" s="91">
        <v>2.342416924719223E-2</v>
      </c>
    </row>
    <row r="872" spans="1:8" ht="15" thickBot="1" x14ac:dyDescent="0.35">
      <c r="A872" s="109">
        <v>870</v>
      </c>
      <c r="B872" s="91">
        <v>3.2824149999999999</v>
      </c>
      <c r="C872" s="91">
        <v>0.39020100000000002</v>
      </c>
      <c r="F872" s="109">
        <v>870</v>
      </c>
      <c r="G872" s="91">
        <f t="array" ref="G872:H872">+MMULT(B872:C872,'Cov - Cor- Cholsky'!$C$7:$D$8)</f>
        <v>3.1866049286231941E-2</v>
      </c>
      <c r="H872" s="91">
        <v>2.7874426098198353E-2</v>
      </c>
    </row>
    <row r="873" spans="1:8" ht="15" thickBot="1" x14ac:dyDescent="0.35">
      <c r="A873" s="109">
        <v>871</v>
      </c>
      <c r="B873" s="91">
        <v>-0.53446499999999997</v>
      </c>
      <c r="C873" s="91">
        <v>-0.33051000000000003</v>
      </c>
      <c r="F873" s="109">
        <v>871</v>
      </c>
      <c r="G873" s="91">
        <f t="array" ref="G873:H873">+MMULT(B873:C873,'Cov - Cor- Cholsky'!$C$7:$D$8)</f>
        <v>-5.1886455648557398E-3</v>
      </c>
      <c r="H873" s="91">
        <v>-5.9125396361716046E-3</v>
      </c>
    </row>
    <row r="874" spans="1:8" ht="15" thickBot="1" x14ac:dyDescent="0.35">
      <c r="A874" s="109">
        <v>872</v>
      </c>
      <c r="B874" s="91">
        <v>-1.0250000000000001E-3</v>
      </c>
      <c r="C874" s="91">
        <v>1.7770360000000001</v>
      </c>
      <c r="F874" s="109">
        <v>872</v>
      </c>
      <c r="G874" s="91">
        <f t="array" ref="G874:H874">+MMULT(B874:C874,'Cov - Cor- Cholsky'!$C$7:$D$8)</f>
        <v>-9.9508138119000012E-6</v>
      </c>
      <c r="H874" s="91">
        <v>9.1364476917773375E-3</v>
      </c>
    </row>
    <row r="875" spans="1:8" ht="15" thickBot="1" x14ac:dyDescent="0.35">
      <c r="A875" s="109">
        <v>873</v>
      </c>
      <c r="B875" s="91">
        <v>1.767879</v>
      </c>
      <c r="C875" s="91">
        <v>5.5383000000000002E-2</v>
      </c>
      <c r="F875" s="109">
        <v>873</v>
      </c>
      <c r="G875" s="91">
        <f t="array" ref="G875:H875">+MMULT(B875:C875,'Cov - Cor- Cholsky'!$C$7:$D$8)</f>
        <v>1.7162765630212642E-2</v>
      </c>
      <c r="H875" s="91">
        <v>1.4216446541476722E-2</v>
      </c>
    </row>
    <row r="876" spans="1:8" ht="15" thickBot="1" x14ac:dyDescent="0.35">
      <c r="A876" s="109">
        <v>874</v>
      </c>
      <c r="B876" s="91">
        <v>1.176682</v>
      </c>
      <c r="C876" s="91">
        <v>-0.13323299999999999</v>
      </c>
      <c r="F876" s="109">
        <v>874</v>
      </c>
      <c r="G876" s="91">
        <f t="array" ref="G876:H876">+MMULT(B876:C876,'Cov - Cor- Cholsky'!$C$7:$D$8)</f>
        <v>1.1423359510062552E-2</v>
      </c>
      <c r="H876" s="91">
        <v>8.587019061594427E-3</v>
      </c>
    </row>
    <row r="877" spans="1:8" ht="15" thickBot="1" x14ac:dyDescent="0.35">
      <c r="A877" s="109">
        <v>875</v>
      </c>
      <c r="B877" s="91">
        <v>1.0490429999999999</v>
      </c>
      <c r="C877" s="91">
        <v>1.154453</v>
      </c>
      <c r="F877" s="109">
        <v>875</v>
      </c>
      <c r="G877" s="91">
        <f t="array" ref="G877:H877">+MMULT(B877:C877,'Cov - Cor- Cholsky'!$C$7:$D$8)</f>
        <v>1.0184225925538547E-2</v>
      </c>
      <c r="H877" s="91">
        <v>1.4207541216423087E-2</v>
      </c>
    </row>
    <row r="878" spans="1:8" ht="15" thickBot="1" x14ac:dyDescent="0.35">
      <c r="A878" s="109">
        <v>876</v>
      </c>
      <c r="B878" s="91">
        <v>-0.19445899999999999</v>
      </c>
      <c r="C878" s="91">
        <v>0.20726</v>
      </c>
      <c r="F878" s="109">
        <v>876</v>
      </c>
      <c r="G878" s="91">
        <f t="array" ref="G878:H878">+MMULT(B878:C878,'Cov - Cor- Cholsky'!$C$7:$D$8)</f>
        <v>-1.887829563949524E-3</v>
      </c>
      <c r="H878" s="91">
        <v>-4.6585073372466096E-4</v>
      </c>
    </row>
    <row r="879" spans="1:8" ht="15" thickBot="1" x14ac:dyDescent="0.35">
      <c r="A879" s="109">
        <v>877</v>
      </c>
      <c r="B879" s="91">
        <v>-0.83029799999999998</v>
      </c>
      <c r="C879" s="91">
        <v>-1.0318989999999999</v>
      </c>
      <c r="F879" s="109">
        <v>877</v>
      </c>
      <c r="G879" s="91">
        <f t="array" ref="G879:H879">+MMULT(B879:C879,'Cov - Cor- Cholsky'!$C$7:$D$8)</f>
        <v>-8.0606251769687279E-3</v>
      </c>
      <c r="H879" s="91">
        <v>-1.1853105209506415E-2</v>
      </c>
    </row>
    <row r="880" spans="1:8" ht="15" thickBot="1" x14ac:dyDescent="0.35">
      <c r="A880" s="109">
        <v>878</v>
      </c>
      <c r="B880" s="91">
        <v>0.280947</v>
      </c>
      <c r="C880" s="91">
        <v>0.75547799999999998</v>
      </c>
      <c r="F880" s="109">
        <v>878</v>
      </c>
      <c r="G880" s="91">
        <f t="array" ref="G880:H880">+MMULT(B880:C880,'Cov - Cor- Cholsky'!$C$7:$D$8)</f>
        <v>2.7274646712310922E-3</v>
      </c>
      <c r="H880" s="91">
        <v>6.1015980408060987E-3</v>
      </c>
    </row>
    <row r="881" spans="1:8" ht="15" thickBot="1" x14ac:dyDescent="0.35">
      <c r="A881" s="109">
        <v>879</v>
      </c>
      <c r="B881" s="91">
        <v>1.2501549999999999</v>
      </c>
      <c r="C881" s="91">
        <v>-0.360593</v>
      </c>
      <c r="F881" s="109">
        <v>879</v>
      </c>
      <c r="G881" s="91">
        <f t="array" ref="G881:H881">+MMULT(B881:C881,'Cov - Cor- Cholsky'!$C$7:$D$8)</f>
        <v>1.2136643552210578E-2</v>
      </c>
      <c r="H881" s="91">
        <v>7.9960281910462141E-3</v>
      </c>
    </row>
    <row r="882" spans="1:8" ht="15" thickBot="1" x14ac:dyDescent="0.35">
      <c r="A882" s="109">
        <v>880</v>
      </c>
      <c r="B882" s="91">
        <v>0.34048</v>
      </c>
      <c r="C882" s="91">
        <v>-1.5261709999999999</v>
      </c>
      <c r="F882" s="109">
        <v>880</v>
      </c>
      <c r="G882" s="91">
        <f t="array" ref="G882:H882">+MMULT(B882:C882,'Cov - Cor- Cholsky'!$C$7:$D$8)</f>
        <v>3.30541764553728E-3</v>
      </c>
      <c r="H882" s="91">
        <v>-5.1704974680755363E-3</v>
      </c>
    </row>
    <row r="883" spans="1:8" ht="15" thickBot="1" x14ac:dyDescent="0.35">
      <c r="A883" s="109">
        <v>881</v>
      </c>
      <c r="B883" s="91">
        <v>-1.478737</v>
      </c>
      <c r="C883" s="91">
        <v>0.16536400000000001</v>
      </c>
      <c r="F883" s="109">
        <v>881</v>
      </c>
      <c r="G883" s="91">
        <f t="array" ref="G883:H883">+MMULT(B883:C883,'Cov - Cor- Cholsky'!$C$7:$D$8)</f>
        <v>-1.4355742989041532E-2</v>
      </c>
      <c r="H883" s="91">
        <v>-1.0801964255498495E-2</v>
      </c>
    </row>
    <row r="884" spans="1:8" ht="15" thickBot="1" x14ac:dyDescent="0.35">
      <c r="A884" s="109">
        <v>882</v>
      </c>
      <c r="B884" s="91">
        <v>-0.192664</v>
      </c>
      <c r="C884" s="91">
        <v>0.74476799999999999</v>
      </c>
      <c r="F884" s="109">
        <v>882</v>
      </c>
      <c r="G884" s="91">
        <f t="array" ref="G884:H884">+MMULT(B884:C884,'Cov - Cor- Cholsky'!$C$7:$D$8)</f>
        <v>-1.8704035046399039E-3</v>
      </c>
      <c r="H884" s="91">
        <v>2.3142796807434796E-3</v>
      </c>
    </row>
    <row r="885" spans="1:8" ht="15" thickBot="1" x14ac:dyDescent="0.35">
      <c r="A885" s="109">
        <v>883</v>
      </c>
      <c r="B885" s="91">
        <v>0.25342300000000001</v>
      </c>
      <c r="C885" s="91">
        <v>0.87110399999999999</v>
      </c>
      <c r="F885" s="109">
        <v>883</v>
      </c>
      <c r="G885" s="91">
        <f t="array" ref="G885:H885">+MMULT(B885:C885,'Cov - Cor- Cholsky'!$C$7:$D$8)</f>
        <v>2.4602586230762281E-3</v>
      </c>
      <c r="H885" s="91">
        <v>6.4797049102395254E-3</v>
      </c>
    </row>
    <row r="886" spans="1:8" ht="15" thickBot="1" x14ac:dyDescent="0.35">
      <c r="A886" s="109">
        <v>884</v>
      </c>
      <c r="B886" s="91">
        <v>0.64241999999999999</v>
      </c>
      <c r="C886" s="91">
        <v>1.09128</v>
      </c>
      <c r="F886" s="109">
        <v>884</v>
      </c>
      <c r="G886" s="91">
        <f t="array" ref="G886:H886">+MMULT(B886:C886,'Cov - Cor- Cholsky'!$C$7:$D$8)</f>
        <v>6.2366846917471198E-3</v>
      </c>
      <c r="H886" s="91">
        <v>1.0678138022850541E-2</v>
      </c>
    </row>
    <row r="887" spans="1:8" ht="15" thickBot="1" x14ac:dyDescent="0.35">
      <c r="A887" s="109">
        <v>885</v>
      </c>
      <c r="B887" s="91">
        <v>0.15248500000000001</v>
      </c>
      <c r="C887" s="91">
        <v>0.68030199999999996</v>
      </c>
      <c r="F887" s="109">
        <v>885</v>
      </c>
      <c r="G887" s="91">
        <f t="array" ref="G887:H887">+MMULT(B887:C887,'Cov - Cor- Cholsky'!$C$7:$D$8)</f>
        <v>1.4803413113244602E-3</v>
      </c>
      <c r="H887" s="91">
        <v>4.702425251411649E-3</v>
      </c>
    </row>
    <row r="888" spans="1:8" ht="15" thickBot="1" x14ac:dyDescent="0.35">
      <c r="A888" s="109">
        <v>886</v>
      </c>
      <c r="B888" s="91">
        <v>0.66579500000000003</v>
      </c>
      <c r="C888" s="91">
        <v>1.6042959999999999</v>
      </c>
      <c r="F888" s="109">
        <v>886</v>
      </c>
      <c r="G888" s="91">
        <f t="array" ref="G888:H888">+MMULT(B888:C888,'Cov - Cor- Cholsky'!$C$7:$D$8)</f>
        <v>6.46361178721362E-3</v>
      </c>
      <c r="H888" s="91">
        <v>1.3502291278130137E-2</v>
      </c>
    </row>
    <row r="889" spans="1:8" ht="15" thickBot="1" x14ac:dyDescent="0.35">
      <c r="A889" s="109">
        <v>887</v>
      </c>
      <c r="B889" s="91">
        <v>-6.1139999999999996E-3</v>
      </c>
      <c r="C889" s="91">
        <v>0.512679</v>
      </c>
      <c r="F889" s="109">
        <v>887</v>
      </c>
      <c r="G889" s="91">
        <f t="array" ref="G889:H889">+MMULT(B889:C889,'Cov - Cor- Cholsky'!$C$7:$D$8)</f>
        <v>-5.9355390874103995E-5</v>
      </c>
      <c r="H889" s="91">
        <v>2.5900363734263671E-3</v>
      </c>
    </row>
    <row r="890" spans="1:8" ht="15" thickBot="1" x14ac:dyDescent="0.35">
      <c r="A890" s="109">
        <v>888</v>
      </c>
      <c r="B890" s="91">
        <v>0.55308100000000004</v>
      </c>
      <c r="C890" s="91">
        <v>0.26026199999999999</v>
      </c>
      <c r="F890" s="109">
        <v>888</v>
      </c>
      <c r="G890" s="91">
        <f t="array" ref="G890:H890">+MMULT(B890:C890,'Cov - Cor- Cholsky'!$C$7:$D$8)</f>
        <v>5.3693717599019161E-3</v>
      </c>
      <c r="H890" s="91">
        <v>5.6977474707361336E-3</v>
      </c>
    </row>
    <row r="891" spans="1:8" ht="15" thickBot="1" x14ac:dyDescent="0.35">
      <c r="A891" s="109">
        <v>889</v>
      </c>
      <c r="B891" s="91">
        <v>0.15568000000000001</v>
      </c>
      <c r="C891" s="91">
        <v>0.69291400000000003</v>
      </c>
      <c r="F891" s="109">
        <v>889</v>
      </c>
      <c r="G891" s="91">
        <f t="array" ref="G891:H891">+MMULT(B891:C891,'Cov - Cor- Cholsky'!$C$7:$D$8)</f>
        <v>1.5113587260844801E-3</v>
      </c>
      <c r="H891" s="91">
        <v>4.7925034940039584E-3</v>
      </c>
    </row>
    <row r="892" spans="1:8" ht="15" thickBot="1" x14ac:dyDescent="0.35">
      <c r="A892" s="109">
        <v>890</v>
      </c>
      <c r="B892" s="91">
        <v>0.45907799999999999</v>
      </c>
      <c r="C892" s="91">
        <v>-0.55240400000000001</v>
      </c>
      <c r="F892" s="109">
        <v>890</v>
      </c>
      <c r="G892" s="91">
        <f t="array" ref="G892:H892">+MMULT(B892:C892,'Cov - Cor- Cholsky'!$C$7:$D$8)</f>
        <v>4.4567801981848076E-3</v>
      </c>
      <c r="H892" s="91">
        <v>7.7504145134893411E-4</v>
      </c>
    </row>
    <row r="893" spans="1:8" ht="15" thickBot="1" x14ac:dyDescent="0.35">
      <c r="A893" s="109">
        <v>891</v>
      </c>
      <c r="B893" s="91">
        <v>5.7844E-2</v>
      </c>
      <c r="C893" s="91">
        <v>0.28863800000000001</v>
      </c>
      <c r="F893" s="109">
        <v>891</v>
      </c>
      <c r="G893" s="91">
        <f t="array" ref="G893:H893">+MMULT(B893:C893,'Cov - Cor- Cholsky'!$C$7:$D$8)</f>
        <v>5.6155597476638397E-4</v>
      </c>
      <c r="H893" s="91">
        <v>1.9411436595947419E-3</v>
      </c>
    </row>
    <row r="894" spans="1:8" ht="15" thickBot="1" x14ac:dyDescent="0.35">
      <c r="A894" s="109">
        <v>892</v>
      </c>
      <c r="B894" s="91">
        <v>0.99934400000000001</v>
      </c>
      <c r="C894" s="91">
        <v>-1.275685</v>
      </c>
      <c r="F894" s="109">
        <v>892</v>
      </c>
      <c r="G894" s="91">
        <f t="array" ref="G894:H894">+MMULT(B894:C894,'Cov - Cor- Cholsky'!$C$7:$D$8)</f>
        <v>9.7017425151603841E-3</v>
      </c>
      <c r="H894" s="91">
        <v>1.3105469543384009E-3</v>
      </c>
    </row>
    <row r="895" spans="1:8" ht="15" thickBot="1" x14ac:dyDescent="0.35">
      <c r="A895" s="109">
        <v>893</v>
      </c>
      <c r="B895" s="91">
        <v>0.97951100000000002</v>
      </c>
      <c r="C895" s="91">
        <v>1.93618</v>
      </c>
      <c r="F895" s="109">
        <v>893</v>
      </c>
      <c r="G895" s="91">
        <f t="array" ref="G895:H895">+MMULT(B895:C895,'Cov - Cor- Cholsky'!$C$7:$D$8)</f>
        <v>9.509201548983397E-3</v>
      </c>
      <c r="H895" s="91">
        <v>1.7682329108045208E-2</v>
      </c>
    </row>
    <row r="896" spans="1:8" ht="15" thickBot="1" x14ac:dyDescent="0.35">
      <c r="A896" s="109">
        <v>894</v>
      </c>
      <c r="B896" s="91">
        <v>0.25985999999999998</v>
      </c>
      <c r="C896" s="91">
        <v>0.77061999999999997</v>
      </c>
      <c r="F896" s="109">
        <v>894</v>
      </c>
      <c r="G896" s="91">
        <f t="array" ref="G896:H896">+MMULT(B896:C896,'Cov - Cor- Cholsky'!$C$7:$D$8)</f>
        <v>2.5227497338149597E-3</v>
      </c>
      <c r="H896" s="91">
        <v>6.0133456347312795E-3</v>
      </c>
    </row>
    <row r="897" spans="1:8" ht="15" thickBot="1" x14ac:dyDescent="0.35">
      <c r="A897" s="109">
        <v>895</v>
      </c>
      <c r="B897" s="91">
        <v>0.53922599999999998</v>
      </c>
      <c r="C897" s="91">
        <v>-6.0109999999999999E-3</v>
      </c>
      <c r="F897" s="109">
        <v>895</v>
      </c>
      <c r="G897" s="91">
        <f t="array" ref="G897:H897">+MMULT(B897:C897,'Cov - Cor- Cholsky'!$C$7:$D$8)</f>
        <v>5.2348658814981358E-3</v>
      </c>
      <c r="H897" s="91">
        <v>4.2183401255131972E-3</v>
      </c>
    </row>
    <row r="898" spans="1:8" ht="15" thickBot="1" x14ac:dyDescent="0.35">
      <c r="A898" s="109">
        <v>896</v>
      </c>
      <c r="B898" s="91">
        <v>-0.422823</v>
      </c>
      <c r="C898" s="91">
        <v>1.323669</v>
      </c>
      <c r="F898" s="109">
        <v>896</v>
      </c>
      <c r="G898" s="91">
        <f t="array" ref="G898:H898">+MMULT(B898:C898,'Cov - Cor- Cholsky'!$C$7:$D$8)</f>
        <v>-4.1048126325746283E-3</v>
      </c>
      <c r="H898" s="91">
        <v>3.4795447966908663E-3</v>
      </c>
    </row>
    <row r="899" spans="1:8" ht="15" thickBot="1" x14ac:dyDescent="0.35">
      <c r="A899" s="109">
        <v>897</v>
      </c>
      <c r="B899" s="91">
        <v>1.5470429999999999</v>
      </c>
      <c r="C899" s="91">
        <v>-0.32942399999999999</v>
      </c>
      <c r="F899" s="109">
        <v>897</v>
      </c>
      <c r="G899" s="91">
        <f t="array" ref="G899:H899">+MMULT(B899:C899,'Cov - Cor- Cholsky'!$C$7:$D$8)</f>
        <v>1.5018865221466548E-2</v>
      </c>
      <c r="H899" s="91">
        <v>1.049599393970053E-2</v>
      </c>
    </row>
    <row r="900" spans="1:8" ht="15" thickBot="1" x14ac:dyDescent="0.35">
      <c r="A900" s="109">
        <v>898</v>
      </c>
      <c r="B900" s="91">
        <v>0.44164900000000001</v>
      </c>
      <c r="C900" s="91">
        <v>-1.5235190000000001</v>
      </c>
      <c r="F900" s="109">
        <v>898</v>
      </c>
      <c r="G900" s="91">
        <f t="array" ref="G900:H900">+MMULT(B900:C900,'Cov - Cor- Cholsky'!$C$7:$D$8)</f>
        <v>4.2875775309383643E-3</v>
      </c>
      <c r="H900" s="91">
        <v>-4.3596065309420822E-3</v>
      </c>
    </row>
    <row r="901" spans="1:8" ht="15" thickBot="1" x14ac:dyDescent="0.35">
      <c r="A901" s="109">
        <v>899</v>
      </c>
      <c r="B901" s="91">
        <v>-1.032716</v>
      </c>
      <c r="C901" s="91">
        <v>-2.1390539999999998</v>
      </c>
      <c r="F901" s="109">
        <v>899</v>
      </c>
      <c r="G901" s="91">
        <f t="array" ref="G901:H901">+MMULT(B901:C901,'Cov - Cor- Cholsky'!$C$7:$D$8)</f>
        <v>-1.0025721596653776E-2</v>
      </c>
      <c r="H901" s="91">
        <v>-1.9145579362424461E-2</v>
      </c>
    </row>
    <row r="902" spans="1:8" ht="15" thickBot="1" x14ac:dyDescent="0.35">
      <c r="A902" s="109">
        <v>900</v>
      </c>
      <c r="B902" s="91">
        <v>-0.25046299999999999</v>
      </c>
      <c r="C902" s="91">
        <v>-1.2576609999999999</v>
      </c>
      <c r="F902" s="109">
        <v>900</v>
      </c>
      <c r="G902" s="91">
        <f t="array" ref="G902:H902">+MMULT(B902:C902,'Cov - Cor- Cholsky'!$C$7:$D$8)</f>
        <v>-2.4315226144096679E-3</v>
      </c>
      <c r="H902" s="91">
        <v>-8.4455792510010029E-3</v>
      </c>
    </row>
    <row r="903" spans="1:8" ht="15" thickBot="1" x14ac:dyDescent="0.35">
      <c r="A903" s="109">
        <v>901</v>
      </c>
      <c r="B903" s="91">
        <v>1.0312349999999999</v>
      </c>
      <c r="C903" s="91">
        <v>0.54172900000000002</v>
      </c>
      <c r="F903" s="109">
        <v>901</v>
      </c>
      <c r="G903" s="91">
        <f t="array" ref="G903:H903">+MMULT(B903:C903,'Cov - Cor- Cholsky'!$C$7:$D$8)</f>
        <v>1.001134388420946E-2</v>
      </c>
      <c r="H903" s="91">
        <v>1.0914166060278308E-2</v>
      </c>
    </row>
    <row r="904" spans="1:8" ht="15" thickBot="1" x14ac:dyDescent="0.35">
      <c r="A904" s="109">
        <v>902</v>
      </c>
      <c r="B904" s="91">
        <v>-0.25007000000000001</v>
      </c>
      <c r="C904" s="91">
        <v>0.63439999999999996</v>
      </c>
      <c r="F904" s="109">
        <v>902</v>
      </c>
      <c r="G904" s="91">
        <f t="array" ref="G904:H904">+MMULT(B904:C904,'Cov - Cor- Cholsky'!$C$7:$D$8)</f>
        <v>-2.4277073267725199E-3</v>
      </c>
      <c r="H904" s="91">
        <v>1.2939547640506699E-3</v>
      </c>
    </row>
    <row r="905" spans="1:8" ht="15" thickBot="1" x14ac:dyDescent="0.35">
      <c r="A905" s="109">
        <v>903</v>
      </c>
      <c r="B905" s="91">
        <v>-7.6827999999999994E-2</v>
      </c>
      <c r="C905" s="91">
        <v>0.53145200000000004</v>
      </c>
      <c r="F905" s="109">
        <v>903</v>
      </c>
      <c r="G905" s="91">
        <f t="array" ref="G905:H905">+MMULT(B905:C905,'Cov - Cor- Cholsky'!$C$7:$D$8)</f>
        <v>-7.4585475467380793E-4</v>
      </c>
      <c r="H905" s="91">
        <v>2.1293923401352324E-3</v>
      </c>
    </row>
    <row r="906" spans="1:8" ht="15" thickBot="1" x14ac:dyDescent="0.35">
      <c r="A906" s="109">
        <v>904</v>
      </c>
      <c r="B906" s="91">
        <v>-0.31795099999999998</v>
      </c>
      <c r="C906" s="91">
        <v>-0.91545900000000002</v>
      </c>
      <c r="F906" s="109">
        <v>904</v>
      </c>
      <c r="G906" s="91">
        <f t="array" ref="G906:H906">+MMULT(B906:C906,'Cov - Cor- Cholsky'!$C$7:$D$8)</f>
        <v>-3.0867036120072358E-3</v>
      </c>
      <c r="H906" s="91">
        <v>-7.2164543520744622E-3</v>
      </c>
    </row>
    <row r="907" spans="1:8" ht="15" thickBot="1" x14ac:dyDescent="0.35">
      <c r="A907" s="109">
        <v>905</v>
      </c>
      <c r="B907" s="91">
        <v>0.37373899999999999</v>
      </c>
      <c r="C907" s="91">
        <v>2.373567</v>
      </c>
      <c r="F907" s="109">
        <v>905</v>
      </c>
      <c r="G907" s="91">
        <f t="array" ref="G907:H907">+MMULT(B907:C907,'Cov - Cor- Cholsky'!$C$7:$D$8)</f>
        <v>3.628299710483604E-3</v>
      </c>
      <c r="H907" s="91">
        <v>1.5159421414622391E-2</v>
      </c>
    </row>
    <row r="908" spans="1:8" ht="15" thickBot="1" x14ac:dyDescent="0.35">
      <c r="A908" s="109">
        <v>906</v>
      </c>
      <c r="B908" s="91">
        <v>0.18118999999999999</v>
      </c>
      <c r="C908" s="91">
        <v>-0.33141599999999999</v>
      </c>
      <c r="F908" s="109">
        <v>906</v>
      </c>
      <c r="G908" s="91">
        <f t="array" ref="G908:H908">+MMULT(B908:C908,'Cov - Cor- Cholsky'!$C$7:$D$8)</f>
        <v>1.7590126386128398E-3</v>
      </c>
      <c r="H908" s="91">
        <v>-2.7761283953306199E-4</v>
      </c>
    </row>
    <row r="909" spans="1:8" ht="15" thickBot="1" x14ac:dyDescent="0.35">
      <c r="A909" s="109">
        <v>907</v>
      </c>
      <c r="B909" s="91">
        <v>0.33920600000000001</v>
      </c>
      <c r="C909" s="91">
        <v>2.006049</v>
      </c>
      <c r="F909" s="109">
        <v>907</v>
      </c>
      <c r="G909" s="91">
        <f t="array" ref="G909:H909">+MMULT(B909:C909,'Cov - Cor- Cholsky'!$C$7:$D$8)</f>
        <v>3.2930495120774162E-3</v>
      </c>
      <c r="H909" s="91">
        <v>1.2996063907504038E-2</v>
      </c>
    </row>
    <row r="910" spans="1:8" ht="15" thickBot="1" x14ac:dyDescent="0.35">
      <c r="A910" s="109">
        <v>908</v>
      </c>
      <c r="B910" s="91">
        <v>0.38136100000000001</v>
      </c>
      <c r="C910" s="91">
        <v>0.31378499999999998</v>
      </c>
      <c r="F910" s="109">
        <v>908</v>
      </c>
      <c r="G910" s="91">
        <f t="array" ref="G910:H910">+MMULT(B910:C910,'Cov - Cor- Cholsky'!$C$7:$D$8)</f>
        <v>3.7022949327999962E-3</v>
      </c>
      <c r="H910" s="91">
        <v>4.619965532305894E-3</v>
      </c>
    </row>
    <row r="911" spans="1:8" ht="15" thickBot="1" x14ac:dyDescent="0.35">
      <c r="A911" s="109">
        <v>909</v>
      </c>
      <c r="B911" s="91">
        <v>-2.4301740000000001</v>
      </c>
      <c r="C911" s="91">
        <v>0.324959</v>
      </c>
      <c r="F911" s="109">
        <v>909</v>
      </c>
      <c r="G911" s="91">
        <f t="array" ref="G911:H911">+MMULT(B911:C911,'Cov - Cor- Cholsky'!$C$7:$D$8)</f>
        <v>-2.3592399028800264E-2</v>
      </c>
      <c r="H911" s="91">
        <v>-1.7478323740578415E-2</v>
      </c>
    </row>
    <row r="912" spans="1:8" ht="15" thickBot="1" x14ac:dyDescent="0.35">
      <c r="A912" s="109">
        <v>910</v>
      </c>
      <c r="B912" s="91">
        <v>-0.17152500000000001</v>
      </c>
      <c r="C912" s="91">
        <v>0.30179800000000001</v>
      </c>
      <c r="F912" s="109">
        <v>910</v>
      </c>
      <c r="G912" s="91">
        <f t="array" ref="G912:H912">+MMULT(B912:C912,'Cov - Cor- Cholsky'!$C$7:$D$8)</f>
        <v>-1.6651837454499001E-3</v>
      </c>
      <c r="H912" s="91">
        <v>2.0136358958569101E-4</v>
      </c>
    </row>
    <row r="913" spans="1:8" ht="15" thickBot="1" x14ac:dyDescent="0.35">
      <c r="A913" s="109">
        <v>911</v>
      </c>
      <c r="B913" s="91">
        <v>0.112956</v>
      </c>
      <c r="C913" s="91">
        <v>-0.53778199999999998</v>
      </c>
      <c r="F913" s="109">
        <v>911</v>
      </c>
      <c r="G913" s="91">
        <f t="array" ref="G913:H913">+MMULT(B913:C913,'Cov - Cor- Cholsky'!$C$7:$D$8)</f>
        <v>1.0965893901824159E-3</v>
      </c>
      <c r="H913" s="91">
        <v>-1.8772660251157899E-3</v>
      </c>
    </row>
    <row r="914" spans="1:8" ht="15" thickBot="1" x14ac:dyDescent="0.35">
      <c r="A914" s="109">
        <v>912</v>
      </c>
      <c r="B914" s="91">
        <v>-1.9517169999999999</v>
      </c>
      <c r="C914" s="91">
        <v>6.4817E-2</v>
      </c>
      <c r="F914" s="109">
        <v>912</v>
      </c>
      <c r="G914" s="91">
        <f t="array" ref="G914:H914">+MMULT(B914:C914,'Cov - Cor- Cholsky'!$C$7:$D$8)</f>
        <v>-1.894748534684881E-2</v>
      </c>
      <c r="H914" s="91">
        <v>-1.5046606168273764E-2</v>
      </c>
    </row>
    <row r="915" spans="1:8" ht="15" thickBot="1" x14ac:dyDescent="0.35">
      <c r="A915" s="109">
        <v>913</v>
      </c>
      <c r="B915" s="91">
        <v>0.36960399999999999</v>
      </c>
      <c r="C915" s="91">
        <v>1.133264</v>
      </c>
      <c r="F915" s="109">
        <v>913</v>
      </c>
      <c r="G915" s="91">
        <f t="array" ref="G915:H915">+MMULT(B915:C915,'Cov - Cor- Cholsky'!$C$7:$D$8)</f>
        <v>3.5881566713497439E-3</v>
      </c>
      <c r="H915" s="91">
        <v>8.7443084198009242E-3</v>
      </c>
    </row>
    <row r="916" spans="1:8" ht="15" thickBot="1" x14ac:dyDescent="0.35">
      <c r="A916" s="109">
        <v>914</v>
      </c>
      <c r="B916" s="91">
        <v>-0.20902299999999999</v>
      </c>
      <c r="C916" s="91">
        <v>-1.259584</v>
      </c>
      <c r="F916" s="109">
        <v>914</v>
      </c>
      <c r="G916" s="91">
        <f t="array" ref="G916:H916">+MMULT(B916:C916,'Cov - Cor- Cholsky'!$C$7:$D$8)</f>
        <v>-2.0292184930778279E-3</v>
      </c>
      <c r="H916" s="91">
        <v>-8.1289145180000848E-3</v>
      </c>
    </row>
    <row r="917" spans="1:8" ht="15" thickBot="1" x14ac:dyDescent="0.35">
      <c r="A917" s="109">
        <v>915</v>
      </c>
      <c r="B917" s="91">
        <v>-0.62629000000000001</v>
      </c>
      <c r="C917" s="91">
        <v>-0.65632900000000005</v>
      </c>
      <c r="F917" s="109">
        <v>915</v>
      </c>
      <c r="G917" s="91">
        <f t="array" ref="G917:H917">+MMULT(B917:C917,'Cov - Cor- Cholsky'!$C$7:$D$8)</f>
        <v>-6.0800928607364401E-3</v>
      </c>
      <c r="H917" s="91">
        <v>-8.3127956705947546E-3</v>
      </c>
    </row>
    <row r="918" spans="1:8" ht="15" thickBot="1" x14ac:dyDescent="0.35">
      <c r="A918" s="109">
        <v>916</v>
      </c>
      <c r="B918" s="91">
        <v>0.691272</v>
      </c>
      <c r="C918" s="91">
        <v>1.169918</v>
      </c>
      <c r="F918" s="109">
        <v>916</v>
      </c>
      <c r="G918" s="91">
        <f t="array" ref="G918:H918">+MMULT(B918:C918,'Cov - Cor- Cholsky'!$C$7:$D$8)</f>
        <v>6.7109453320777918E-3</v>
      </c>
      <c r="H918" s="91">
        <v>1.1467773944388755E-2</v>
      </c>
    </row>
    <row r="919" spans="1:8" ht="15" thickBot="1" x14ac:dyDescent="0.35">
      <c r="A919" s="109">
        <v>917</v>
      </c>
      <c r="B919" s="91">
        <v>-1.683095</v>
      </c>
      <c r="C919" s="91">
        <v>0.141238</v>
      </c>
      <c r="F919" s="109">
        <v>917</v>
      </c>
      <c r="G919" s="91">
        <f t="array" ref="G919:H919">+MMULT(B919:C919,'Cov - Cor- Cholsky'!$C$7:$D$8)</f>
        <v>-1.6339673144136421E-2</v>
      </c>
      <c r="H919" s="91">
        <v>-1.2536521301358459E-2</v>
      </c>
    </row>
    <row r="920" spans="1:8" ht="15" thickBot="1" x14ac:dyDescent="0.35">
      <c r="A920" s="109">
        <v>918</v>
      </c>
      <c r="B920" s="91">
        <v>0.83135899999999996</v>
      </c>
      <c r="C920" s="91">
        <v>-0.15095700000000001</v>
      </c>
      <c r="F920" s="109">
        <v>918</v>
      </c>
      <c r="G920" s="91">
        <f t="array" ref="G920:H920">+MMULT(B920:C920,'Cov - Cor- Cholsky'!$C$7:$D$8)</f>
        <v>8.0709254827779232E-3</v>
      </c>
      <c r="H920" s="91">
        <v>5.7745573042212624E-3</v>
      </c>
    </row>
    <row r="921" spans="1:8" ht="15" thickBot="1" x14ac:dyDescent="0.35">
      <c r="A921" s="109">
        <v>919</v>
      </c>
      <c r="B921" s="91">
        <v>1.397807</v>
      </c>
      <c r="C921" s="91">
        <v>0.485738</v>
      </c>
      <c r="F921" s="109">
        <v>919</v>
      </c>
      <c r="G921" s="91">
        <f t="array" ref="G921:H921">+MMULT(B921:C921,'Cov - Cor- Cholsky'!$C$7:$D$8)</f>
        <v>1.3570065562898052E-2</v>
      </c>
      <c r="H921" s="91">
        <v>1.3514743547132259E-2</v>
      </c>
    </row>
    <row r="922" spans="1:8" ht="15" thickBot="1" x14ac:dyDescent="0.35">
      <c r="A922" s="109">
        <v>920</v>
      </c>
      <c r="B922" s="91">
        <v>0.41859200000000002</v>
      </c>
      <c r="C922" s="91">
        <v>-0.15617600000000001</v>
      </c>
      <c r="F922" s="109">
        <v>920</v>
      </c>
      <c r="G922" s="91">
        <f t="array" ref="G922:H922">+MMULT(B922:C922,'Cov - Cor- Cholsky'!$C$7:$D$8)</f>
        <v>4.0637376147813122E-3</v>
      </c>
      <c r="H922" s="91">
        <v>2.4949653862267364E-3</v>
      </c>
    </row>
    <row r="923" spans="1:8" ht="15" thickBot="1" x14ac:dyDescent="0.35">
      <c r="A923" s="109">
        <v>921</v>
      </c>
      <c r="B923" s="91">
        <v>-1.376941</v>
      </c>
      <c r="C923" s="91">
        <v>-0.60557499999999997</v>
      </c>
      <c r="F923" s="109">
        <v>921</v>
      </c>
      <c r="G923" s="91">
        <f t="array" ref="G923:H923">+MMULT(B923:C923,'Cov - Cor- Cholsky'!$C$7:$D$8)</f>
        <v>-1.3367496118020876E-2</v>
      </c>
      <c r="H923" s="91">
        <v>-1.3966987137931043E-2</v>
      </c>
    </row>
    <row r="924" spans="1:8" ht="15" thickBot="1" x14ac:dyDescent="0.35">
      <c r="A924" s="109">
        <v>922</v>
      </c>
      <c r="B924" s="91">
        <v>-1.2549399999999999</v>
      </c>
      <c r="C924" s="91">
        <v>0.61505299999999996</v>
      </c>
      <c r="F924" s="109">
        <v>922</v>
      </c>
      <c r="G924" s="91">
        <f t="array" ref="G924:H924">+MMULT(B924:C924,'Cov - Cor- Cholsky'!$C$7:$D$8)</f>
        <v>-1.218309686351784E-2</v>
      </c>
      <c r="H924" s="91">
        <v>-6.7242989928057084E-3</v>
      </c>
    </row>
    <row r="925" spans="1:8" ht="15" thickBot="1" x14ac:dyDescent="0.35">
      <c r="A925" s="109">
        <v>923</v>
      </c>
      <c r="B925" s="91">
        <v>0.87007299999999999</v>
      </c>
      <c r="C925" s="91">
        <v>-0.33216400000000001</v>
      </c>
      <c r="F925" s="109">
        <v>923</v>
      </c>
      <c r="G925" s="91">
        <f t="array" ref="G925:H925">+MMULT(B925:C925,'Cov - Cor- Cholsky'!$C$7:$D$8)</f>
        <v>8.4467652934256277E-3</v>
      </c>
      <c r="H925" s="91">
        <v>5.1471551409397187E-3</v>
      </c>
    </row>
    <row r="926" spans="1:8" ht="15" thickBot="1" x14ac:dyDescent="0.35">
      <c r="A926" s="109">
        <v>924</v>
      </c>
      <c r="B926" s="91">
        <v>0.47722700000000001</v>
      </c>
      <c r="C926" s="91">
        <v>-2.6758099999999998</v>
      </c>
      <c r="F926" s="109">
        <v>924</v>
      </c>
      <c r="G926" s="91">
        <f t="array" ref="G926:H926">+MMULT(B926:C926,'Cov - Cor- Cholsky'!$C$7:$D$8)</f>
        <v>4.6329727053771724E-3</v>
      </c>
      <c r="H926" s="91">
        <v>-1.0008863766280875E-2</v>
      </c>
    </row>
    <row r="927" spans="1:8" ht="15" thickBot="1" x14ac:dyDescent="0.35">
      <c r="A927" s="109">
        <v>925</v>
      </c>
      <c r="B927" s="91">
        <v>-1.5311950000000001</v>
      </c>
      <c r="C927" s="91">
        <v>0.11075400000000001</v>
      </c>
      <c r="F927" s="109">
        <v>925</v>
      </c>
      <c r="G927" s="91">
        <f t="array" ref="G927:H927">+MMULT(B927:C927,'Cov - Cor- Cholsky'!$C$7:$D$8)</f>
        <v>-1.486501107776802E-2</v>
      </c>
      <c r="H927" s="91">
        <v>-1.1496369898360387E-2</v>
      </c>
    </row>
    <row r="928" spans="1:8" ht="15" thickBot="1" x14ac:dyDescent="0.35">
      <c r="A928" s="109">
        <v>926</v>
      </c>
      <c r="B928" s="91">
        <v>0.76400999999999997</v>
      </c>
      <c r="C928" s="91">
        <v>-1.2816890000000001</v>
      </c>
      <c r="F928" s="109">
        <v>926</v>
      </c>
      <c r="G928" s="91">
        <f t="array" ref="G928:H928">+MMULT(B928:C928,'Cov - Cor- Cholsky'!$C$7:$D$8)</f>
        <v>7.4170939126143596E-3</v>
      </c>
      <c r="H928" s="91">
        <v>-5.748560543301735E-4</v>
      </c>
    </row>
    <row r="929" spans="1:8" ht="15" thickBot="1" x14ac:dyDescent="0.35">
      <c r="A929" s="109">
        <v>927</v>
      </c>
      <c r="B929" s="91">
        <v>-1.048943</v>
      </c>
      <c r="C929" s="91">
        <v>-0.49989299999999998</v>
      </c>
      <c r="F929" s="109">
        <v>927</v>
      </c>
      <c r="G929" s="91">
        <f t="array" ref="G929:H929">+MMULT(B929:C929,'Cov - Cor- Cholsky'!$C$7:$D$8)</f>
        <v>-1.0183255114434948E-2</v>
      </c>
      <c r="H929" s="91">
        <v>-1.0838425083417667E-2</v>
      </c>
    </row>
    <row r="930" spans="1:8" ht="15" thickBot="1" x14ac:dyDescent="0.35">
      <c r="A930" s="109">
        <v>928</v>
      </c>
      <c r="B930" s="91">
        <v>0.382268</v>
      </c>
      <c r="C930" s="91">
        <v>0.57364999999999999</v>
      </c>
      <c r="F930" s="109">
        <v>928</v>
      </c>
      <c r="G930" s="91">
        <f t="array" ref="G930:H930">+MMULT(B930:C930,'Cov - Cor- Cholsky'!$C$7:$D$8)</f>
        <v>3.7111001895096482E-3</v>
      </c>
      <c r="H930" s="91">
        <v>5.9643633199723614E-3</v>
      </c>
    </row>
    <row r="931" spans="1:8" ht="15" thickBot="1" x14ac:dyDescent="0.35">
      <c r="A931" s="109">
        <v>929</v>
      </c>
      <c r="B931" s="91">
        <v>0.863039</v>
      </c>
      <c r="C931" s="91">
        <v>1.1721509999999999</v>
      </c>
      <c r="F931" s="109">
        <v>929</v>
      </c>
      <c r="G931" s="91">
        <f t="array" ref="G931:H931">+MMULT(B931:C931,'Cov - Cor- Cholsky'!$C$7:$D$8)</f>
        <v>8.3784784403984035E-3</v>
      </c>
      <c r="H931" s="91">
        <v>1.2832843425957818E-2</v>
      </c>
    </row>
    <row r="932" spans="1:8" ht="15" thickBot="1" x14ac:dyDescent="0.35">
      <c r="A932" s="109">
        <v>930</v>
      </c>
      <c r="B932" s="91">
        <v>-0.97160000000000002</v>
      </c>
      <c r="C932" s="91">
        <v>-0.43438199999999999</v>
      </c>
      <c r="F932" s="109">
        <v>930</v>
      </c>
      <c r="G932" s="91">
        <f t="array" ref="G932:H932">+MMULT(B932:C932,'Cov - Cor- Cholsky'!$C$7:$D$8)</f>
        <v>-9.4324006825776009E-3</v>
      </c>
      <c r="H932" s="91">
        <v>-9.8918218068247948E-3</v>
      </c>
    </row>
    <row r="933" spans="1:8" ht="15" thickBot="1" x14ac:dyDescent="0.35">
      <c r="A933" s="109">
        <v>931</v>
      </c>
      <c r="B933" s="91">
        <v>-1.113445</v>
      </c>
      <c r="C933" s="91">
        <v>-0.99452399999999996</v>
      </c>
      <c r="F933" s="109">
        <v>931</v>
      </c>
      <c r="G933" s="91">
        <f t="array" ref="G933:H933">+MMULT(B933:C933,'Cov - Cor- Cholsky'!$C$7:$D$8)</f>
        <v>-1.080944769247902E-2</v>
      </c>
      <c r="H933" s="91">
        <v>-1.3892064027253962E-2</v>
      </c>
    </row>
    <row r="934" spans="1:8" ht="15" thickBot="1" x14ac:dyDescent="0.35">
      <c r="A934" s="109">
        <v>932</v>
      </c>
      <c r="B934" s="91">
        <v>-0.45650800000000002</v>
      </c>
      <c r="C934" s="91">
        <v>-1.6421999999999999E-2</v>
      </c>
      <c r="F934" s="109">
        <v>932</v>
      </c>
      <c r="G934" s="91">
        <f t="array" ref="G934:H934">+MMULT(B934:C934,'Cov - Cor- Cholsky'!$C$7:$D$8)</f>
        <v>-4.4318303528222882E-3</v>
      </c>
      <c r="H934" s="91">
        <v>-3.6819349036710464E-3</v>
      </c>
    </row>
    <row r="935" spans="1:8" ht="15" thickBot="1" x14ac:dyDescent="0.35">
      <c r="A935" s="109">
        <v>933</v>
      </c>
      <c r="B935" s="91">
        <v>-0.73144200000000004</v>
      </c>
      <c r="C935" s="91">
        <v>1.816962</v>
      </c>
      <c r="F935" s="109">
        <v>933</v>
      </c>
      <c r="G935" s="91">
        <f t="array" ref="G935:H935">+MMULT(B935:C935,'Cov - Cor- Cholsky'!$C$7:$D$8)</f>
        <v>-7.1009201523939127E-3</v>
      </c>
      <c r="H935" s="91">
        <v>3.5859863150141747E-3</v>
      </c>
    </row>
    <row r="936" spans="1:8" ht="15" thickBot="1" x14ac:dyDescent="0.35">
      <c r="A936" s="109">
        <v>934</v>
      </c>
      <c r="B936" s="91">
        <v>1.6776979999999999</v>
      </c>
      <c r="C936" s="91">
        <v>-4.6779999999999999E-3</v>
      </c>
      <c r="F936" s="109">
        <v>934</v>
      </c>
      <c r="G936" s="91">
        <f t="array" ref="G936:H936">+MMULT(B936:C936,'Cov - Cor- Cholsky'!$C$7:$D$8)</f>
        <v>1.6287278468875128E-2</v>
      </c>
      <c r="H936" s="91">
        <v>1.3196721128087556E-2</v>
      </c>
    </row>
    <row r="937" spans="1:8" ht="15" thickBot="1" x14ac:dyDescent="0.35">
      <c r="A937" s="109">
        <v>935</v>
      </c>
      <c r="B937" s="91">
        <v>0.74917900000000004</v>
      </c>
      <c r="C937" s="91">
        <v>0.67784800000000001</v>
      </c>
      <c r="F937" s="109">
        <v>935</v>
      </c>
      <c r="G937" s="91">
        <f t="array" ref="G937:H937">+MMULT(B937:C937,'Cov - Cor- Cholsky'!$C$7:$D$8)</f>
        <v>7.2731129178394442E-3</v>
      </c>
      <c r="H937" s="91">
        <v>9.3919356124945782E-3</v>
      </c>
    </row>
    <row r="938" spans="1:8" ht="15" thickBot="1" x14ac:dyDescent="0.35">
      <c r="A938" s="109">
        <v>936</v>
      </c>
      <c r="B938" s="91">
        <v>0.18740299999999999</v>
      </c>
      <c r="C938" s="91">
        <v>-1.6935519999999999</v>
      </c>
      <c r="F938" s="109">
        <v>936</v>
      </c>
      <c r="G938" s="91">
        <f t="array" ref="G938:H938">+MMULT(B938:C938,'Cov - Cor- Cholsky'!$C$7:$D$8)</f>
        <v>1.8193291324795078E-3</v>
      </c>
      <c r="H938" s="91">
        <v>-7.2381259116620078E-3</v>
      </c>
    </row>
    <row r="939" spans="1:8" ht="15" thickBot="1" x14ac:dyDescent="0.35">
      <c r="A939" s="109">
        <v>937</v>
      </c>
      <c r="B939" s="91">
        <v>0.42220200000000002</v>
      </c>
      <c r="C939" s="91">
        <v>0.48952800000000002</v>
      </c>
      <c r="F939" s="109">
        <v>937</v>
      </c>
      <c r="G939" s="91">
        <f t="array" ref="G939:H939">+MMULT(B939:C939,'Cov - Cor- Cholsky'!$C$7:$D$8)</f>
        <v>4.0987838956212724E-3</v>
      </c>
      <c r="H939" s="91">
        <v>5.8461689691314944E-3</v>
      </c>
    </row>
    <row r="940" spans="1:8" ht="15" thickBot="1" x14ac:dyDescent="0.35">
      <c r="A940" s="109">
        <v>938</v>
      </c>
      <c r="B940" s="91">
        <v>-1.3790070000000001</v>
      </c>
      <c r="C940" s="91">
        <v>6.0853999999999998E-2</v>
      </c>
      <c r="F940" s="109">
        <v>938</v>
      </c>
      <c r="G940" s="91">
        <f t="array" ref="G940:H940">+MMULT(B940:C940,'Cov - Cor- Cholsky'!$C$7:$D$8)</f>
        <v>-1.3387553075421253E-2</v>
      </c>
      <c r="H940" s="91">
        <v>-1.0553862582700597E-2</v>
      </c>
    </row>
    <row r="941" spans="1:8" ht="15" thickBot="1" x14ac:dyDescent="0.35">
      <c r="A941" s="109">
        <v>939</v>
      </c>
      <c r="B941" s="91">
        <v>-2.0686969999999998</v>
      </c>
      <c r="C941" s="91">
        <v>-0.29092800000000002</v>
      </c>
      <c r="F941" s="109">
        <v>939</v>
      </c>
      <c r="G941" s="91">
        <f t="array" ref="G941:H941">+MMULT(B941:C941,'Cov - Cor- Cholsky'!$C$7:$D$8)</f>
        <v>-2.0083140175840088E-2</v>
      </c>
      <c r="H941" s="91">
        <v>-1.7799089077738497E-2</v>
      </c>
    </row>
    <row r="942" spans="1:8" ht="15" thickBot="1" x14ac:dyDescent="0.35">
      <c r="A942" s="109">
        <v>940</v>
      </c>
      <c r="B942" s="91">
        <v>-2.308389</v>
      </c>
      <c r="C942" s="91">
        <v>-2.014141</v>
      </c>
      <c r="F942" s="109">
        <v>940</v>
      </c>
      <c r="G942" s="91">
        <f t="array" ref="G942:H942">+MMULT(B942:C942,'Cov - Cor- Cholsky'!$C$7:$D$8)</f>
        <v>-2.2410096726281005E-2</v>
      </c>
      <c r="H942" s="91">
        <v>-2.8555493230322797E-2</v>
      </c>
    </row>
    <row r="943" spans="1:8" ht="15" thickBot="1" x14ac:dyDescent="0.35">
      <c r="A943" s="109">
        <v>941</v>
      </c>
      <c r="B943" s="91">
        <v>0.848275</v>
      </c>
      <c r="C943" s="91">
        <v>-1.252675</v>
      </c>
      <c r="F943" s="109">
        <v>941</v>
      </c>
      <c r="G943" s="91">
        <f t="array" ref="G943:H943">+MMULT(B943:C943,'Cov - Cor- Cholsky'!$C$7:$D$8)</f>
        <v>8.2351478890628996E-3</v>
      </c>
      <c r="H943" s="91">
        <v>2.3848332164900024E-4</v>
      </c>
    </row>
    <row r="944" spans="1:8" ht="15" thickBot="1" x14ac:dyDescent="0.35">
      <c r="A944" s="109">
        <v>942</v>
      </c>
      <c r="B944" s="91">
        <v>-5.7201000000000002E-2</v>
      </c>
      <c r="C944" s="91">
        <v>-2.1780050000000002</v>
      </c>
      <c r="F944" s="109">
        <v>942</v>
      </c>
      <c r="G944" s="91">
        <f t="array" ref="G944:H944">+MMULT(B944:C944,'Cov - Cor- Cholsky'!$C$7:$D$8)</f>
        <v>-5.5531365937023602E-4</v>
      </c>
      <c r="H944" s="91">
        <v>-1.1658650496131195E-2</v>
      </c>
    </row>
    <row r="945" spans="1:8" ht="15" thickBot="1" x14ac:dyDescent="0.35">
      <c r="A945" s="109">
        <v>943</v>
      </c>
      <c r="B945" s="91">
        <v>-0.65802799999999995</v>
      </c>
      <c r="C945" s="91">
        <v>2.5743909999999999</v>
      </c>
      <c r="F945" s="109">
        <v>943</v>
      </c>
      <c r="G945" s="91">
        <f t="array" ref="G945:H945">+MMULT(B945:C945,'Cov - Cor- Cholsky'!$C$7:$D$8)</f>
        <v>-6.3882088887970076E-3</v>
      </c>
      <c r="H945" s="91">
        <v>8.0621980418349448E-3</v>
      </c>
    </row>
    <row r="946" spans="1:8" ht="15" thickBot="1" x14ac:dyDescent="0.35">
      <c r="A946" s="109">
        <v>944</v>
      </c>
      <c r="B946" s="91">
        <v>0.31722</v>
      </c>
      <c r="C946" s="91">
        <v>0.49465100000000001</v>
      </c>
      <c r="F946" s="109">
        <v>944</v>
      </c>
      <c r="G946" s="91">
        <f t="array" ref="G946:H946">+MMULT(B946:C946,'Cov - Cor- Cholsky'!$C$7:$D$8)</f>
        <v>3.07960698283992E-3</v>
      </c>
      <c r="H946" s="91">
        <v>5.0452400819199971E-3</v>
      </c>
    </row>
    <row r="947" spans="1:8" ht="15" thickBot="1" x14ac:dyDescent="0.35">
      <c r="A947" s="109">
        <v>945</v>
      </c>
      <c r="B947" s="91">
        <v>1.3415619999999999</v>
      </c>
      <c r="C947" s="91">
        <v>2.117032</v>
      </c>
      <c r="F947" s="109">
        <v>945</v>
      </c>
      <c r="G947" s="91">
        <f t="array" ref="G947:H947">+MMULT(B947:C947,'Cov - Cor- Cholsky'!$C$7:$D$8)</f>
        <v>1.3024032857678232E-2</v>
      </c>
      <c r="H947" s="91">
        <v>2.1466060128666101E-2</v>
      </c>
    </row>
    <row r="948" spans="1:8" ht="15" thickBot="1" x14ac:dyDescent="0.35">
      <c r="A948" s="109">
        <v>946</v>
      </c>
      <c r="B948" s="91">
        <v>-0.89656999999999998</v>
      </c>
      <c r="C948" s="91">
        <v>-0.55619700000000005</v>
      </c>
      <c r="F948" s="109">
        <v>946</v>
      </c>
      <c r="G948" s="91">
        <f t="array" ref="G948:H948">+MMULT(B948:C948,'Cov - Cor- Cholsky'!$C$7:$D$8)</f>
        <v>-8.7040011115465197E-3</v>
      </c>
      <c r="H948" s="91">
        <v>-9.9274145244756286E-3</v>
      </c>
    </row>
    <row r="949" spans="1:8" ht="15" thickBot="1" x14ac:dyDescent="0.35">
      <c r="A949" s="109">
        <v>947</v>
      </c>
      <c r="B949" s="91">
        <v>-1.108479</v>
      </c>
      <c r="C949" s="91">
        <v>-1.6218889999999999</v>
      </c>
      <c r="F949" s="109">
        <v>947</v>
      </c>
      <c r="G949" s="91">
        <f t="array" ref="G949:H949">+MMULT(B949:C949,'Cov - Cor- Cholsky'!$C$7:$D$8)</f>
        <v>-1.0761237213074244E-2</v>
      </c>
      <c r="H949" s="91">
        <v>-1.7081314563582424E-2</v>
      </c>
    </row>
    <row r="950" spans="1:8" ht="15" thickBot="1" x14ac:dyDescent="0.35">
      <c r="A950" s="109">
        <v>948</v>
      </c>
      <c r="B950" s="91">
        <v>0.63459100000000002</v>
      </c>
      <c r="C950" s="91">
        <v>-0.79669500000000004</v>
      </c>
      <c r="F950" s="109">
        <v>948</v>
      </c>
      <c r="G950" s="91">
        <f t="array" ref="G950:H950">+MMULT(B950:C950,'Cov - Cor- Cholsky'!$C$7:$D$8)</f>
        <v>6.1606798904462762E-3</v>
      </c>
      <c r="H950" s="91">
        <v>9.010322836323038E-4</v>
      </c>
    </row>
    <row r="951" spans="1:8" ht="15" thickBot="1" x14ac:dyDescent="0.35">
      <c r="A951" s="109">
        <v>949</v>
      </c>
      <c r="B951" s="91">
        <v>-0.71884800000000004</v>
      </c>
      <c r="C951" s="91">
        <v>-2.9685459999999999</v>
      </c>
      <c r="F951" s="109">
        <v>949</v>
      </c>
      <c r="G951" s="91">
        <f t="array" ref="G951:H951">+MMULT(B951:C951,'Cov - Cor- Cholsky'!$C$7:$D$8)</f>
        <v>-6.9786562020065284E-3</v>
      </c>
      <c r="H951" s="91">
        <v>-2.0940717802719014E-2</v>
      </c>
    </row>
    <row r="952" spans="1:8" ht="15" thickBot="1" x14ac:dyDescent="0.35">
      <c r="A952" s="109">
        <v>950</v>
      </c>
      <c r="B952" s="91">
        <v>-1.0571079999999999</v>
      </c>
      <c r="C952" s="91">
        <v>2.9305000000000001E-2</v>
      </c>
      <c r="F952" s="109">
        <v>950</v>
      </c>
      <c r="G952" s="91">
        <f t="array" ref="G952:H952">+MMULT(B952:C952,'Cov - Cor- Cholsky'!$C$7:$D$8)</f>
        <v>-1.0262521841043887E-2</v>
      </c>
      <c r="H952" s="91">
        <v>-8.1795454187179369E-3</v>
      </c>
    </row>
    <row r="953" spans="1:8" ht="15" thickBot="1" x14ac:dyDescent="0.35">
      <c r="A953" s="109">
        <v>951</v>
      </c>
      <c r="B953" s="91">
        <v>-1.4232400000000001</v>
      </c>
      <c r="C953" s="91">
        <v>0.16946900000000001</v>
      </c>
      <c r="F953" s="109">
        <v>951</v>
      </c>
      <c r="G953" s="91">
        <f t="array" ref="G953:H953">+MMULT(B953:C953,'Cov - Cor- Cholsky'!$C$7:$D$8)</f>
        <v>-1.381697195087664E-2</v>
      </c>
      <c r="H953" s="91">
        <v>-1.0343506150351137E-2</v>
      </c>
    </row>
    <row r="954" spans="1:8" ht="15" thickBot="1" x14ac:dyDescent="0.35">
      <c r="A954" s="109">
        <v>952</v>
      </c>
      <c r="B954" s="91">
        <v>-1.7073430000000001</v>
      </c>
      <c r="C954" s="91">
        <v>-1.60459</v>
      </c>
      <c r="F954" s="109">
        <v>952</v>
      </c>
      <c r="G954" s="91">
        <f t="array" ref="G954:H954">+MMULT(B954:C954,'Cov - Cor- Cholsky'!$C$7:$D$8)</f>
        <v>-1.657507542053735E-2</v>
      </c>
      <c r="H954" s="91">
        <v>-2.1711533698930769E-2</v>
      </c>
    </row>
    <row r="955" spans="1:8" ht="15" thickBot="1" x14ac:dyDescent="0.35">
      <c r="A955" s="109">
        <v>953</v>
      </c>
      <c r="B955" s="91">
        <v>-1.1280319999999999</v>
      </c>
      <c r="C955" s="91">
        <v>-0.53861800000000004</v>
      </c>
      <c r="F955" s="109">
        <v>953</v>
      </c>
      <c r="G955" s="91">
        <f t="array" ref="G955:H955">+MMULT(B955:C955,'Cov - Cor- Cholsky'!$C$7:$D$8)</f>
        <v>-1.0951059908161151E-2</v>
      </c>
      <c r="H955" s="91">
        <v>-1.1660948180420494E-2</v>
      </c>
    </row>
    <row r="956" spans="1:8" ht="15" thickBot="1" x14ac:dyDescent="0.35">
      <c r="A956" s="109">
        <v>954</v>
      </c>
      <c r="B956" s="91">
        <v>-0.35578900000000002</v>
      </c>
      <c r="C956" s="91">
        <v>2.8741889999999999</v>
      </c>
      <c r="F956" s="109">
        <v>954</v>
      </c>
      <c r="G956" s="91">
        <f t="array" ref="G956:H956">+MMULT(B956:C956,'Cov - Cor- Cholsky'!$C$7:$D$8)</f>
        <v>-3.4540391173874044E-3</v>
      </c>
      <c r="H956" s="91">
        <v>1.1986680751390713E-2</v>
      </c>
    </row>
    <row r="957" spans="1:8" ht="15" thickBot="1" x14ac:dyDescent="0.35">
      <c r="A957" s="109">
        <v>955</v>
      </c>
      <c r="B957" s="91">
        <v>4.8269999999999997E-3</v>
      </c>
      <c r="C957" s="91">
        <v>-0.22661800000000001</v>
      </c>
      <c r="F957" s="109">
        <v>955</v>
      </c>
      <c r="G957" s="91">
        <f t="array" ref="G957:H957">+MMULT(B957:C957,'Cov - Cor- Cholsky'!$C$7:$D$8)</f>
        <v>4.6861051970771996E-5</v>
      </c>
      <c r="H957" s="91">
        <v>-1.128124894715813E-3</v>
      </c>
    </row>
    <row r="958" spans="1:8" ht="15" thickBot="1" x14ac:dyDescent="0.35">
      <c r="A958" s="109">
        <v>956</v>
      </c>
      <c r="B958" s="91">
        <v>0.42894900000000002</v>
      </c>
      <c r="C958" s="91">
        <v>-0.78422599999999998</v>
      </c>
      <c r="F958" s="109">
        <v>956</v>
      </c>
      <c r="G958" s="91">
        <f t="array" ref="G958:H958">+MMULT(B958:C958,'Cov - Cor- Cholsky'!$C$7:$D$8)</f>
        <v>4.1642845207811646E-3</v>
      </c>
      <c r="H958" s="91">
        <v>-6.5532732603555081E-4</v>
      </c>
    </row>
    <row r="959" spans="1:8" ht="15" thickBot="1" x14ac:dyDescent="0.35">
      <c r="A959" s="109">
        <v>957</v>
      </c>
      <c r="B959" s="91">
        <v>0.30967499999999998</v>
      </c>
      <c r="C959" s="91">
        <v>0.11264299999999999</v>
      </c>
      <c r="F959" s="109">
        <v>957</v>
      </c>
      <c r="G959" s="91">
        <f t="array" ref="G959:H959">+MMULT(B959:C959,'Cov - Cor- Cholsky'!$C$7:$D$8)</f>
        <v>3.0063592850732997E-3</v>
      </c>
      <c r="H959" s="91">
        <v>3.0199918922311055E-3</v>
      </c>
    </row>
    <row r="960" spans="1:8" ht="15" thickBot="1" x14ac:dyDescent="0.35">
      <c r="A960" s="109">
        <v>958</v>
      </c>
      <c r="B960" s="91">
        <v>-1.003123</v>
      </c>
      <c r="C960" s="91">
        <v>-0.62566100000000002</v>
      </c>
      <c r="F960" s="109">
        <v>958</v>
      </c>
      <c r="G960" s="91">
        <f t="array" ref="G960:H960">+MMULT(B960:C960,'Cov - Cor- Cholsky'!$C$7:$D$8)</f>
        <v>-9.7384294667654282E-3</v>
      </c>
      <c r="H960" s="91">
        <v>-1.1124543802143944E-2</v>
      </c>
    </row>
    <row r="961" spans="1:8" ht="15" thickBot="1" x14ac:dyDescent="0.35">
      <c r="A961" s="109">
        <v>959</v>
      </c>
      <c r="B961" s="91">
        <v>1.87015</v>
      </c>
      <c r="C961" s="91">
        <v>0.46720899999999999</v>
      </c>
      <c r="F961" s="109">
        <v>959</v>
      </c>
      <c r="G961" s="91">
        <f t="array" ref="G961:H961">+MMULT(B961:C961,'Cov - Cor- Cholsky'!$C$7:$D$8)</f>
        <v>1.81556238539754E-2</v>
      </c>
      <c r="H961" s="91">
        <v>1.7141607452103452E-2</v>
      </c>
    </row>
    <row r="962" spans="1:8" ht="15" thickBot="1" x14ac:dyDescent="0.35">
      <c r="A962" s="109">
        <v>960</v>
      </c>
      <c r="B962" s="91">
        <v>1.2563850000000001</v>
      </c>
      <c r="C962" s="91">
        <v>-1.5779799999999999</v>
      </c>
      <c r="F962" s="109">
        <v>960</v>
      </c>
      <c r="G962" s="91">
        <f t="array" ref="G962:H962">+MMULT(B962:C962,'Cov - Cor- Cholsky'!$C$7:$D$8)</f>
        <v>1.2197125083964861E-2</v>
      </c>
      <c r="H962" s="91">
        <v>1.7805191104800569E-3</v>
      </c>
    </row>
    <row r="963" spans="1:8" ht="15" thickBot="1" x14ac:dyDescent="0.35">
      <c r="A963" s="109">
        <v>961</v>
      </c>
      <c r="B963" s="91">
        <v>-0.110726</v>
      </c>
      <c r="C963" s="91">
        <v>-0.107345</v>
      </c>
      <c r="F963" s="109">
        <v>961</v>
      </c>
      <c r="G963" s="91">
        <f t="array" ref="G963:H963">+MMULT(B963:C963,'Cov - Cor- Cholsky'!$C$7:$D$8)</f>
        <v>-1.0749403025721361E-3</v>
      </c>
      <c r="H963" s="91">
        <v>-1.4249472915209491E-3</v>
      </c>
    </row>
    <row r="964" spans="1:8" ht="15" thickBot="1" x14ac:dyDescent="0.35">
      <c r="A964" s="109">
        <v>962</v>
      </c>
      <c r="B964" s="91">
        <v>-1.017474</v>
      </c>
      <c r="C964" s="91">
        <v>-0.96012600000000003</v>
      </c>
      <c r="F964" s="109">
        <v>962</v>
      </c>
      <c r="G964" s="91">
        <f t="array" ref="G964:H964">+MMULT(B964:C964,'Cov - Cor- Cholsky'!$C$7:$D$8)</f>
        <v>-9.8777505682430631E-3</v>
      </c>
      <c r="H964" s="91">
        <v>-1.295877189383381E-2</v>
      </c>
    </row>
    <row r="965" spans="1:8" ht="15" thickBot="1" x14ac:dyDescent="0.35">
      <c r="A965" s="109">
        <v>963</v>
      </c>
      <c r="B965" s="91">
        <v>-2.0240480000000001</v>
      </c>
      <c r="C965" s="91">
        <v>0.88762200000000002</v>
      </c>
      <c r="F965" s="109">
        <v>963</v>
      </c>
      <c r="G965" s="91">
        <f t="array" ref="G965:H965">+MMULT(B965:C965,'Cov - Cor- Cholsky'!$C$7:$D$8)</f>
        <v>-1.9649682726193728E-2</v>
      </c>
      <c r="H965" s="91">
        <v>-1.1382490262239357E-2</v>
      </c>
    </row>
    <row r="966" spans="1:8" ht="15" thickBot="1" x14ac:dyDescent="0.35">
      <c r="A966" s="109">
        <v>964</v>
      </c>
      <c r="B966" s="91">
        <v>0.68539899999999998</v>
      </c>
      <c r="C966" s="91">
        <v>-0.87241800000000003</v>
      </c>
      <c r="F966" s="109">
        <v>964</v>
      </c>
      <c r="G966" s="91">
        <f t="array" ref="G966:H966">+MMULT(B966:C966,'Cov - Cor- Cholsky'!$C$7:$D$8)</f>
        <v>6.653929595963364E-3</v>
      </c>
      <c r="H966" s="91">
        <v>9.1174928214533477E-4</v>
      </c>
    </row>
    <row r="967" spans="1:8" ht="15" thickBot="1" x14ac:dyDescent="0.35">
      <c r="A967" s="109">
        <v>965</v>
      </c>
      <c r="B967" s="91">
        <v>0.51425600000000005</v>
      </c>
      <c r="C967" s="91">
        <v>-1.348608</v>
      </c>
      <c r="F967" s="109">
        <v>965</v>
      </c>
      <c r="G967" s="91">
        <f t="array" ref="G967:H967">+MMULT(B967:C967,'Cov - Cor- Cholsky'!$C$7:$D$8)</f>
        <v>4.9924543489292166E-3</v>
      </c>
      <c r="H967" s="91">
        <v>-2.8873583347868324E-3</v>
      </c>
    </row>
    <row r="968" spans="1:8" ht="15" thickBot="1" x14ac:dyDescent="0.35">
      <c r="A968" s="109">
        <v>966</v>
      </c>
      <c r="B968" s="91">
        <v>0.57510799999999995</v>
      </c>
      <c r="C968" s="91">
        <v>-1.7479000000000001E-2</v>
      </c>
      <c r="F968" s="109">
        <v>966</v>
      </c>
      <c r="G968" s="91">
        <f t="array" ref="G968:H968">+MMULT(B968:C968,'Cov - Cor- Cholsky'!$C$7:$D$8)</f>
        <v>5.5832123216918873E-3</v>
      </c>
      <c r="H968" s="91">
        <v>4.442088029894679E-3</v>
      </c>
    </row>
    <row r="969" spans="1:8" ht="15" thickBot="1" x14ac:dyDescent="0.35">
      <c r="A969" s="109">
        <v>967</v>
      </c>
      <c r="B969" s="91">
        <v>-0.219587</v>
      </c>
      <c r="C969" s="91">
        <v>0.438836</v>
      </c>
      <c r="F969" s="109">
        <v>967</v>
      </c>
      <c r="G969" s="91">
        <f t="array" ref="G969:H969">+MMULT(B969:C969,'Cov - Cor- Cholsky'!$C$7:$D$8)</f>
        <v>-2.1317749780621321E-3</v>
      </c>
      <c r="H969" s="91">
        <v>5.2780940682677904E-4</v>
      </c>
    </row>
    <row r="970" spans="1:8" ht="15" thickBot="1" x14ac:dyDescent="0.35">
      <c r="A970" s="109">
        <v>968</v>
      </c>
      <c r="B970" s="91">
        <v>0.18878800000000001</v>
      </c>
      <c r="C970" s="91">
        <v>0.132324</v>
      </c>
      <c r="F970" s="109">
        <v>968</v>
      </c>
      <c r="G970" s="91">
        <f t="array" ref="G970:H970">+MMULT(B970:C970,'Cov - Cor- Cholsky'!$C$7:$D$8)</f>
        <v>1.8327748662643681E-3</v>
      </c>
      <c r="H970" s="91">
        <v>2.1686411767258E-3</v>
      </c>
    </row>
    <row r="971" spans="1:8" ht="15" thickBot="1" x14ac:dyDescent="0.35">
      <c r="A971" s="109">
        <v>969</v>
      </c>
      <c r="B971" s="91">
        <v>-1.506189</v>
      </c>
      <c r="C971" s="91">
        <v>-1.0601419999999999</v>
      </c>
      <c r="F971" s="109">
        <v>969</v>
      </c>
      <c r="G971" s="91">
        <f t="array" ref="G971:H971">+MMULT(B971:C971,'Cov - Cor- Cholsky'!$C$7:$D$8)</f>
        <v>-1.4622250053201804E-2</v>
      </c>
      <c r="H971" s="91">
        <v>-1.7324678115817463E-2</v>
      </c>
    </row>
    <row r="972" spans="1:8" ht="15" thickBot="1" x14ac:dyDescent="0.35">
      <c r="A972" s="109">
        <v>970</v>
      </c>
      <c r="B972" s="91">
        <v>1.8501190000000001</v>
      </c>
      <c r="C972" s="91">
        <v>0.62850300000000003</v>
      </c>
      <c r="F972" s="109">
        <v>970</v>
      </c>
      <c r="G972" s="91">
        <f t="array" ref="G972:H972">+MMULT(B972:C972,'Cov - Cor- Cholsky'!$C$7:$D$8)</f>
        <v>1.7961160681813283E-2</v>
      </c>
      <c r="H972" s="91">
        <v>1.7813766445335923E-2</v>
      </c>
    </row>
    <row r="973" spans="1:8" ht="15" thickBot="1" x14ac:dyDescent="0.35">
      <c r="A973" s="109">
        <v>971</v>
      </c>
      <c r="B973" s="91">
        <v>0.90790899999999997</v>
      </c>
      <c r="C973" s="91">
        <v>1.1682110000000001</v>
      </c>
      <c r="F973" s="109">
        <v>971</v>
      </c>
      <c r="G973" s="91">
        <f t="array" ref="G973:H973">+MMULT(B973:C973,'Cov - Cor- Cholsky'!$C$7:$D$8)</f>
        <v>8.814081382583723E-3</v>
      </c>
      <c r="H973" s="91">
        <v>1.3166158283945168E-2</v>
      </c>
    </row>
    <row r="974" spans="1:8" ht="15" thickBot="1" x14ac:dyDescent="0.35">
      <c r="A974" s="109">
        <v>972</v>
      </c>
      <c r="B974" s="91">
        <v>0.19877900000000001</v>
      </c>
      <c r="C974" s="91">
        <v>-1.793369</v>
      </c>
      <c r="F974" s="109">
        <v>972</v>
      </c>
      <c r="G974" s="91">
        <f t="array" ref="G974:H974">+MMULT(B974:C974,'Cov - Cor- Cholsky'!$C$7:$D$8)</f>
        <v>1.9297686036250442E-3</v>
      </c>
      <c r="H974" s="91">
        <v>-7.6621319526513614E-3</v>
      </c>
    </row>
    <row r="975" spans="1:8" ht="15" thickBot="1" x14ac:dyDescent="0.35">
      <c r="A975" s="109">
        <v>973</v>
      </c>
      <c r="B975" s="91">
        <v>-1.187074</v>
      </c>
      <c r="C975" s="91">
        <v>-1.4348479999999999</v>
      </c>
      <c r="F975" s="109">
        <v>973</v>
      </c>
      <c r="G975" s="91">
        <f t="array" ref="G975:H975">+MMULT(B975:C975,'Cov - Cor- Cholsky'!$C$7:$D$8)</f>
        <v>-1.1524246199948664E-2</v>
      </c>
      <c r="H975" s="91">
        <v>-1.6738165936459382E-2</v>
      </c>
    </row>
    <row r="976" spans="1:8" ht="15" thickBot="1" x14ac:dyDescent="0.35">
      <c r="A976" s="109">
        <v>974</v>
      </c>
      <c r="B976" s="91">
        <v>1.0584070000000001</v>
      </c>
      <c r="C976" s="91">
        <v>-0.31673899999999999</v>
      </c>
      <c r="F976" s="109">
        <v>974</v>
      </c>
      <c r="G976" s="91">
        <f t="array" ref="G976:H976">+MMULT(B976:C976,'Cov - Cor- Cholsky'!$C$7:$D$8)</f>
        <v>1.0275132677279654E-2</v>
      </c>
      <c r="H976" s="91">
        <v>6.710663124816902E-3</v>
      </c>
    </row>
    <row r="977" spans="1:8" ht="15" thickBot="1" x14ac:dyDescent="0.35">
      <c r="A977" s="109">
        <v>975</v>
      </c>
      <c r="B977" s="91">
        <v>1.0812409999999999</v>
      </c>
      <c r="C977" s="91">
        <v>-0.50472799999999995</v>
      </c>
      <c r="F977" s="109">
        <v>975</v>
      </c>
      <c r="G977" s="91">
        <f t="array" ref="G977:H977">+MMULT(B977:C977,'Cov - Cor- Cholsky'!$C$7:$D$8)</f>
        <v>1.0496807684675676E-2</v>
      </c>
      <c r="H977" s="91">
        <v>5.9232217289472431E-3</v>
      </c>
    </row>
    <row r="978" spans="1:8" ht="15" thickBot="1" x14ac:dyDescent="0.35">
      <c r="A978" s="109">
        <v>976</v>
      </c>
      <c r="B978" s="91">
        <v>0.79273300000000002</v>
      </c>
      <c r="C978" s="91">
        <v>-0.60829100000000003</v>
      </c>
      <c r="F978" s="109">
        <v>976</v>
      </c>
      <c r="G978" s="91">
        <f t="array" ref="G978:H978">+MMULT(B978:C978,'Cov - Cor- Cholsky'!$C$7:$D$8)</f>
        <v>7.695939985901388E-3</v>
      </c>
      <c r="H978" s="91">
        <v>3.1167576866713499E-3</v>
      </c>
    </row>
    <row r="979" spans="1:8" ht="15" thickBot="1" x14ac:dyDescent="0.35">
      <c r="A979" s="109">
        <v>977</v>
      </c>
      <c r="B979" s="91">
        <v>-0.88963999999999999</v>
      </c>
      <c r="C979" s="91">
        <v>6.2393999999999998E-2</v>
      </c>
      <c r="F979" s="109">
        <v>977</v>
      </c>
      <c r="G979" s="91">
        <f t="array" ref="G979:H979">+MMULT(B979:C979,'Cov - Cor- Cholsky'!$C$7:$D$8)</f>
        <v>-8.6367239020670398E-3</v>
      </c>
      <c r="H979" s="91">
        <v>-6.6895702237227623E-3</v>
      </c>
    </row>
    <row r="980" spans="1:8" ht="15" thickBot="1" x14ac:dyDescent="0.35">
      <c r="A980" s="109">
        <v>978</v>
      </c>
      <c r="B980" s="91">
        <v>-0.202206</v>
      </c>
      <c r="C980" s="91">
        <v>1.135289</v>
      </c>
      <c r="F980" s="109">
        <v>978</v>
      </c>
      <c r="G980" s="91">
        <f t="array" ref="G980:H980">+MMULT(B980:C980,'Cov - Cor- Cholsky'!$C$7:$D$8)</f>
        <v>-1.9630383001454162E-3</v>
      </c>
      <c r="H980" s="91">
        <v>4.2486842839798093E-3</v>
      </c>
    </row>
    <row r="981" spans="1:8" ht="15" thickBot="1" x14ac:dyDescent="0.35">
      <c r="A981" s="109">
        <v>979</v>
      </c>
      <c r="B981" s="91">
        <v>-1.7721000000000001E-2</v>
      </c>
      <c r="C981" s="91">
        <v>0.38923600000000003</v>
      </c>
      <c r="F981" s="109">
        <v>979</v>
      </c>
      <c r="G981" s="91">
        <f t="array" ref="G981:H981">+MMULT(B981:C981,'Cov - Cor- Cholsky'!$C$7:$D$8)</f>
        <v>-1.7203743566895601E-4</v>
      </c>
      <c r="H981" s="91">
        <v>1.8633389457616729E-3</v>
      </c>
    </row>
    <row r="982" spans="1:8" ht="15" thickBot="1" x14ac:dyDescent="0.35">
      <c r="A982" s="109">
        <v>980</v>
      </c>
      <c r="B982" s="91">
        <v>0.54438200000000003</v>
      </c>
      <c r="C982" s="91">
        <v>1.8879729999999999</v>
      </c>
      <c r="F982" s="109">
        <v>980</v>
      </c>
      <c r="G982" s="91">
        <f t="array" ref="G982:H982">+MMULT(B982:C982,'Cov - Cor- Cholsky'!$C$7:$D$8)</f>
        <v>5.284920901999752E-3</v>
      </c>
      <c r="H982" s="91">
        <v>1.4005303742843929E-2</v>
      </c>
    </row>
    <row r="983" spans="1:8" ht="15" thickBot="1" x14ac:dyDescent="0.35">
      <c r="A983" s="109">
        <v>981</v>
      </c>
      <c r="B983" s="91">
        <v>0.94858600000000004</v>
      </c>
      <c r="C983" s="91">
        <v>-0.17095099999999999</v>
      </c>
      <c r="F983" s="109">
        <v>981</v>
      </c>
      <c r="G983" s="91">
        <f t="array" ref="G983:H983">+MMULT(B983:C983,'Cov - Cor- Cholsky'!$C$7:$D$8)</f>
        <v>9.2089782151950957E-3</v>
      </c>
      <c r="H983" s="91">
        <v>6.5954553756384579E-3</v>
      </c>
    </row>
    <row r="984" spans="1:8" ht="15" thickBot="1" x14ac:dyDescent="0.35">
      <c r="A984" s="109">
        <v>982</v>
      </c>
      <c r="B984" s="91">
        <v>-1.1088260000000001</v>
      </c>
      <c r="C984" s="91">
        <v>0.67827099999999996</v>
      </c>
      <c r="F984" s="109">
        <v>982</v>
      </c>
      <c r="G984" s="91">
        <f t="array" ref="G984:H984">+MMULT(B984:C984,'Cov - Cor- Cholsky'!$C$7:$D$8)</f>
        <v>-1.0764605927603737E-2</v>
      </c>
      <c r="H984" s="91">
        <v>-5.2475580090541787E-3</v>
      </c>
    </row>
    <row r="985" spans="1:8" ht="15" thickBot="1" x14ac:dyDescent="0.35">
      <c r="A985" s="109">
        <v>983</v>
      </c>
      <c r="B985" s="91">
        <v>-0.42445300000000002</v>
      </c>
      <c r="C985" s="91">
        <v>0.79696599999999995</v>
      </c>
      <c r="F985" s="109">
        <v>983</v>
      </c>
      <c r="G985" s="91">
        <f t="array" ref="G985:H985">+MMULT(B985:C985,'Cov - Cor- Cholsky'!$C$7:$D$8)</f>
        <v>-4.1206368535633081E-3</v>
      </c>
      <c r="H985" s="91">
        <v>7.5631654305839463E-4</v>
      </c>
    </row>
    <row r="986" spans="1:8" ht="15" thickBot="1" x14ac:dyDescent="0.35">
      <c r="A986" s="109">
        <v>984</v>
      </c>
      <c r="B986" s="91">
        <v>1.525196</v>
      </c>
      <c r="C986" s="91">
        <v>-2.625715</v>
      </c>
      <c r="F986" s="109">
        <v>984</v>
      </c>
      <c r="G986" s="91">
        <f t="array" ref="G986:H986">+MMULT(B986:C986,'Cov - Cor- Cholsky'!$C$7:$D$8)</f>
        <v>1.4806772119663057E-2</v>
      </c>
      <c r="H986" s="91">
        <v>-1.4927487424243411E-3</v>
      </c>
    </row>
    <row r="987" spans="1:8" ht="15" thickBot="1" x14ac:dyDescent="0.35">
      <c r="A987" s="109">
        <v>985</v>
      </c>
      <c r="B987" s="91">
        <v>-1.265299</v>
      </c>
      <c r="C987" s="91">
        <v>1.2783949999999999</v>
      </c>
      <c r="F987" s="109">
        <v>985</v>
      </c>
      <c r="G987" s="91">
        <f t="array" ref="G987:H987">+MMULT(B987:C987,'Cov - Cor- Cholsky'!$C$7:$D$8)</f>
        <v>-1.2283663185739764E-2</v>
      </c>
      <c r="H987" s="91">
        <v>-3.392411439634176E-3</v>
      </c>
    </row>
    <row r="988" spans="1:8" ht="15" thickBot="1" x14ac:dyDescent="0.35">
      <c r="A988" s="109">
        <v>986</v>
      </c>
      <c r="B988" s="91">
        <v>-1.187519</v>
      </c>
      <c r="C988" s="91">
        <v>0.38546999999999998</v>
      </c>
      <c r="F988" s="109">
        <v>986</v>
      </c>
      <c r="G988" s="91">
        <f t="array" ref="G988:H988">+MMULT(B988:C988,'Cov - Cor- Cholsky'!$C$7:$D$8)</f>
        <v>-1.1528566309359684E-2</v>
      </c>
      <c r="H988" s="91">
        <v>-7.3744209783511306E-3</v>
      </c>
    </row>
    <row r="989" spans="1:8" ht="15" thickBot="1" x14ac:dyDescent="0.35">
      <c r="A989" s="109">
        <v>987</v>
      </c>
      <c r="B989" s="91">
        <v>0.164017</v>
      </c>
      <c r="C989" s="91">
        <v>0.49948599999999999</v>
      </c>
      <c r="F989" s="109">
        <v>987</v>
      </c>
      <c r="G989" s="91">
        <f t="array" ref="G989:H989">+MMULT(B989:C989,'Cov - Cor- Cholsky'!$C$7:$D$8)</f>
        <v>1.592295247791612E-3</v>
      </c>
      <c r="H989" s="91">
        <v>3.862832346154965E-3</v>
      </c>
    </row>
    <row r="990" spans="1:8" ht="15" thickBot="1" x14ac:dyDescent="0.35">
      <c r="A990" s="109">
        <v>988</v>
      </c>
      <c r="B990" s="91">
        <v>-0.96621800000000002</v>
      </c>
      <c r="C990" s="91">
        <v>0.87895999999999996</v>
      </c>
      <c r="F990" s="109">
        <v>988</v>
      </c>
      <c r="G990" s="91">
        <f t="array" ref="G990:H990">+MMULT(B990:C990,'Cov - Cor- Cholsky'!$C$7:$D$8)</f>
        <v>-9.380151628981849E-3</v>
      </c>
      <c r="H990" s="91">
        <v>-3.0910275635365417E-3</v>
      </c>
    </row>
    <row r="991" spans="1:8" ht="15" thickBot="1" x14ac:dyDescent="0.35">
      <c r="A991" s="109">
        <v>989</v>
      </c>
      <c r="B991" s="91">
        <v>0.36346000000000001</v>
      </c>
      <c r="C991" s="91">
        <v>0.63293600000000005</v>
      </c>
      <c r="F991" s="109">
        <v>989</v>
      </c>
      <c r="G991" s="91">
        <f t="array" ref="G991:H991">+MMULT(B991:C991,'Cov - Cor- Cholsky'!$C$7:$D$8)</f>
        <v>3.5285100371445599E-3</v>
      </c>
      <c r="H991" s="91">
        <v>6.1212326430172522E-3</v>
      </c>
    </row>
    <row r="992" spans="1:8" ht="15" thickBot="1" x14ac:dyDescent="0.35">
      <c r="A992" s="109">
        <v>990</v>
      </c>
      <c r="B992" s="91">
        <v>-1.1780600000000001</v>
      </c>
      <c r="C992" s="91">
        <v>1.1414930000000001</v>
      </c>
      <c r="F992" s="109">
        <v>990</v>
      </c>
      <c r="G992" s="91">
        <f t="array" ref="G992:H992">+MMULT(B992:C992,'Cov - Cor- Cholsky'!$C$7:$D$8)</f>
        <v>-1.1436737287070162E-2</v>
      </c>
      <c r="H992" s="91">
        <v>-3.4094301881023104E-3</v>
      </c>
    </row>
    <row r="993" spans="1:8" ht="15" thickBot="1" x14ac:dyDescent="0.35">
      <c r="A993" s="109">
        <v>991</v>
      </c>
      <c r="B993" s="91">
        <v>-0.37166399999999999</v>
      </c>
      <c r="C993" s="91">
        <v>-6.3789999999999999E-2</v>
      </c>
      <c r="F993" s="109">
        <v>991</v>
      </c>
      <c r="G993" s="91">
        <f t="array" ref="G993:H993">+MMULT(B993:C993,'Cov - Cor- Cholsky'!$C$7:$D$8)</f>
        <v>-3.6081553800839041E-3</v>
      </c>
      <c r="H993" s="91">
        <v>-3.2570902010501056E-3</v>
      </c>
    </row>
    <row r="994" spans="1:8" ht="15" thickBot="1" x14ac:dyDescent="0.35">
      <c r="A994" s="109">
        <v>992</v>
      </c>
      <c r="B994" s="91">
        <v>-1.005992</v>
      </c>
      <c r="C994" s="91">
        <v>2.7508910000000002</v>
      </c>
      <c r="F994" s="109">
        <v>992</v>
      </c>
      <c r="G994" s="91">
        <f t="array" ref="G994:H994">+MMULT(B994:C994,'Cov - Cor- Cholsky'!$C$7:$D$8)</f>
        <v>-9.7662820373277115E-3</v>
      </c>
      <c r="H994" s="91">
        <v>6.2283898941785706E-3</v>
      </c>
    </row>
    <row r="995" spans="1:8" ht="15" thickBot="1" x14ac:dyDescent="0.35">
      <c r="A995" s="109">
        <v>993</v>
      </c>
      <c r="B995" s="91">
        <v>1.302546</v>
      </c>
      <c r="C995" s="91">
        <v>-9.5978999999999995E-2</v>
      </c>
      <c r="F995" s="109">
        <v>993</v>
      </c>
      <c r="G995" s="91">
        <f t="array" ref="G995:H995">+MMULT(B995:C995,'Cov - Cor- Cholsky'!$C$7:$D$8)</f>
        <v>1.2645261197497655E-2</v>
      </c>
      <c r="H995" s="91">
        <v>9.7705743544380212E-3</v>
      </c>
    </row>
    <row r="996" spans="1:8" ht="15" thickBot="1" x14ac:dyDescent="0.35">
      <c r="A996" s="109">
        <v>994</v>
      </c>
      <c r="B996" s="91">
        <v>-0.34948000000000001</v>
      </c>
      <c r="C996" s="91">
        <v>-1.490675</v>
      </c>
      <c r="F996" s="109">
        <v>994</v>
      </c>
      <c r="G996" s="91">
        <f t="array" ref="G996:H996">+MMULT(B996:C996,'Cov - Cor- Cholsky'!$C$7:$D$8)</f>
        <v>-3.39279064486128E-3</v>
      </c>
      <c r="H996" s="91">
        <v>-1.0424941342254546E-2</v>
      </c>
    </row>
    <row r="997" spans="1:8" ht="15" thickBot="1" x14ac:dyDescent="0.35">
      <c r="A997" s="109">
        <v>995</v>
      </c>
      <c r="B997" s="91">
        <v>0.40579799999999999</v>
      </c>
      <c r="C997" s="91">
        <v>-0.5343</v>
      </c>
      <c r="F997" s="109">
        <v>995</v>
      </c>
      <c r="G997" s="91">
        <f t="array" ref="G997:H997">+MMULT(B997:C997,'Cov - Cor- Cholsky'!$C$7:$D$8)</f>
        <v>3.939532042186728E-3</v>
      </c>
      <c r="H997" s="91">
        <v>4.48340247587982E-4</v>
      </c>
    </row>
    <row r="998" spans="1:8" ht="15" thickBot="1" x14ac:dyDescent="0.35">
      <c r="A998" s="109">
        <v>996</v>
      </c>
      <c r="B998" s="91">
        <v>1.170018</v>
      </c>
      <c r="C998" s="91">
        <v>-1.737428</v>
      </c>
      <c r="F998" s="109">
        <v>996</v>
      </c>
      <c r="G998" s="91">
        <f t="array" ref="G998:H998">+MMULT(B998:C998,'Cov - Cor- Cholsky'!$C$7:$D$8)</f>
        <v>1.1358664658118647E-2</v>
      </c>
      <c r="H998" s="91">
        <v>2.7940944620018573E-4</v>
      </c>
    </row>
    <row r="999" spans="1:8" ht="15" thickBot="1" x14ac:dyDescent="0.35">
      <c r="A999" s="109">
        <v>997</v>
      </c>
      <c r="B999" s="91">
        <v>-0.25751000000000002</v>
      </c>
      <c r="C999" s="91">
        <v>-0.21592900000000001</v>
      </c>
      <c r="F999" s="109">
        <v>997</v>
      </c>
      <c r="G999" s="91">
        <f t="array" ref="G999:H999">+MMULT(B999:C999,'Cov - Cor- Cholsky'!$C$7:$D$8)</f>
        <v>-2.4999356728803604E-3</v>
      </c>
      <c r="H999" s="91">
        <v>-3.1404189143299328E-3</v>
      </c>
    </row>
    <row r="1000" spans="1:8" ht="15" thickBot="1" x14ac:dyDescent="0.35">
      <c r="A1000" s="109">
        <v>998</v>
      </c>
      <c r="B1000" s="91">
        <v>0.72743899999999995</v>
      </c>
      <c r="C1000" s="91">
        <v>1.3130299999999999</v>
      </c>
      <c r="F1000" s="109">
        <v>998</v>
      </c>
      <c r="G1000" s="91">
        <f t="array" ref="G1000:H1000">+MMULT(B1000:C1000,'Cov - Cor- Cholsky'!$C$7:$D$8)</f>
        <v>7.0620585839168033E-3</v>
      </c>
      <c r="H1000" s="91">
        <v>1.2489227525965912E-2</v>
      </c>
    </row>
    <row r="1001" spans="1:8" ht="15" thickBot="1" x14ac:dyDescent="0.35">
      <c r="A1001" s="109">
        <v>999</v>
      </c>
      <c r="B1001" s="91">
        <v>-0.43802000000000002</v>
      </c>
      <c r="C1001" s="91">
        <v>0.55460900000000002</v>
      </c>
      <c r="F1001" s="109">
        <v>999</v>
      </c>
      <c r="G1001" s="91">
        <f t="array" ref="G1001:H1001">+MMULT(B1001:C1001,'Cov - Cor- Cholsky'!$C$7:$D$8)</f>
        <v>-4.25234679598872E-3</v>
      </c>
      <c r="H1001" s="91">
        <v>-5.9775091052277716E-4</v>
      </c>
    </row>
    <row r="1002" spans="1:8" ht="15" thickBot="1" x14ac:dyDescent="0.35">
      <c r="A1002" s="109">
        <v>1000</v>
      </c>
      <c r="B1002" s="91">
        <v>-0.235372</v>
      </c>
      <c r="C1002" s="91">
        <v>0.78484100000000001</v>
      </c>
      <c r="F1002" s="109">
        <v>1000</v>
      </c>
      <c r="G1002" s="91">
        <f t="array" ref="G1002:H1002">+MMULT(B1002:C1002,'Cov - Cor- Cholsky'!$C$7:$D$8)</f>
        <v>-2.2850175107653921E-3</v>
      </c>
      <c r="H1002" s="91">
        <v>2.1839404095597989E-3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B44"/>
  <sheetViews>
    <sheetView topLeftCell="G1" workbookViewId="0">
      <selection activeCell="N23" sqref="N23:N24"/>
    </sheetView>
  </sheetViews>
  <sheetFormatPr defaultColWidth="9.109375" defaultRowHeight="14.4" x14ac:dyDescent="0.3"/>
  <cols>
    <col min="1" max="3" width="9.109375" style="5"/>
    <col min="4" max="4" width="12.44140625" style="5" bestFit="1" customWidth="1"/>
    <col min="5" max="6" width="9.109375" style="5"/>
    <col min="7" max="7" width="9.109375" style="7"/>
    <col min="8" max="11" width="9.109375" style="5"/>
    <col min="12" max="12" width="10" style="5" customWidth="1"/>
    <col min="13" max="14" width="9.109375" style="5"/>
    <col min="15" max="15" width="10.5546875" style="5" customWidth="1"/>
    <col min="16" max="19" width="9.109375" style="5"/>
    <col min="20" max="20" width="9.88671875" style="5" bestFit="1" customWidth="1"/>
    <col min="21" max="21" width="12.109375" style="5" bestFit="1" customWidth="1"/>
    <col min="22" max="22" width="17.33203125" style="5" bestFit="1" customWidth="1"/>
    <col min="23" max="16384" width="9.109375" style="5"/>
  </cols>
  <sheetData>
    <row r="1" spans="1:28" ht="15" thickBot="1" x14ac:dyDescent="0.35">
      <c r="F1" s="6"/>
      <c r="K1" s="8" t="s">
        <v>30</v>
      </c>
      <c r="W1" s="93"/>
      <c r="X1" s="93"/>
      <c r="Y1" s="93"/>
      <c r="Z1" s="93"/>
      <c r="AA1" s="93"/>
      <c r="AB1" s="93"/>
    </row>
    <row r="2" spans="1:28" ht="15" thickBot="1" x14ac:dyDescent="0.35">
      <c r="C2" s="9" t="s">
        <v>31</v>
      </c>
      <c r="D2" s="10"/>
      <c r="G2" s="11" t="str">
        <f>+A3&amp;" "&amp;B3</f>
        <v>1M 30</v>
      </c>
      <c r="H2" s="12" t="str">
        <f>+"Vertex CF"&amp;" "&amp;B9</f>
        <v>Vertex CF 51</v>
      </c>
      <c r="I2" s="13" t="str">
        <f>+A6&amp;" "&amp;B6</f>
        <v>3M 90</v>
      </c>
      <c r="M2" s="14"/>
      <c r="O2" s="13" t="s">
        <v>32</v>
      </c>
      <c r="W2" s="93"/>
      <c r="X2" s="93"/>
      <c r="Y2" s="93"/>
      <c r="Z2" s="93"/>
      <c r="AA2" s="93"/>
      <c r="AB2" s="93"/>
    </row>
    <row r="3" spans="1:28" ht="15" thickBot="1" x14ac:dyDescent="0.35">
      <c r="A3" s="15" t="s">
        <v>47</v>
      </c>
      <c r="B3" s="16">
        <f>IF($D$14=365,VLOOKUP(A3,$Y$4:$Z$19,2,FALSE),0)+IF($D$14=360,VLOOKUP(A3,$Y$4:$AA$19,3,FALSE),0)</f>
        <v>30</v>
      </c>
      <c r="C3" s="17" t="str">
        <f>+"Varyans"&amp;" "&amp;A3</f>
        <v>Varyans 1M</v>
      </c>
      <c r="D3" s="69">
        <v>8.566831789985521E-4</v>
      </c>
      <c r="F3" s="18" t="s">
        <v>34</v>
      </c>
      <c r="G3" s="19">
        <f>+B3</f>
        <v>30</v>
      </c>
      <c r="H3" s="19">
        <f>+B9</f>
        <v>51</v>
      </c>
      <c r="I3" s="20">
        <f>+B6</f>
        <v>90</v>
      </c>
      <c r="N3" s="21" t="s">
        <v>34</v>
      </c>
      <c r="O3" s="22">
        <f>+B3</f>
        <v>30</v>
      </c>
      <c r="R3" s="23" t="s">
        <v>34</v>
      </c>
      <c r="S3" s="24" t="s">
        <v>35</v>
      </c>
      <c r="T3" s="24" t="s">
        <v>36</v>
      </c>
      <c r="U3" s="24" t="s">
        <v>37</v>
      </c>
      <c r="V3" s="25" t="s">
        <v>38</v>
      </c>
      <c r="W3" s="93"/>
      <c r="X3" s="93"/>
      <c r="Y3" s="93"/>
      <c r="Z3" s="93"/>
      <c r="AA3" s="93"/>
      <c r="AB3" s="93"/>
    </row>
    <row r="4" spans="1:28" ht="15" thickBot="1" x14ac:dyDescent="0.35">
      <c r="C4" s="26" t="str">
        <f>+"Std. Sapma"&amp;" "&amp;A3</f>
        <v>Std. Sapma 1M</v>
      </c>
      <c r="D4" s="27">
        <f>SQRT(D3)</f>
        <v>2.9269150636780563E-2</v>
      </c>
      <c r="F4" s="28" t="s">
        <v>39</v>
      </c>
      <c r="G4" s="29">
        <f>+D4</f>
        <v>2.9269150636780563E-2</v>
      </c>
      <c r="H4" s="29">
        <f>+D10</f>
        <v>2.2177001858142073E-2</v>
      </c>
      <c r="I4" s="30">
        <f>+D7</f>
        <v>2.4031975578026676E-2</v>
      </c>
      <c r="N4" s="31" t="s">
        <v>0</v>
      </c>
      <c r="O4" s="70">
        <f>+L12*L10</f>
        <v>64041.652165098218</v>
      </c>
      <c r="Q4" s="32" t="s">
        <v>40</v>
      </c>
      <c r="R4" s="33">
        <f>+H3</f>
        <v>51</v>
      </c>
      <c r="S4" s="34">
        <f>+D11</f>
        <v>0.10563138235294117</v>
      </c>
      <c r="T4" s="35">
        <f>+D13</f>
        <v>100000</v>
      </c>
      <c r="U4" s="36">
        <f>+SUM(U5:U6)</f>
        <v>98525.618715535718</v>
      </c>
      <c r="V4" s="37">
        <f>U4*(1+(R4/D14)*S4)</f>
        <v>100000</v>
      </c>
      <c r="W4" s="93"/>
      <c r="X4" s="93"/>
      <c r="Y4" s="94" t="s">
        <v>33</v>
      </c>
      <c r="Z4" s="95">
        <v>1</v>
      </c>
      <c r="AA4" s="93">
        <f>+Z4</f>
        <v>1</v>
      </c>
      <c r="AB4" s="93"/>
    </row>
    <row r="5" spans="1:28" ht="15" thickBot="1" x14ac:dyDescent="0.35">
      <c r="A5" s="5" t="s">
        <v>41</v>
      </c>
      <c r="C5" s="38" t="str">
        <f>+"Getiri"&amp;" "&amp;A3</f>
        <v>Getiri 1M</v>
      </c>
      <c r="D5" s="71">
        <f>+Data!B3/100</f>
        <v>0.10565300000000001</v>
      </c>
      <c r="F5" s="40" t="s">
        <v>35</v>
      </c>
      <c r="G5" s="41">
        <f>+D5</f>
        <v>0.10565300000000001</v>
      </c>
      <c r="H5" s="41">
        <f>+D11</f>
        <v>0.10563138235294117</v>
      </c>
      <c r="I5" s="42">
        <f>+D8</f>
        <v>0.105618</v>
      </c>
      <c r="Q5" s="43" t="s">
        <v>42</v>
      </c>
      <c r="R5" s="44">
        <f>+B3</f>
        <v>30</v>
      </c>
      <c r="S5" s="45">
        <f>+D5</f>
        <v>0.10565300000000001</v>
      </c>
      <c r="T5" s="46"/>
      <c r="U5" s="47">
        <f>+O4</f>
        <v>64041.652165098218</v>
      </c>
      <c r="V5" s="72">
        <f>U5*(1+(R5/D14)*S5)</f>
        <v>64605.501554781484</v>
      </c>
      <c r="W5" s="1"/>
      <c r="X5" s="1"/>
      <c r="Y5" s="96" t="s">
        <v>43</v>
      </c>
      <c r="Z5" s="97">
        <v>7</v>
      </c>
      <c r="AA5" s="93">
        <f>+Z5</f>
        <v>7</v>
      </c>
      <c r="AB5" s="93"/>
    </row>
    <row r="6" spans="1:28" ht="15" thickBot="1" x14ac:dyDescent="0.35">
      <c r="A6" s="15" t="s">
        <v>48</v>
      </c>
      <c r="B6" s="16">
        <f>IF($D$14=365,VLOOKUP(A6,$Y$4:$Z$19,2,FALSE),0)+IF($D$14=360,VLOOKUP(A6,$Y$4:$AA$19,3,FALSE),0)</f>
        <v>90</v>
      </c>
      <c r="C6" s="17" t="str">
        <f>+"Varyans"&amp;" "&amp;A6</f>
        <v>Varyans 3M</v>
      </c>
      <c r="D6" s="69">
        <v>5.7753585018287062E-4</v>
      </c>
      <c r="F6" s="48" t="s">
        <v>44</v>
      </c>
      <c r="G6" s="49">
        <f>+D12</f>
        <v>0.18473225421186382</v>
      </c>
      <c r="I6" s="50"/>
      <c r="Q6" s="51" t="s">
        <v>45</v>
      </c>
      <c r="R6" s="52">
        <f>+B6</f>
        <v>90</v>
      </c>
      <c r="S6" s="53">
        <f>+D8</f>
        <v>0.105618</v>
      </c>
      <c r="T6" s="54"/>
      <c r="U6" s="55">
        <f>+O18</f>
        <v>34483.966550437501</v>
      </c>
      <c r="V6" s="73">
        <f>U6*(1+(R6/D14)*S6)</f>
        <v>35394.498445218524</v>
      </c>
      <c r="W6" s="1"/>
      <c r="X6" s="1"/>
      <c r="Y6" s="96" t="s">
        <v>46</v>
      </c>
      <c r="Z6" s="97">
        <v>14</v>
      </c>
      <c r="AA6" s="93">
        <f>+Z6</f>
        <v>14</v>
      </c>
      <c r="AB6" s="93"/>
    </row>
    <row r="7" spans="1:28" ht="15" thickBot="1" x14ac:dyDescent="0.35">
      <c r="C7" s="26" t="str">
        <f>+"Std. Sapma"&amp;" "&amp;A6</f>
        <v>Std. Sapma 3M</v>
      </c>
      <c r="D7" s="27">
        <f>SQRT(D6)</f>
        <v>2.4031975578026676E-2</v>
      </c>
      <c r="G7" s="5"/>
      <c r="J7" s="56"/>
      <c r="K7" s="7"/>
      <c r="L7" s="7"/>
      <c r="U7" s="57">
        <f>+U4-U5-U6</f>
        <v>0</v>
      </c>
      <c r="W7" s="1"/>
      <c r="X7" s="1"/>
      <c r="Y7" s="96" t="s">
        <v>47</v>
      </c>
      <c r="Z7" s="97">
        <v>31</v>
      </c>
      <c r="AA7" s="93">
        <f>LEFT(Y7,1)*30</f>
        <v>30</v>
      </c>
      <c r="AB7" s="93"/>
    </row>
    <row r="8" spans="1:28" ht="15" thickBot="1" x14ac:dyDescent="0.35">
      <c r="C8" s="38" t="str">
        <f>+"Getiri"&amp;" "&amp;A6</f>
        <v>Getiri 3M</v>
      </c>
      <c r="D8" s="39">
        <f>+Data!C3/100</f>
        <v>0.105618</v>
      </c>
      <c r="F8" s="58" t="s">
        <v>2</v>
      </c>
      <c r="G8" s="74">
        <f>(I3-H3)/(I3-G3)</f>
        <v>0.65</v>
      </c>
      <c r="H8" s="75" t="s">
        <v>64</v>
      </c>
      <c r="V8" s="59">
        <f>SUM(V5:V6)</f>
        <v>100000</v>
      </c>
      <c r="W8" s="93"/>
      <c r="X8" s="93"/>
      <c r="Y8" s="96" t="s">
        <v>48</v>
      </c>
      <c r="Z8" s="97">
        <v>91</v>
      </c>
      <c r="AA8" s="93">
        <f>LEFT(Y8,1)*30</f>
        <v>90</v>
      </c>
      <c r="AB8" s="93"/>
    </row>
    <row r="9" spans="1:28" ht="15" thickBot="1" x14ac:dyDescent="0.35">
      <c r="A9" s="15" t="s">
        <v>49</v>
      </c>
      <c r="B9" s="87">
        <f>+Pozisyon!A7</f>
        <v>51</v>
      </c>
      <c r="C9" s="17" t="str">
        <f>+"Varyans"&amp;" "&amp;B9</f>
        <v>Varyans 51</v>
      </c>
      <c r="D9" s="60">
        <f>D10*D10</f>
        <v>4.9181941141603698E-4</v>
      </c>
      <c r="E9" s="7"/>
      <c r="F9" s="61" t="s">
        <v>3</v>
      </c>
      <c r="G9" s="76">
        <f>+(H3-G3)/(I3-G3)</f>
        <v>0.35</v>
      </c>
      <c r="H9" s="5" t="s">
        <v>64</v>
      </c>
      <c r="U9" s="62" t="s">
        <v>50</v>
      </c>
      <c r="V9" s="63">
        <f>V4-V8</f>
        <v>0</v>
      </c>
      <c r="W9" s="93"/>
      <c r="X9" s="93"/>
      <c r="Y9" s="96" t="s">
        <v>51</v>
      </c>
      <c r="Z9" s="97">
        <v>183</v>
      </c>
      <c r="AA9" s="93">
        <f>LEFT(Y9,1)*30</f>
        <v>180</v>
      </c>
      <c r="AB9" s="93"/>
    </row>
    <row r="10" spans="1:28" x14ac:dyDescent="0.3">
      <c r="C10" s="26" t="str">
        <f>+"Std. Sapma"&amp;" "&amp;B9</f>
        <v>Std. Sapma 51</v>
      </c>
      <c r="D10" s="77">
        <f>SQRT((G8*D4)^2+((G9)*D7)^2+(2*D12*G8*G9*D4*D7))</f>
        <v>2.2177001858142073E-2</v>
      </c>
      <c r="E10" s="7"/>
      <c r="G10" s="5"/>
      <c r="K10" s="78" t="s">
        <v>65</v>
      </c>
      <c r="L10" s="79">
        <f>+G8</f>
        <v>0.65</v>
      </c>
      <c r="W10" s="93"/>
      <c r="X10" s="93"/>
      <c r="Y10" s="96" t="s">
        <v>52</v>
      </c>
      <c r="Z10" s="97">
        <v>274</v>
      </c>
      <c r="AA10" s="93">
        <f>LEFT(Y10,1)*30</f>
        <v>270</v>
      </c>
      <c r="AB10" s="93"/>
    </row>
    <row r="11" spans="1:28" ht="15" thickBot="1" x14ac:dyDescent="0.35">
      <c r="C11" s="38" t="str">
        <f>+"Getiri"&amp;" "&amp;B9</f>
        <v>Getiri 51</v>
      </c>
      <c r="D11" s="80">
        <f>+L10*(G3/H3)*D5+(1-L10)*(B6/B9)*D8</f>
        <v>0.10563138235294117</v>
      </c>
      <c r="E11" s="7"/>
      <c r="G11" s="5"/>
      <c r="K11" s="81" t="s">
        <v>66</v>
      </c>
      <c r="L11" s="82">
        <f>+L10*(G3/H3)*G5+(1-L10)*(I3/H3)*I5</f>
        <v>0.10563138235294117</v>
      </c>
      <c r="W11" s="93"/>
      <c r="X11" s="93"/>
      <c r="Y11" s="96" t="s">
        <v>53</v>
      </c>
      <c r="Z11" s="97">
        <v>365</v>
      </c>
      <c r="AA11" s="93">
        <f>LEFT(Y11,1)*360</f>
        <v>360</v>
      </c>
      <c r="AB11" s="93"/>
    </row>
    <row r="12" spans="1:28" ht="15" thickBot="1" x14ac:dyDescent="0.35">
      <c r="C12" s="64" t="str">
        <f>+"Korelasyon"&amp;" "&amp;A3&amp;" "&amp;"&amp;"&amp;" "&amp;A6</f>
        <v>Korelasyon 1M &amp; 3M</v>
      </c>
      <c r="D12" s="69">
        <v>0.18473225421186382</v>
      </c>
      <c r="G12" s="5"/>
      <c r="I12" s="7"/>
      <c r="K12" s="81" t="s">
        <v>0</v>
      </c>
      <c r="L12" s="83">
        <f>+D13/(1+D11*B9/D14)</f>
        <v>98525.618715535718</v>
      </c>
      <c r="W12" s="93"/>
      <c r="X12" s="93"/>
      <c r="Y12" s="96" t="s">
        <v>54</v>
      </c>
      <c r="Z12" s="97">
        <v>730</v>
      </c>
      <c r="AA12" s="93">
        <f>LEFT(Y12,1)*360</f>
        <v>720</v>
      </c>
      <c r="AB12" s="93"/>
    </row>
    <row r="13" spans="1:28" ht="15" thickBot="1" x14ac:dyDescent="0.35">
      <c r="C13" s="65" t="s">
        <v>36</v>
      </c>
      <c r="D13" s="84">
        <f>+Pozisyon!C7</f>
        <v>100000</v>
      </c>
      <c r="G13" s="5"/>
      <c r="I13" s="7"/>
      <c r="W13" s="93"/>
      <c r="X13" s="93"/>
      <c r="Y13" s="96" t="s">
        <v>55</v>
      </c>
      <c r="Z13" s="97">
        <v>1095</v>
      </c>
      <c r="AA13" s="93">
        <f>LEFT(Y13,1)*360</f>
        <v>1080</v>
      </c>
      <c r="AB13" s="93"/>
    </row>
    <row r="14" spans="1:28" ht="15" thickBot="1" x14ac:dyDescent="0.35">
      <c r="C14" s="65" t="s">
        <v>56</v>
      </c>
      <c r="D14" s="16">
        <v>360</v>
      </c>
      <c r="G14" s="5"/>
      <c r="I14" s="7"/>
      <c r="N14" s="7"/>
      <c r="W14" s="93"/>
      <c r="X14" s="93"/>
      <c r="Y14" s="96" t="s">
        <v>57</v>
      </c>
      <c r="Z14" s="97">
        <v>1460</v>
      </c>
      <c r="AA14" s="93">
        <f>LEFT(Y14,1)*360</f>
        <v>1440</v>
      </c>
      <c r="AB14" s="93"/>
    </row>
    <row r="15" spans="1:28" ht="15" thickBot="1" x14ac:dyDescent="0.35">
      <c r="E15"/>
      <c r="G15" s="5"/>
      <c r="I15" s="7"/>
      <c r="N15" s="7"/>
      <c r="W15" s="93"/>
      <c r="X15" s="93"/>
      <c r="Y15" s="96" t="s">
        <v>58</v>
      </c>
      <c r="Z15" s="97">
        <v>1825</v>
      </c>
      <c r="AA15" s="93">
        <f>LEFT(Y15,1)*360</f>
        <v>1800</v>
      </c>
      <c r="AB15" s="93"/>
    </row>
    <row r="16" spans="1:28" ht="15" thickBot="1" x14ac:dyDescent="0.35">
      <c r="G16" s="5"/>
      <c r="O16" s="13" t="s">
        <v>59</v>
      </c>
      <c r="W16" s="93"/>
      <c r="X16" s="93"/>
      <c r="Y16" s="98" t="s">
        <v>60</v>
      </c>
      <c r="Z16" s="97">
        <v>3650</v>
      </c>
      <c r="AA16" s="93">
        <f>LEFT(Y16,2)*360</f>
        <v>3600</v>
      </c>
      <c r="AB16" s="93"/>
    </row>
    <row r="17" spans="3:28" x14ac:dyDescent="0.3">
      <c r="F17" s="14"/>
      <c r="G17" s="5"/>
      <c r="N17" s="21" t="s">
        <v>34</v>
      </c>
      <c r="O17" s="22">
        <f>+B6</f>
        <v>90</v>
      </c>
      <c r="W17" s="93"/>
      <c r="X17" s="93"/>
      <c r="Y17" s="96" t="s">
        <v>61</v>
      </c>
      <c r="Z17" s="97">
        <v>5475</v>
      </c>
      <c r="AA17" s="93">
        <f>LEFT(Y17,2)*360</f>
        <v>5400</v>
      </c>
      <c r="AB17" s="93"/>
    </row>
    <row r="18" spans="3:28" ht="15" thickBot="1" x14ac:dyDescent="0.35">
      <c r="G18" s="5"/>
      <c r="L18" s="85"/>
      <c r="N18" s="31" t="s">
        <v>0</v>
      </c>
      <c r="O18" s="70">
        <f>+L12*(1-L10)</f>
        <v>34483.966550437501</v>
      </c>
      <c r="W18" s="93"/>
      <c r="X18" s="93"/>
      <c r="Y18" s="96" t="s">
        <v>62</v>
      </c>
      <c r="Z18" s="97">
        <v>7300</v>
      </c>
      <c r="AA18" s="93">
        <f>LEFT(Y18,2)*360</f>
        <v>7200</v>
      </c>
      <c r="AB18" s="93"/>
    </row>
    <row r="19" spans="3:28" ht="15" thickBot="1" x14ac:dyDescent="0.35">
      <c r="G19" s="5"/>
      <c r="J19" s="7"/>
      <c r="O19" s="86"/>
      <c r="W19" s="93"/>
      <c r="X19" s="93"/>
      <c r="Y19" s="99" t="s">
        <v>63</v>
      </c>
      <c r="Z19" s="100">
        <v>10950</v>
      </c>
      <c r="AA19" s="93">
        <f>LEFT(Y19,2)*360</f>
        <v>10800</v>
      </c>
      <c r="AB19" s="93"/>
    </row>
    <row r="20" spans="3:28" x14ac:dyDescent="0.3">
      <c r="C20" s="66"/>
      <c r="E20"/>
      <c r="G20" s="5"/>
      <c r="J20" s="7"/>
      <c r="W20" s="93"/>
      <c r="X20" s="93"/>
      <c r="Y20" s="93"/>
      <c r="Z20" s="93"/>
      <c r="AA20" s="93"/>
      <c r="AB20" s="93"/>
    </row>
    <row r="21" spans="3:28" x14ac:dyDescent="0.3">
      <c r="C21" s="66"/>
      <c r="G21" s="5"/>
      <c r="J21" s="7"/>
    </row>
    <row r="22" spans="3:28" x14ac:dyDescent="0.3">
      <c r="C22" s="67"/>
      <c r="F22"/>
      <c r="G22" s="5"/>
      <c r="J22" s="7"/>
    </row>
    <row r="23" spans="3:28" x14ac:dyDescent="0.3">
      <c r="G23" s="5"/>
    </row>
    <row r="24" spans="3:28" x14ac:dyDescent="0.3">
      <c r="D24" s="68"/>
      <c r="G24" s="14"/>
    </row>
    <row r="25" spans="3:28" x14ac:dyDescent="0.3">
      <c r="G25" s="5"/>
    </row>
    <row r="26" spans="3:28" x14ac:dyDescent="0.3">
      <c r="G26" s="5"/>
    </row>
    <row r="27" spans="3:28" x14ac:dyDescent="0.3">
      <c r="G27" s="5"/>
    </row>
    <row r="28" spans="3:28" x14ac:dyDescent="0.3">
      <c r="G28" s="5"/>
    </row>
    <row r="29" spans="3:28" x14ac:dyDescent="0.3">
      <c r="G29" s="5"/>
    </row>
    <row r="30" spans="3:28" x14ac:dyDescent="0.3">
      <c r="G30" s="5"/>
    </row>
    <row r="31" spans="3:28" x14ac:dyDescent="0.3">
      <c r="G31" s="5"/>
    </row>
    <row r="32" spans="3:28" x14ac:dyDescent="0.3">
      <c r="G32" s="5"/>
    </row>
    <row r="33" spans="7:7" x14ac:dyDescent="0.3">
      <c r="G33" s="5"/>
    </row>
    <row r="34" spans="7:7" x14ac:dyDescent="0.3">
      <c r="G34" s="5"/>
    </row>
    <row r="35" spans="7:7" x14ac:dyDescent="0.3">
      <c r="G35" s="5"/>
    </row>
    <row r="36" spans="7:7" x14ac:dyDescent="0.3">
      <c r="G36" s="5"/>
    </row>
    <row r="37" spans="7:7" x14ac:dyDescent="0.3">
      <c r="G37" s="5"/>
    </row>
    <row r="38" spans="7:7" x14ac:dyDescent="0.3">
      <c r="G38" s="5"/>
    </row>
    <row r="39" spans="7:7" x14ac:dyDescent="0.3">
      <c r="G39" s="5"/>
    </row>
    <row r="40" spans="7:7" x14ac:dyDescent="0.3">
      <c r="G40" s="5"/>
    </row>
    <row r="41" spans="7:7" x14ac:dyDescent="0.3">
      <c r="G41" s="5"/>
    </row>
    <row r="42" spans="7:7" x14ac:dyDescent="0.3">
      <c r="G42" s="5"/>
    </row>
    <row r="43" spans="7:7" x14ac:dyDescent="0.3">
      <c r="G43" s="5"/>
    </row>
    <row r="44" spans="7:7" x14ac:dyDescent="0.3">
      <c r="G44" s="5"/>
    </row>
  </sheetData>
  <dataValidations count="2">
    <dataValidation type="list" allowBlank="1" showInputMessage="1" showErrorMessage="1"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xr:uid="{00000000-0002-0000-0400-000000000000}">
      <formula1>"360,365"</formula1>
    </dataValidation>
    <dataValidation type="list" allowBlank="1" showInputMessage="1" showErrorMessage="1" sqref="A3 IW3 SS3 ACO3 AMK3 AWG3 BGC3 BPY3 BZU3 CJQ3 CTM3 DDI3 DNE3 DXA3 EGW3 EQS3 FAO3 FKK3 FUG3 GEC3 GNY3 GXU3 HHQ3 HRM3 IBI3 ILE3 IVA3 JEW3 JOS3 JYO3 KIK3 KSG3 LCC3 LLY3 LVU3 MFQ3 MPM3 MZI3 NJE3 NTA3 OCW3 OMS3 OWO3 PGK3 PQG3 QAC3 QJY3 QTU3 RDQ3 RNM3 RXI3 SHE3 SRA3 TAW3 TKS3 TUO3 UEK3 UOG3 UYC3 VHY3 VRU3 WBQ3 WLM3 WVI3 A65539 IW65539 SS65539 ACO65539 AMK65539 AWG65539 BGC65539 BPY65539 BZU65539 CJQ65539 CTM65539 DDI65539 DNE65539 DXA65539 EGW65539 EQS65539 FAO65539 FKK65539 FUG65539 GEC65539 GNY65539 GXU65539 HHQ65539 HRM65539 IBI65539 ILE65539 IVA65539 JEW65539 JOS65539 JYO65539 KIK65539 KSG65539 LCC65539 LLY65539 LVU65539 MFQ65539 MPM65539 MZI65539 NJE65539 NTA65539 OCW65539 OMS65539 OWO65539 PGK65539 PQG65539 QAC65539 QJY65539 QTU65539 RDQ65539 RNM65539 RXI65539 SHE65539 SRA65539 TAW65539 TKS65539 TUO65539 UEK65539 UOG65539 UYC65539 VHY65539 VRU65539 WBQ65539 WLM65539 WVI65539 A131075 IW131075 SS131075 ACO131075 AMK131075 AWG131075 BGC131075 BPY131075 BZU131075 CJQ131075 CTM131075 DDI131075 DNE131075 DXA131075 EGW131075 EQS131075 FAO131075 FKK131075 FUG131075 GEC131075 GNY131075 GXU131075 HHQ131075 HRM131075 IBI131075 ILE131075 IVA131075 JEW131075 JOS131075 JYO131075 KIK131075 KSG131075 LCC131075 LLY131075 LVU131075 MFQ131075 MPM131075 MZI131075 NJE131075 NTA131075 OCW131075 OMS131075 OWO131075 PGK131075 PQG131075 QAC131075 QJY131075 QTU131075 RDQ131075 RNM131075 RXI131075 SHE131075 SRA131075 TAW131075 TKS131075 TUO131075 UEK131075 UOG131075 UYC131075 VHY131075 VRU131075 WBQ131075 WLM131075 WVI131075 A196611 IW196611 SS196611 ACO196611 AMK196611 AWG196611 BGC196611 BPY196611 BZU196611 CJQ196611 CTM196611 DDI196611 DNE196611 DXA196611 EGW196611 EQS196611 FAO196611 FKK196611 FUG196611 GEC196611 GNY196611 GXU196611 HHQ196611 HRM196611 IBI196611 ILE196611 IVA196611 JEW196611 JOS196611 JYO196611 KIK196611 KSG196611 LCC196611 LLY196611 LVU196611 MFQ196611 MPM196611 MZI196611 NJE196611 NTA196611 OCW196611 OMS196611 OWO196611 PGK196611 PQG196611 QAC196611 QJY196611 QTU196611 RDQ196611 RNM196611 RXI196611 SHE196611 SRA196611 TAW196611 TKS196611 TUO196611 UEK196611 UOG196611 UYC196611 VHY196611 VRU196611 WBQ196611 WLM196611 WVI196611 A262147 IW262147 SS262147 ACO262147 AMK262147 AWG262147 BGC262147 BPY262147 BZU262147 CJQ262147 CTM262147 DDI262147 DNE262147 DXA262147 EGW262147 EQS262147 FAO262147 FKK262147 FUG262147 GEC262147 GNY262147 GXU262147 HHQ262147 HRM262147 IBI262147 ILE262147 IVA262147 JEW262147 JOS262147 JYO262147 KIK262147 KSG262147 LCC262147 LLY262147 LVU262147 MFQ262147 MPM262147 MZI262147 NJE262147 NTA262147 OCW262147 OMS262147 OWO262147 PGK262147 PQG262147 QAC262147 QJY262147 QTU262147 RDQ262147 RNM262147 RXI262147 SHE262147 SRA262147 TAW262147 TKS262147 TUO262147 UEK262147 UOG262147 UYC262147 VHY262147 VRU262147 WBQ262147 WLM262147 WVI262147 A327683 IW327683 SS327683 ACO327683 AMK327683 AWG327683 BGC327683 BPY327683 BZU327683 CJQ327683 CTM327683 DDI327683 DNE327683 DXA327683 EGW327683 EQS327683 FAO327683 FKK327683 FUG327683 GEC327683 GNY327683 GXU327683 HHQ327683 HRM327683 IBI327683 ILE327683 IVA327683 JEW327683 JOS327683 JYO327683 KIK327683 KSG327683 LCC327683 LLY327683 LVU327683 MFQ327683 MPM327683 MZI327683 NJE327683 NTA327683 OCW327683 OMS327683 OWO327683 PGK327683 PQG327683 QAC327683 QJY327683 QTU327683 RDQ327683 RNM327683 RXI327683 SHE327683 SRA327683 TAW327683 TKS327683 TUO327683 UEK327683 UOG327683 UYC327683 VHY327683 VRU327683 WBQ327683 WLM327683 WVI327683 A393219 IW393219 SS393219 ACO393219 AMK393219 AWG393219 BGC393219 BPY393219 BZU393219 CJQ393219 CTM393219 DDI393219 DNE393219 DXA393219 EGW393219 EQS393219 FAO393219 FKK393219 FUG393219 GEC393219 GNY393219 GXU393219 HHQ393219 HRM393219 IBI393219 ILE393219 IVA393219 JEW393219 JOS393219 JYO393219 KIK393219 KSG393219 LCC393219 LLY393219 LVU393219 MFQ393219 MPM393219 MZI393219 NJE393219 NTA393219 OCW393219 OMS393219 OWO393219 PGK393219 PQG393219 QAC393219 QJY393219 QTU393219 RDQ393219 RNM393219 RXI393219 SHE393219 SRA393219 TAW393219 TKS393219 TUO393219 UEK393219 UOG393219 UYC393219 VHY393219 VRU393219 WBQ393219 WLM393219 WVI393219 A458755 IW458755 SS458755 ACO458755 AMK458755 AWG458755 BGC458755 BPY458755 BZU458755 CJQ458755 CTM458755 DDI458755 DNE458755 DXA458755 EGW458755 EQS458755 FAO458755 FKK458755 FUG458755 GEC458755 GNY458755 GXU458755 HHQ458755 HRM458755 IBI458755 ILE458755 IVA458755 JEW458755 JOS458755 JYO458755 KIK458755 KSG458755 LCC458755 LLY458755 LVU458755 MFQ458755 MPM458755 MZI458755 NJE458755 NTA458755 OCW458755 OMS458755 OWO458755 PGK458755 PQG458755 QAC458755 QJY458755 QTU458755 RDQ458755 RNM458755 RXI458755 SHE458755 SRA458755 TAW458755 TKS458755 TUO458755 UEK458755 UOG458755 UYC458755 VHY458755 VRU458755 WBQ458755 WLM458755 WVI458755 A524291 IW524291 SS524291 ACO524291 AMK524291 AWG524291 BGC524291 BPY524291 BZU524291 CJQ524291 CTM524291 DDI524291 DNE524291 DXA524291 EGW524291 EQS524291 FAO524291 FKK524291 FUG524291 GEC524291 GNY524291 GXU524291 HHQ524291 HRM524291 IBI524291 ILE524291 IVA524291 JEW524291 JOS524291 JYO524291 KIK524291 KSG524291 LCC524291 LLY524291 LVU524291 MFQ524291 MPM524291 MZI524291 NJE524291 NTA524291 OCW524291 OMS524291 OWO524291 PGK524291 PQG524291 QAC524291 QJY524291 QTU524291 RDQ524291 RNM524291 RXI524291 SHE524291 SRA524291 TAW524291 TKS524291 TUO524291 UEK524291 UOG524291 UYC524291 VHY524291 VRU524291 WBQ524291 WLM524291 WVI524291 A589827 IW589827 SS589827 ACO589827 AMK589827 AWG589827 BGC589827 BPY589827 BZU589827 CJQ589827 CTM589827 DDI589827 DNE589827 DXA589827 EGW589827 EQS589827 FAO589827 FKK589827 FUG589827 GEC589827 GNY589827 GXU589827 HHQ589827 HRM589827 IBI589827 ILE589827 IVA589827 JEW589827 JOS589827 JYO589827 KIK589827 KSG589827 LCC589827 LLY589827 LVU589827 MFQ589827 MPM589827 MZI589827 NJE589827 NTA589827 OCW589827 OMS589827 OWO589827 PGK589827 PQG589827 QAC589827 QJY589827 QTU589827 RDQ589827 RNM589827 RXI589827 SHE589827 SRA589827 TAW589827 TKS589827 TUO589827 UEK589827 UOG589827 UYC589827 VHY589827 VRU589827 WBQ589827 WLM589827 WVI589827 A655363 IW655363 SS655363 ACO655363 AMK655363 AWG655363 BGC655363 BPY655363 BZU655363 CJQ655363 CTM655363 DDI655363 DNE655363 DXA655363 EGW655363 EQS655363 FAO655363 FKK655363 FUG655363 GEC655363 GNY655363 GXU655363 HHQ655363 HRM655363 IBI655363 ILE655363 IVA655363 JEW655363 JOS655363 JYO655363 KIK655363 KSG655363 LCC655363 LLY655363 LVU655363 MFQ655363 MPM655363 MZI655363 NJE655363 NTA655363 OCW655363 OMS655363 OWO655363 PGK655363 PQG655363 QAC655363 QJY655363 QTU655363 RDQ655363 RNM655363 RXI655363 SHE655363 SRA655363 TAW655363 TKS655363 TUO655363 UEK655363 UOG655363 UYC655363 VHY655363 VRU655363 WBQ655363 WLM655363 WVI655363 A720899 IW720899 SS720899 ACO720899 AMK720899 AWG720899 BGC720899 BPY720899 BZU720899 CJQ720899 CTM720899 DDI720899 DNE720899 DXA720899 EGW720899 EQS720899 FAO720899 FKK720899 FUG720899 GEC720899 GNY720899 GXU720899 HHQ720899 HRM720899 IBI720899 ILE720899 IVA720899 JEW720899 JOS720899 JYO720899 KIK720899 KSG720899 LCC720899 LLY720899 LVU720899 MFQ720899 MPM720899 MZI720899 NJE720899 NTA720899 OCW720899 OMS720899 OWO720899 PGK720899 PQG720899 QAC720899 QJY720899 QTU720899 RDQ720899 RNM720899 RXI720899 SHE720899 SRA720899 TAW720899 TKS720899 TUO720899 UEK720899 UOG720899 UYC720899 VHY720899 VRU720899 WBQ720899 WLM720899 WVI720899 A786435 IW786435 SS786435 ACO786435 AMK786435 AWG786435 BGC786435 BPY786435 BZU786435 CJQ786435 CTM786435 DDI786435 DNE786435 DXA786435 EGW786435 EQS786435 FAO786435 FKK786435 FUG786435 GEC786435 GNY786435 GXU786435 HHQ786435 HRM786435 IBI786435 ILE786435 IVA786435 JEW786435 JOS786435 JYO786435 KIK786435 KSG786435 LCC786435 LLY786435 LVU786435 MFQ786435 MPM786435 MZI786435 NJE786435 NTA786435 OCW786435 OMS786435 OWO786435 PGK786435 PQG786435 QAC786435 QJY786435 QTU786435 RDQ786435 RNM786435 RXI786435 SHE786435 SRA786435 TAW786435 TKS786435 TUO786435 UEK786435 UOG786435 UYC786435 VHY786435 VRU786435 WBQ786435 WLM786435 WVI786435 A851971 IW851971 SS851971 ACO851971 AMK851971 AWG851971 BGC851971 BPY851971 BZU851971 CJQ851971 CTM851971 DDI851971 DNE851971 DXA851971 EGW851971 EQS851971 FAO851971 FKK851971 FUG851971 GEC851971 GNY851971 GXU851971 HHQ851971 HRM851971 IBI851971 ILE851971 IVA851971 JEW851971 JOS851971 JYO851971 KIK851971 KSG851971 LCC851971 LLY851971 LVU851971 MFQ851971 MPM851971 MZI851971 NJE851971 NTA851971 OCW851971 OMS851971 OWO851971 PGK851971 PQG851971 QAC851971 QJY851971 QTU851971 RDQ851971 RNM851971 RXI851971 SHE851971 SRA851971 TAW851971 TKS851971 TUO851971 UEK851971 UOG851971 UYC851971 VHY851971 VRU851971 WBQ851971 WLM851971 WVI851971 A917507 IW917507 SS917507 ACO917507 AMK917507 AWG917507 BGC917507 BPY917507 BZU917507 CJQ917507 CTM917507 DDI917507 DNE917507 DXA917507 EGW917507 EQS917507 FAO917507 FKK917507 FUG917507 GEC917507 GNY917507 GXU917507 HHQ917507 HRM917507 IBI917507 ILE917507 IVA917507 JEW917507 JOS917507 JYO917507 KIK917507 KSG917507 LCC917507 LLY917507 LVU917507 MFQ917507 MPM917507 MZI917507 NJE917507 NTA917507 OCW917507 OMS917507 OWO917507 PGK917507 PQG917507 QAC917507 QJY917507 QTU917507 RDQ917507 RNM917507 RXI917507 SHE917507 SRA917507 TAW917507 TKS917507 TUO917507 UEK917507 UOG917507 UYC917507 VHY917507 VRU917507 WBQ917507 WLM917507 WVI917507 A983043 IW983043 SS983043 ACO983043 AMK983043 AWG983043 BGC983043 BPY983043 BZU983043 CJQ983043 CTM983043 DDI983043 DNE983043 DXA983043 EGW983043 EQS983043 FAO983043 FKK983043 FUG983043 GEC983043 GNY983043 GXU983043 HHQ983043 HRM983043 IBI983043 ILE983043 IVA983043 JEW983043 JOS983043 JYO983043 KIK983043 KSG983043 LCC983043 LLY983043 LVU983043 MFQ983043 MPM983043 MZI983043 NJE983043 NTA983043 OCW983043 OMS983043 OWO983043 PGK983043 PQG983043 QAC983043 QJY983043 QTU983043 RDQ983043 RNM983043 RXI983043 SHE983043 SRA983043 TAW983043 TKS983043 TUO983043 UEK983043 UOG983043 UYC983043 VHY983043 VRU983043 WBQ983043 WLM983043 WVI983043 A6 IW6 SS6 ACO6 AMK6 AWG6 BGC6 BPY6 BZU6 CJQ6 CTM6 DDI6 DNE6 DXA6 EGW6 EQS6 FAO6 FKK6 FUG6 GEC6 GNY6 GXU6 HHQ6 HRM6 IBI6 ILE6 IVA6 JEW6 JOS6 JYO6 KIK6 KSG6 LCC6 LLY6 LVU6 MFQ6 MPM6 MZI6 NJE6 NTA6 OCW6 OMS6 OWO6 PGK6 PQG6 QAC6 QJY6 QTU6 RDQ6 RNM6 RXI6 SHE6 SRA6 TAW6 TKS6 TUO6 UEK6 UOG6 UYC6 VHY6 VRU6 WBQ6 WLM6 WVI6 A65542 IW65542 SS65542 ACO65542 AMK65542 AWG65542 BGC65542 BPY65542 BZU65542 CJQ65542 CTM65542 DDI65542 DNE65542 DXA65542 EGW65542 EQS65542 FAO65542 FKK65542 FUG65542 GEC65542 GNY65542 GXU65542 HHQ65542 HRM65542 IBI65542 ILE65542 IVA65542 JEW65542 JOS65542 JYO65542 KIK65542 KSG65542 LCC65542 LLY65542 LVU65542 MFQ65542 MPM65542 MZI65542 NJE65542 NTA65542 OCW65542 OMS65542 OWO65542 PGK65542 PQG65542 QAC65542 QJY65542 QTU65542 RDQ65542 RNM65542 RXI65542 SHE65542 SRA65542 TAW65542 TKS65542 TUO65542 UEK65542 UOG65542 UYC65542 VHY65542 VRU65542 WBQ65542 WLM65542 WVI65542 A131078 IW131078 SS131078 ACO131078 AMK131078 AWG131078 BGC131078 BPY131078 BZU131078 CJQ131078 CTM131078 DDI131078 DNE131078 DXA131078 EGW131078 EQS131078 FAO131078 FKK131078 FUG131078 GEC131078 GNY131078 GXU131078 HHQ131078 HRM131078 IBI131078 ILE131078 IVA131078 JEW131078 JOS131078 JYO131078 KIK131078 KSG131078 LCC131078 LLY131078 LVU131078 MFQ131078 MPM131078 MZI131078 NJE131078 NTA131078 OCW131078 OMS131078 OWO131078 PGK131078 PQG131078 QAC131078 QJY131078 QTU131078 RDQ131078 RNM131078 RXI131078 SHE131078 SRA131078 TAW131078 TKS131078 TUO131078 UEK131078 UOG131078 UYC131078 VHY131078 VRU131078 WBQ131078 WLM131078 WVI131078 A196614 IW196614 SS196614 ACO196614 AMK196614 AWG196614 BGC196614 BPY196614 BZU196614 CJQ196614 CTM196614 DDI196614 DNE196614 DXA196614 EGW196614 EQS196614 FAO196614 FKK196614 FUG196614 GEC196614 GNY196614 GXU196614 HHQ196614 HRM196614 IBI196614 ILE196614 IVA196614 JEW196614 JOS196614 JYO196614 KIK196614 KSG196614 LCC196614 LLY196614 LVU196614 MFQ196614 MPM196614 MZI196614 NJE196614 NTA196614 OCW196614 OMS196614 OWO196614 PGK196614 PQG196614 QAC196614 QJY196614 QTU196614 RDQ196614 RNM196614 RXI196614 SHE196614 SRA196614 TAW196614 TKS196614 TUO196614 UEK196614 UOG196614 UYC196614 VHY196614 VRU196614 WBQ196614 WLM196614 WVI196614 A262150 IW262150 SS262150 ACO262150 AMK262150 AWG262150 BGC262150 BPY262150 BZU262150 CJQ262150 CTM262150 DDI262150 DNE262150 DXA262150 EGW262150 EQS262150 FAO262150 FKK262150 FUG262150 GEC262150 GNY262150 GXU262150 HHQ262150 HRM262150 IBI262150 ILE262150 IVA262150 JEW262150 JOS262150 JYO262150 KIK262150 KSG262150 LCC262150 LLY262150 LVU262150 MFQ262150 MPM262150 MZI262150 NJE262150 NTA262150 OCW262150 OMS262150 OWO262150 PGK262150 PQG262150 QAC262150 QJY262150 QTU262150 RDQ262150 RNM262150 RXI262150 SHE262150 SRA262150 TAW262150 TKS262150 TUO262150 UEK262150 UOG262150 UYC262150 VHY262150 VRU262150 WBQ262150 WLM262150 WVI262150 A327686 IW327686 SS327686 ACO327686 AMK327686 AWG327686 BGC327686 BPY327686 BZU327686 CJQ327686 CTM327686 DDI327686 DNE327686 DXA327686 EGW327686 EQS327686 FAO327686 FKK327686 FUG327686 GEC327686 GNY327686 GXU327686 HHQ327686 HRM327686 IBI327686 ILE327686 IVA327686 JEW327686 JOS327686 JYO327686 KIK327686 KSG327686 LCC327686 LLY327686 LVU327686 MFQ327686 MPM327686 MZI327686 NJE327686 NTA327686 OCW327686 OMS327686 OWO327686 PGK327686 PQG327686 QAC327686 QJY327686 QTU327686 RDQ327686 RNM327686 RXI327686 SHE327686 SRA327686 TAW327686 TKS327686 TUO327686 UEK327686 UOG327686 UYC327686 VHY327686 VRU327686 WBQ327686 WLM327686 WVI327686 A393222 IW393222 SS393222 ACO393222 AMK393222 AWG393222 BGC393222 BPY393222 BZU393222 CJQ393222 CTM393222 DDI393222 DNE393222 DXA393222 EGW393222 EQS393222 FAO393222 FKK393222 FUG393222 GEC393222 GNY393222 GXU393222 HHQ393222 HRM393222 IBI393222 ILE393222 IVA393222 JEW393222 JOS393222 JYO393222 KIK393222 KSG393222 LCC393222 LLY393222 LVU393222 MFQ393222 MPM393222 MZI393222 NJE393222 NTA393222 OCW393222 OMS393222 OWO393222 PGK393222 PQG393222 QAC393222 QJY393222 QTU393222 RDQ393222 RNM393222 RXI393222 SHE393222 SRA393222 TAW393222 TKS393222 TUO393222 UEK393222 UOG393222 UYC393222 VHY393222 VRU393222 WBQ393222 WLM393222 WVI393222 A458758 IW458758 SS458758 ACO458758 AMK458758 AWG458758 BGC458758 BPY458758 BZU458758 CJQ458758 CTM458758 DDI458758 DNE458758 DXA458758 EGW458758 EQS458758 FAO458758 FKK458758 FUG458758 GEC458758 GNY458758 GXU458758 HHQ458758 HRM458758 IBI458758 ILE458758 IVA458758 JEW458758 JOS458758 JYO458758 KIK458758 KSG458758 LCC458758 LLY458758 LVU458758 MFQ458758 MPM458758 MZI458758 NJE458758 NTA458758 OCW458758 OMS458758 OWO458758 PGK458758 PQG458758 QAC458758 QJY458758 QTU458758 RDQ458758 RNM458758 RXI458758 SHE458758 SRA458758 TAW458758 TKS458758 TUO458758 UEK458758 UOG458758 UYC458758 VHY458758 VRU458758 WBQ458758 WLM458758 WVI458758 A524294 IW524294 SS524294 ACO524294 AMK524294 AWG524294 BGC524294 BPY524294 BZU524294 CJQ524294 CTM524294 DDI524294 DNE524294 DXA524294 EGW524294 EQS524294 FAO524294 FKK524294 FUG524294 GEC524294 GNY524294 GXU524294 HHQ524294 HRM524294 IBI524294 ILE524294 IVA524294 JEW524294 JOS524294 JYO524294 KIK524294 KSG524294 LCC524294 LLY524294 LVU524294 MFQ524294 MPM524294 MZI524294 NJE524294 NTA524294 OCW524294 OMS524294 OWO524294 PGK524294 PQG524294 QAC524294 QJY524294 QTU524294 RDQ524294 RNM524294 RXI524294 SHE524294 SRA524294 TAW524294 TKS524294 TUO524294 UEK524294 UOG524294 UYC524294 VHY524294 VRU524294 WBQ524294 WLM524294 WVI524294 A589830 IW589830 SS589830 ACO589830 AMK589830 AWG589830 BGC589830 BPY589830 BZU589830 CJQ589830 CTM589830 DDI589830 DNE589830 DXA589830 EGW589830 EQS589830 FAO589830 FKK589830 FUG589830 GEC589830 GNY589830 GXU589830 HHQ589830 HRM589830 IBI589830 ILE589830 IVA589830 JEW589830 JOS589830 JYO589830 KIK589830 KSG589830 LCC589830 LLY589830 LVU589830 MFQ589830 MPM589830 MZI589830 NJE589830 NTA589830 OCW589830 OMS589830 OWO589830 PGK589830 PQG589830 QAC589830 QJY589830 QTU589830 RDQ589830 RNM589830 RXI589830 SHE589830 SRA589830 TAW589830 TKS589830 TUO589830 UEK589830 UOG589830 UYC589830 VHY589830 VRU589830 WBQ589830 WLM589830 WVI589830 A655366 IW655366 SS655366 ACO655366 AMK655366 AWG655366 BGC655366 BPY655366 BZU655366 CJQ655366 CTM655366 DDI655366 DNE655366 DXA655366 EGW655366 EQS655366 FAO655366 FKK655366 FUG655366 GEC655366 GNY655366 GXU655366 HHQ655366 HRM655366 IBI655366 ILE655366 IVA655366 JEW655366 JOS655366 JYO655366 KIK655366 KSG655366 LCC655366 LLY655366 LVU655366 MFQ655366 MPM655366 MZI655366 NJE655366 NTA655366 OCW655366 OMS655366 OWO655366 PGK655366 PQG655366 QAC655366 QJY655366 QTU655366 RDQ655366 RNM655366 RXI655366 SHE655366 SRA655366 TAW655366 TKS655366 TUO655366 UEK655366 UOG655366 UYC655366 VHY655366 VRU655366 WBQ655366 WLM655366 WVI655366 A720902 IW720902 SS720902 ACO720902 AMK720902 AWG720902 BGC720902 BPY720902 BZU720902 CJQ720902 CTM720902 DDI720902 DNE720902 DXA720902 EGW720902 EQS720902 FAO720902 FKK720902 FUG720902 GEC720902 GNY720902 GXU720902 HHQ720902 HRM720902 IBI720902 ILE720902 IVA720902 JEW720902 JOS720902 JYO720902 KIK720902 KSG720902 LCC720902 LLY720902 LVU720902 MFQ720902 MPM720902 MZI720902 NJE720902 NTA720902 OCW720902 OMS720902 OWO720902 PGK720902 PQG720902 QAC720902 QJY720902 QTU720902 RDQ720902 RNM720902 RXI720902 SHE720902 SRA720902 TAW720902 TKS720902 TUO720902 UEK720902 UOG720902 UYC720902 VHY720902 VRU720902 WBQ720902 WLM720902 WVI720902 A786438 IW786438 SS786438 ACO786438 AMK786438 AWG786438 BGC786438 BPY786438 BZU786438 CJQ786438 CTM786438 DDI786438 DNE786438 DXA786438 EGW786438 EQS786438 FAO786438 FKK786438 FUG786438 GEC786438 GNY786438 GXU786438 HHQ786438 HRM786438 IBI786438 ILE786438 IVA786438 JEW786438 JOS786438 JYO786438 KIK786438 KSG786438 LCC786438 LLY786438 LVU786438 MFQ786438 MPM786438 MZI786438 NJE786438 NTA786438 OCW786438 OMS786438 OWO786438 PGK786438 PQG786438 QAC786438 QJY786438 QTU786438 RDQ786438 RNM786438 RXI786438 SHE786438 SRA786438 TAW786438 TKS786438 TUO786438 UEK786438 UOG786438 UYC786438 VHY786438 VRU786438 WBQ786438 WLM786438 WVI786438 A851974 IW851974 SS851974 ACO851974 AMK851974 AWG851974 BGC851974 BPY851974 BZU851974 CJQ851974 CTM851974 DDI851974 DNE851974 DXA851974 EGW851974 EQS851974 FAO851974 FKK851974 FUG851974 GEC851974 GNY851974 GXU851974 HHQ851974 HRM851974 IBI851974 ILE851974 IVA851974 JEW851974 JOS851974 JYO851974 KIK851974 KSG851974 LCC851974 LLY851974 LVU851974 MFQ851974 MPM851974 MZI851974 NJE851974 NTA851974 OCW851974 OMS851974 OWO851974 PGK851974 PQG851974 QAC851974 QJY851974 QTU851974 RDQ851974 RNM851974 RXI851974 SHE851974 SRA851974 TAW851974 TKS851974 TUO851974 UEK851974 UOG851974 UYC851974 VHY851974 VRU851974 WBQ851974 WLM851974 WVI851974 A917510 IW917510 SS917510 ACO917510 AMK917510 AWG917510 BGC917510 BPY917510 BZU917510 CJQ917510 CTM917510 DDI917510 DNE917510 DXA917510 EGW917510 EQS917510 FAO917510 FKK917510 FUG917510 GEC917510 GNY917510 GXU917510 HHQ917510 HRM917510 IBI917510 ILE917510 IVA917510 JEW917510 JOS917510 JYO917510 KIK917510 KSG917510 LCC917510 LLY917510 LVU917510 MFQ917510 MPM917510 MZI917510 NJE917510 NTA917510 OCW917510 OMS917510 OWO917510 PGK917510 PQG917510 QAC917510 QJY917510 QTU917510 RDQ917510 RNM917510 RXI917510 SHE917510 SRA917510 TAW917510 TKS917510 TUO917510 UEK917510 UOG917510 UYC917510 VHY917510 VRU917510 WBQ917510 WLM917510 WVI917510 A983046 IW983046 SS983046 ACO983046 AMK983046 AWG983046 BGC983046 BPY983046 BZU983046 CJQ983046 CTM983046 DDI983046 DNE983046 DXA983046 EGW983046 EQS983046 FAO983046 FKK983046 FUG983046 GEC983046 GNY983046 GXU983046 HHQ983046 HRM983046 IBI983046 ILE983046 IVA983046 JEW983046 JOS983046 JYO983046 KIK983046 KSG983046 LCC983046 LLY983046 LVU983046 MFQ983046 MPM983046 MZI983046 NJE983046 NTA983046 OCW983046 OMS983046 OWO983046 PGK983046 PQG983046 QAC983046 QJY983046 QTU983046 RDQ983046 RNM983046 RXI983046 SHE983046 SRA983046 TAW983046 TKS983046 TUO983046 UEK983046 UOG983046 UYC983046 VHY983046 VRU983046 WBQ983046 WLM983046 WVI983046" xr:uid="{00000000-0002-0000-0400-000001000000}">
      <formula1>$Y$4:$Y$19</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2"/>
  <sheetViews>
    <sheetView workbookViewId="0"/>
  </sheetViews>
  <sheetFormatPr defaultRowHeight="14.4" x14ac:dyDescent="0.3"/>
  <cols>
    <col min="2" max="3" width="12.6640625" bestFit="1" customWidth="1"/>
  </cols>
  <sheetData>
    <row r="1" spans="1:3" ht="41.4" thickBot="1" x14ac:dyDescent="0.35">
      <c r="A1" s="88" t="s">
        <v>1</v>
      </c>
      <c r="B1" s="88" t="s">
        <v>74</v>
      </c>
      <c r="C1" s="88" t="s">
        <v>70</v>
      </c>
    </row>
    <row r="2" spans="1:3" ht="22.2" thickBot="1" x14ac:dyDescent="0.35">
      <c r="A2" s="104" t="s">
        <v>75</v>
      </c>
      <c r="B2" s="91">
        <v>10.565300000000001</v>
      </c>
      <c r="C2" s="91">
        <v>10.5618</v>
      </c>
    </row>
    <row r="3" spans="1:3" ht="15" thickBot="1" x14ac:dyDescent="0.35">
      <c r="A3" s="91" t="s">
        <v>2</v>
      </c>
      <c r="B3" s="91">
        <f>+B$2*EXP('Uncorrelated - Correlated YC'!G3)</f>
        <v>10.70170508076346</v>
      </c>
      <c r="C3" s="91">
        <f>+C$2*EXP('Uncorrelated - Correlated YC'!H3)</f>
        <v>10.682180744515851</v>
      </c>
    </row>
    <row r="4" spans="1:3" ht="15" thickBot="1" x14ac:dyDescent="0.35">
      <c r="A4" s="91" t="s">
        <v>3</v>
      </c>
      <c r="B4" s="91">
        <f>+B$2*EXP('Uncorrelated - Correlated YC'!G4)</f>
        <v>10.628802706783722</v>
      </c>
      <c r="C4" s="91">
        <f>+C$2*EXP('Uncorrelated - Correlated YC'!H4)</f>
        <v>10.642614918905585</v>
      </c>
    </row>
    <row r="5" spans="1:3" ht="15" thickBot="1" x14ac:dyDescent="0.35">
      <c r="A5" s="91" t="s">
        <v>326</v>
      </c>
      <c r="B5" s="91">
        <f>+B$2*EXP('Uncorrelated - Correlated YC'!G5)</f>
        <v>10.514838117920272</v>
      </c>
      <c r="C5" s="91">
        <f>+C$2*EXP('Uncorrelated - Correlated YC'!H5)</f>
        <v>10.600144461949993</v>
      </c>
    </row>
    <row r="6" spans="1:3" ht="15" thickBot="1" x14ac:dyDescent="0.35">
      <c r="A6" s="91" t="s">
        <v>327</v>
      </c>
      <c r="B6" s="91">
        <f>+B$2*EXP('Uncorrelated - Correlated YC'!G6)</f>
        <v>10.538061534288371</v>
      </c>
      <c r="C6" s="91">
        <f>+C$2*EXP('Uncorrelated - Correlated YC'!H6)</f>
        <v>10.462398145780075</v>
      </c>
    </row>
    <row r="7" spans="1:3" ht="15" thickBot="1" x14ac:dyDescent="0.35">
      <c r="A7" s="91" t="s">
        <v>328</v>
      </c>
      <c r="B7" s="91">
        <f>+B$2*EXP('Uncorrelated - Correlated YC'!G7)</f>
        <v>10.470596815944694</v>
      </c>
      <c r="C7" s="91">
        <f>+C$2*EXP('Uncorrelated - Correlated YC'!H7)</f>
        <v>10.464455809560834</v>
      </c>
    </row>
    <row r="8" spans="1:3" ht="15" thickBot="1" x14ac:dyDescent="0.35">
      <c r="A8" s="91" t="s">
        <v>329</v>
      </c>
      <c r="B8" s="91">
        <f>+B$2*EXP('Uncorrelated - Correlated YC'!G8)</f>
        <v>10.336260709513411</v>
      </c>
      <c r="C8" s="91">
        <f>+C$2*EXP('Uncorrelated - Correlated YC'!H8)</f>
        <v>10.401390941750261</v>
      </c>
    </row>
    <row r="9" spans="1:3" ht="15" thickBot="1" x14ac:dyDescent="0.35">
      <c r="A9" s="91" t="s">
        <v>330</v>
      </c>
      <c r="B9" s="91">
        <f>+B$2*EXP('Uncorrelated - Correlated YC'!G9)</f>
        <v>10.585780823427305</v>
      </c>
      <c r="C9" s="91">
        <f>+C$2*EXP('Uncorrelated - Correlated YC'!H9)</f>
        <v>10.579845083713552</v>
      </c>
    </row>
    <row r="10" spans="1:3" ht="15" thickBot="1" x14ac:dyDescent="0.35">
      <c r="A10" s="91" t="s">
        <v>331</v>
      </c>
      <c r="B10" s="91">
        <f>+B$2*EXP('Uncorrelated - Correlated YC'!G10)</f>
        <v>10.673864281139286</v>
      </c>
      <c r="C10" s="91">
        <f>+C$2*EXP('Uncorrelated - Correlated YC'!H10)</f>
        <v>10.627633965305968</v>
      </c>
    </row>
    <row r="11" spans="1:3" ht="15" thickBot="1" x14ac:dyDescent="0.35">
      <c r="A11" s="91" t="s">
        <v>332</v>
      </c>
      <c r="B11" s="91">
        <f>+B$2*EXP('Uncorrelated - Correlated YC'!G11)</f>
        <v>10.568959581353381</v>
      </c>
      <c r="C11" s="91">
        <f>+C$2*EXP('Uncorrelated - Correlated YC'!H11)</f>
        <v>10.582110328464481</v>
      </c>
    </row>
    <row r="12" spans="1:3" ht="15" thickBot="1" x14ac:dyDescent="0.35">
      <c r="A12" s="91" t="s">
        <v>333</v>
      </c>
      <c r="B12" s="91">
        <f>+B$2*EXP('Uncorrelated - Correlated YC'!G12)</f>
        <v>10.485775367808127</v>
      </c>
      <c r="C12" s="91">
        <f>+C$2*EXP('Uncorrelated - Correlated YC'!H12)</f>
        <v>10.469465341849569</v>
      </c>
    </row>
    <row r="13" spans="1:3" ht="15" thickBot="1" x14ac:dyDescent="0.35">
      <c r="A13" s="91" t="s">
        <v>334</v>
      </c>
      <c r="B13" s="91">
        <f>+B$2*EXP('Uncorrelated - Correlated YC'!G13)</f>
        <v>10.514515552545587</v>
      </c>
      <c r="C13" s="91">
        <f>+C$2*EXP('Uncorrelated - Correlated YC'!H13)</f>
        <v>10.511797264621556</v>
      </c>
    </row>
    <row r="14" spans="1:3" ht="15" thickBot="1" x14ac:dyDescent="0.35">
      <c r="A14" s="91" t="s">
        <v>335</v>
      </c>
      <c r="B14" s="91">
        <f>+B$2*EXP('Uncorrelated - Correlated YC'!G14)</f>
        <v>10.675932486885769</v>
      </c>
      <c r="C14" s="91">
        <f>+C$2*EXP('Uncorrelated - Correlated YC'!H14)</f>
        <v>10.617739417823248</v>
      </c>
    </row>
    <row r="15" spans="1:3" ht="15" thickBot="1" x14ac:dyDescent="0.35">
      <c r="A15" s="91" t="s">
        <v>336</v>
      </c>
      <c r="B15" s="91">
        <f>+B$2*EXP('Uncorrelated - Correlated YC'!G15)</f>
        <v>10.512008862759322</v>
      </c>
      <c r="C15" s="91">
        <f>+C$2*EXP('Uncorrelated - Correlated YC'!H15)</f>
        <v>10.60232073362295</v>
      </c>
    </row>
    <row r="16" spans="1:3" ht="15" thickBot="1" x14ac:dyDescent="0.35">
      <c r="A16" s="91" t="s">
        <v>337</v>
      </c>
      <c r="B16" s="91">
        <f>+B$2*EXP('Uncorrelated - Correlated YC'!G16)</f>
        <v>10.590568836366515</v>
      </c>
      <c r="C16" s="91">
        <f>+C$2*EXP('Uncorrelated - Correlated YC'!H16)</f>
        <v>10.49397727394059</v>
      </c>
    </row>
    <row r="17" spans="1:3" ht="15" thickBot="1" x14ac:dyDescent="0.35">
      <c r="A17" s="91" t="s">
        <v>338</v>
      </c>
      <c r="B17" s="91">
        <f>+B$2*EXP('Uncorrelated - Correlated YC'!G17)</f>
        <v>10.405822689812446</v>
      </c>
      <c r="C17" s="91">
        <f>+C$2*EXP('Uncorrelated - Correlated YC'!H17)</f>
        <v>10.547779594013319</v>
      </c>
    </row>
    <row r="18" spans="1:3" ht="15" thickBot="1" x14ac:dyDescent="0.35">
      <c r="A18" s="91" t="s">
        <v>339</v>
      </c>
      <c r="B18" s="91">
        <f>+B$2*EXP('Uncorrelated - Correlated YC'!G18)</f>
        <v>10.594719856464287</v>
      </c>
      <c r="C18" s="91">
        <f>+C$2*EXP('Uncorrelated - Correlated YC'!H18)</f>
        <v>10.671018440196164</v>
      </c>
    </row>
    <row r="19" spans="1:3" ht="15" thickBot="1" x14ac:dyDescent="0.35">
      <c r="A19" s="91" t="s">
        <v>340</v>
      </c>
      <c r="B19" s="91">
        <f>+B$2*EXP('Uncorrelated - Correlated YC'!G19)</f>
        <v>10.61557749194427</v>
      </c>
      <c r="C19" s="91">
        <f>+C$2*EXP('Uncorrelated - Correlated YC'!H19)</f>
        <v>10.716080916683655</v>
      </c>
    </row>
    <row r="20" spans="1:3" ht="15" thickBot="1" x14ac:dyDescent="0.35">
      <c r="A20" s="91" t="s">
        <v>341</v>
      </c>
      <c r="B20" s="91">
        <f>+B$2*EXP('Uncorrelated - Correlated YC'!G20)</f>
        <v>10.536265012800136</v>
      </c>
      <c r="C20" s="91">
        <f>+C$2*EXP('Uncorrelated - Correlated YC'!H20)</f>
        <v>10.502513453559905</v>
      </c>
    </row>
    <row r="21" spans="1:3" ht="15" thickBot="1" x14ac:dyDescent="0.35">
      <c r="A21" s="91" t="s">
        <v>342</v>
      </c>
      <c r="B21" s="91">
        <f>+B$2*EXP('Uncorrelated - Correlated YC'!G21)</f>
        <v>10.538301236859786</v>
      </c>
      <c r="C21" s="91">
        <f>+C$2*EXP('Uncorrelated - Correlated YC'!H21)</f>
        <v>10.566166397335074</v>
      </c>
    </row>
    <row r="22" spans="1:3" ht="15" thickBot="1" x14ac:dyDescent="0.35">
      <c r="A22" s="91" t="s">
        <v>343</v>
      </c>
      <c r="B22" s="91">
        <f>+B$2*EXP('Uncorrelated - Correlated YC'!G22)</f>
        <v>10.73328883485039</v>
      </c>
      <c r="C22" s="91">
        <f>+C$2*EXP('Uncorrelated - Correlated YC'!H22)</f>
        <v>10.677876210024809</v>
      </c>
    </row>
    <row r="23" spans="1:3" ht="15" thickBot="1" x14ac:dyDescent="0.35">
      <c r="A23" s="91" t="s">
        <v>344</v>
      </c>
      <c r="B23" s="91">
        <f>+B$2*EXP('Uncorrelated - Correlated YC'!G23)</f>
        <v>10.596787026492217</v>
      </c>
      <c r="C23" s="91">
        <f>+C$2*EXP('Uncorrelated - Correlated YC'!H23)</f>
        <v>10.566192634947885</v>
      </c>
    </row>
    <row r="24" spans="1:3" ht="15" thickBot="1" x14ac:dyDescent="0.35">
      <c r="A24" s="91" t="s">
        <v>345</v>
      </c>
      <c r="B24" s="91">
        <f>+B$2*EXP('Uncorrelated - Correlated YC'!G24)</f>
        <v>10.637326053985003</v>
      </c>
      <c r="C24" s="91">
        <f>+C$2*EXP('Uncorrelated - Correlated YC'!H24)</f>
        <v>10.691963226020373</v>
      </c>
    </row>
    <row r="25" spans="1:3" ht="15" thickBot="1" x14ac:dyDescent="0.35">
      <c r="A25" s="91" t="s">
        <v>346</v>
      </c>
      <c r="B25" s="91">
        <f>+B$2*EXP('Uncorrelated - Correlated YC'!G25)</f>
        <v>10.531471185176345</v>
      </c>
      <c r="C25" s="91">
        <f>+C$2*EXP('Uncorrelated - Correlated YC'!H25)</f>
        <v>10.496528460270644</v>
      </c>
    </row>
    <row r="26" spans="1:3" ht="15" thickBot="1" x14ac:dyDescent="0.35">
      <c r="A26" s="91" t="s">
        <v>347</v>
      </c>
      <c r="B26" s="91">
        <f>+B$2*EXP('Uncorrelated - Correlated YC'!G26)</f>
        <v>10.577354022753463</v>
      </c>
      <c r="C26" s="91">
        <f>+C$2*EXP('Uncorrelated - Correlated YC'!H26)</f>
        <v>10.536876958542045</v>
      </c>
    </row>
    <row r="27" spans="1:3" ht="15" thickBot="1" x14ac:dyDescent="0.35">
      <c r="A27" s="91" t="s">
        <v>348</v>
      </c>
      <c r="B27" s="91">
        <f>+B$2*EXP('Uncorrelated - Correlated YC'!G27)</f>
        <v>10.832823863320167</v>
      </c>
      <c r="C27" s="91">
        <f>+C$2*EXP('Uncorrelated - Correlated YC'!H27)</f>
        <v>10.840233029682125</v>
      </c>
    </row>
    <row r="28" spans="1:3" ht="15" thickBot="1" x14ac:dyDescent="0.35">
      <c r="A28" s="91" t="s">
        <v>349</v>
      </c>
      <c r="B28" s="91">
        <f>+B$2*EXP('Uncorrelated - Correlated YC'!G28)</f>
        <v>10.544522929028208</v>
      </c>
      <c r="C28" s="91">
        <f>+C$2*EXP('Uncorrelated - Correlated YC'!H28)</f>
        <v>10.558124169589625</v>
      </c>
    </row>
    <row r="29" spans="1:3" ht="15" thickBot="1" x14ac:dyDescent="0.35">
      <c r="A29" s="91" t="s">
        <v>350</v>
      </c>
      <c r="B29" s="91">
        <f>+B$2*EXP('Uncorrelated - Correlated YC'!G29)</f>
        <v>10.571369012739989</v>
      </c>
      <c r="C29" s="91">
        <f>+C$2*EXP('Uncorrelated - Correlated YC'!H29)</f>
        <v>10.54125706025687</v>
      </c>
    </row>
    <row r="30" spans="1:3" ht="15" thickBot="1" x14ac:dyDescent="0.35">
      <c r="A30" s="91" t="s">
        <v>351</v>
      </c>
      <c r="B30" s="91">
        <f>+B$2*EXP('Uncorrelated - Correlated YC'!G30)</f>
        <v>10.614102948817123</v>
      </c>
      <c r="C30" s="91">
        <f>+C$2*EXP('Uncorrelated - Correlated YC'!H30)</f>
        <v>10.642015059695925</v>
      </c>
    </row>
    <row r="31" spans="1:3" ht="15" thickBot="1" x14ac:dyDescent="0.35">
      <c r="A31" s="91" t="s">
        <v>352</v>
      </c>
      <c r="B31" s="91">
        <f>+B$2*EXP('Uncorrelated - Correlated YC'!G31)</f>
        <v>10.723520160296523</v>
      </c>
      <c r="C31" s="91">
        <f>+C$2*EXP('Uncorrelated - Correlated YC'!H31)</f>
        <v>10.692364108952273</v>
      </c>
    </row>
    <row r="32" spans="1:3" ht="15" thickBot="1" x14ac:dyDescent="0.35">
      <c r="A32" s="91" t="s">
        <v>353</v>
      </c>
      <c r="B32" s="91">
        <f>+B$2*EXP('Uncorrelated - Correlated YC'!G32)</f>
        <v>10.366897876179067</v>
      </c>
      <c r="C32" s="91">
        <f>+C$2*EXP('Uncorrelated - Correlated YC'!H32)</f>
        <v>10.469073415565743</v>
      </c>
    </row>
    <row r="33" spans="1:3" ht="15" thickBot="1" x14ac:dyDescent="0.35">
      <c r="A33" s="91" t="s">
        <v>354</v>
      </c>
      <c r="B33" s="91">
        <f>+B$2*EXP('Uncorrelated - Correlated YC'!G33)</f>
        <v>10.644682851809506</v>
      </c>
      <c r="C33" s="91">
        <f>+C$2*EXP('Uncorrelated - Correlated YC'!H33)</f>
        <v>10.566961198107379</v>
      </c>
    </row>
    <row r="34" spans="1:3" ht="15" thickBot="1" x14ac:dyDescent="0.35">
      <c r="A34" s="91" t="s">
        <v>355</v>
      </c>
      <c r="B34" s="91">
        <f>+B$2*EXP('Uncorrelated - Correlated YC'!G34)</f>
        <v>10.555664541584818</v>
      </c>
      <c r="C34" s="91">
        <f>+C$2*EXP('Uncorrelated - Correlated YC'!H34)</f>
        <v>10.583777856805659</v>
      </c>
    </row>
    <row r="35" spans="1:3" ht="15" thickBot="1" x14ac:dyDescent="0.35">
      <c r="A35" s="91" t="s">
        <v>356</v>
      </c>
      <c r="B35" s="91">
        <f>+B$2*EXP('Uncorrelated - Correlated YC'!G35)</f>
        <v>10.479380899356517</v>
      </c>
      <c r="C35" s="91">
        <f>+C$2*EXP('Uncorrelated - Correlated YC'!H35)</f>
        <v>10.477503526409135</v>
      </c>
    </row>
    <row r="36" spans="1:3" ht="15" thickBot="1" x14ac:dyDescent="0.35">
      <c r="A36" s="91" t="s">
        <v>357</v>
      </c>
      <c r="B36" s="91">
        <f>+B$2*EXP('Uncorrelated - Correlated YC'!G36)</f>
        <v>10.454984701970995</v>
      </c>
      <c r="C36" s="91">
        <f>+C$2*EXP('Uncorrelated - Correlated YC'!H36)</f>
        <v>10.374313312009546</v>
      </c>
    </row>
    <row r="37" spans="1:3" ht="15" thickBot="1" x14ac:dyDescent="0.35">
      <c r="A37" s="91" t="s">
        <v>358</v>
      </c>
      <c r="B37" s="91">
        <f>+B$2*EXP('Uncorrelated - Correlated YC'!G37)</f>
        <v>10.665223027134649</v>
      </c>
      <c r="C37" s="91">
        <f>+C$2*EXP('Uncorrelated - Correlated YC'!H37)</f>
        <v>10.646627402583803</v>
      </c>
    </row>
    <row r="38" spans="1:3" ht="15" thickBot="1" x14ac:dyDescent="0.35">
      <c r="A38" s="91" t="s">
        <v>359</v>
      </c>
      <c r="B38" s="91">
        <f>+B$2*EXP('Uncorrelated - Correlated YC'!G38)</f>
        <v>10.635747817730142</v>
      </c>
      <c r="C38" s="91">
        <f>+C$2*EXP('Uncorrelated - Correlated YC'!H38)</f>
        <v>10.494067636806774</v>
      </c>
    </row>
    <row r="39" spans="1:3" ht="15" thickBot="1" x14ac:dyDescent="0.35">
      <c r="A39" s="91" t="s">
        <v>360</v>
      </c>
      <c r="B39" s="91">
        <f>+B$2*EXP('Uncorrelated - Correlated YC'!G39)</f>
        <v>10.575844131028179</v>
      </c>
      <c r="C39" s="91">
        <f>+C$2*EXP('Uncorrelated - Correlated YC'!H39)</f>
        <v>10.56826615929781</v>
      </c>
    </row>
    <row r="40" spans="1:3" ht="15" thickBot="1" x14ac:dyDescent="0.35">
      <c r="A40" s="91" t="s">
        <v>361</v>
      </c>
      <c r="B40" s="91">
        <f>+B$2*EXP('Uncorrelated - Correlated YC'!G40)</f>
        <v>10.565202970071725</v>
      </c>
      <c r="C40" s="91">
        <f>+C$2*EXP('Uncorrelated - Correlated YC'!H40)</f>
        <v>10.561481311820474</v>
      </c>
    </row>
    <row r="41" spans="1:3" ht="15" thickBot="1" x14ac:dyDescent="0.35">
      <c r="A41" s="91" t="s">
        <v>362</v>
      </c>
      <c r="B41" s="91">
        <f>+B$2*EXP('Uncorrelated - Correlated YC'!G41)</f>
        <v>10.530689175161358</v>
      </c>
      <c r="C41" s="91">
        <f>+C$2*EXP('Uncorrelated - Correlated YC'!H41)</f>
        <v>10.516045319694408</v>
      </c>
    </row>
    <row r="42" spans="1:3" ht="15" thickBot="1" x14ac:dyDescent="0.35">
      <c r="A42" s="91" t="s">
        <v>363</v>
      </c>
      <c r="B42" s="91">
        <f>+B$2*EXP('Uncorrelated - Correlated YC'!G42)</f>
        <v>10.652739890601968</v>
      </c>
      <c r="C42" s="91">
        <f>+C$2*EXP('Uncorrelated - Correlated YC'!H42)</f>
        <v>10.740514376741329</v>
      </c>
    </row>
    <row r="43" spans="1:3" ht="15" thickBot="1" x14ac:dyDescent="0.35">
      <c r="A43" s="91" t="s">
        <v>364</v>
      </c>
      <c r="B43" s="91">
        <f>+B$2*EXP('Uncorrelated - Correlated YC'!G43)</f>
        <v>10.626571861953622</v>
      </c>
      <c r="C43" s="91">
        <f>+C$2*EXP('Uncorrelated - Correlated YC'!H43)</f>
        <v>10.60959021156874</v>
      </c>
    </row>
    <row r="44" spans="1:3" ht="15" thickBot="1" x14ac:dyDescent="0.35">
      <c r="A44" s="91" t="s">
        <v>365</v>
      </c>
      <c r="B44" s="91">
        <f>+B$2*EXP('Uncorrelated - Correlated YC'!G44)</f>
        <v>10.513107915497145</v>
      </c>
      <c r="C44" s="91">
        <f>+C$2*EXP('Uncorrelated - Correlated YC'!H44)</f>
        <v>10.504080090020647</v>
      </c>
    </row>
    <row r="45" spans="1:3" ht="15" thickBot="1" x14ac:dyDescent="0.35">
      <c r="A45" s="91" t="s">
        <v>366</v>
      </c>
      <c r="B45" s="91">
        <f>+B$2*EXP('Uncorrelated - Correlated YC'!G45)</f>
        <v>10.575169498322881</v>
      </c>
      <c r="C45" s="91">
        <f>+C$2*EXP('Uncorrelated - Correlated YC'!H45)</f>
        <v>10.526485239758742</v>
      </c>
    </row>
    <row r="46" spans="1:3" ht="15" thickBot="1" x14ac:dyDescent="0.35">
      <c r="A46" s="91" t="s">
        <v>367</v>
      </c>
      <c r="B46" s="91">
        <f>+B$2*EXP('Uncorrelated - Correlated YC'!G46)</f>
        <v>10.416805208331905</v>
      </c>
      <c r="C46" s="91">
        <f>+C$2*EXP('Uncorrelated - Correlated YC'!H46)</f>
        <v>10.380722581034135</v>
      </c>
    </row>
    <row r="47" spans="1:3" ht="15" thickBot="1" x14ac:dyDescent="0.35">
      <c r="A47" s="91" t="s">
        <v>368</v>
      </c>
      <c r="B47" s="91">
        <f>+B$2*EXP('Uncorrelated - Correlated YC'!G47)</f>
        <v>10.56485342355279</v>
      </c>
      <c r="C47" s="91">
        <f>+C$2*EXP('Uncorrelated - Correlated YC'!H47)</f>
        <v>10.535792974883996</v>
      </c>
    </row>
    <row r="48" spans="1:3" ht="15" thickBot="1" x14ac:dyDescent="0.35">
      <c r="A48" s="91" t="s">
        <v>369</v>
      </c>
      <c r="B48" s="91">
        <f>+B$2*EXP('Uncorrelated - Correlated YC'!G48)</f>
        <v>10.56209807267442</v>
      </c>
      <c r="C48" s="91">
        <f>+C$2*EXP('Uncorrelated - Correlated YC'!H48)</f>
        <v>10.560381859754298</v>
      </c>
    </row>
    <row r="49" spans="1:3" ht="15" thickBot="1" x14ac:dyDescent="0.35">
      <c r="A49" s="91" t="s">
        <v>370</v>
      </c>
      <c r="B49" s="91">
        <f>+B$2*EXP('Uncorrelated - Correlated YC'!G49)</f>
        <v>10.621498439248857</v>
      </c>
      <c r="C49" s="91">
        <f>+C$2*EXP('Uncorrelated - Correlated YC'!H49)</f>
        <v>10.526293599911174</v>
      </c>
    </row>
    <row r="50" spans="1:3" ht="15" thickBot="1" x14ac:dyDescent="0.35">
      <c r="A50" s="91" t="s">
        <v>371</v>
      </c>
      <c r="B50" s="91">
        <f>+B$2*EXP('Uncorrelated - Correlated YC'!G50)</f>
        <v>10.741762384205213</v>
      </c>
      <c r="C50" s="91">
        <f>+C$2*EXP('Uncorrelated - Correlated YC'!H50)</f>
        <v>10.697328296220087</v>
      </c>
    </row>
    <row r="51" spans="1:3" ht="15" thickBot="1" x14ac:dyDescent="0.35">
      <c r="A51" s="91" t="s">
        <v>372</v>
      </c>
      <c r="B51" s="91">
        <f>+B$2*EXP('Uncorrelated - Correlated YC'!G51)</f>
        <v>10.560332002932222</v>
      </c>
      <c r="C51" s="91">
        <f>+C$2*EXP('Uncorrelated - Correlated YC'!H51)</f>
        <v>10.554128451349024</v>
      </c>
    </row>
    <row r="52" spans="1:3" ht="15" thickBot="1" x14ac:dyDescent="0.35">
      <c r="A52" s="91" t="s">
        <v>373</v>
      </c>
      <c r="B52" s="91">
        <f>+B$2*EXP('Uncorrelated - Correlated YC'!G52)</f>
        <v>10.498975653901926</v>
      </c>
      <c r="C52" s="91">
        <f>+C$2*EXP('Uncorrelated - Correlated YC'!H52)</f>
        <v>10.377365616047598</v>
      </c>
    </row>
    <row r="53" spans="1:3" ht="15" thickBot="1" x14ac:dyDescent="0.35">
      <c r="A53" s="91" t="s">
        <v>374</v>
      </c>
      <c r="B53" s="91">
        <f>+B$2*EXP('Uncorrelated - Correlated YC'!G53)</f>
        <v>10.512456063036632</v>
      </c>
      <c r="C53" s="91">
        <f>+C$2*EXP('Uncorrelated - Correlated YC'!H53)</f>
        <v>10.510685175168186</v>
      </c>
    </row>
    <row r="54" spans="1:3" ht="15" thickBot="1" x14ac:dyDescent="0.35">
      <c r="A54" s="91" t="s">
        <v>375</v>
      </c>
      <c r="B54" s="91">
        <f>+B$2*EXP('Uncorrelated - Correlated YC'!G54)</f>
        <v>10.668438092224498</v>
      </c>
      <c r="C54" s="91">
        <f>+C$2*EXP('Uncorrelated - Correlated YC'!H54)</f>
        <v>10.605650029737413</v>
      </c>
    </row>
    <row r="55" spans="1:3" ht="15" thickBot="1" x14ac:dyDescent="0.35">
      <c r="A55" s="91" t="s">
        <v>376</v>
      </c>
      <c r="B55" s="91">
        <f>+B$2*EXP('Uncorrelated - Correlated YC'!G55)</f>
        <v>10.540204216522534</v>
      </c>
      <c r="C55" s="91">
        <f>+C$2*EXP('Uncorrelated - Correlated YC'!H55)</f>
        <v>10.596333800182096</v>
      </c>
    </row>
    <row r="56" spans="1:3" ht="15" thickBot="1" x14ac:dyDescent="0.35">
      <c r="A56" s="91" t="s">
        <v>377</v>
      </c>
      <c r="B56" s="91">
        <f>+B$2*EXP('Uncorrelated - Correlated YC'!G56)</f>
        <v>10.634707078203878</v>
      </c>
      <c r="C56" s="91">
        <f>+C$2*EXP('Uncorrelated - Correlated YC'!H56)</f>
        <v>10.572228989437029</v>
      </c>
    </row>
    <row r="57" spans="1:3" ht="15" thickBot="1" x14ac:dyDescent="0.35">
      <c r="A57" s="91" t="s">
        <v>378</v>
      </c>
      <c r="B57" s="91">
        <f>+B$2*EXP('Uncorrelated - Correlated YC'!G57)</f>
        <v>10.3798679956346</v>
      </c>
      <c r="C57" s="91">
        <f>+C$2*EXP('Uncorrelated - Correlated YC'!H57)</f>
        <v>10.464312297641481</v>
      </c>
    </row>
    <row r="58" spans="1:3" ht="15" thickBot="1" x14ac:dyDescent="0.35">
      <c r="A58" s="91" t="s">
        <v>379</v>
      </c>
      <c r="B58" s="91">
        <f>+B$2*EXP('Uncorrelated - Correlated YC'!G58)</f>
        <v>10.560382033238055</v>
      </c>
      <c r="C58" s="91">
        <f>+C$2*EXP('Uncorrelated - Correlated YC'!H58)</f>
        <v>10.558836809819464</v>
      </c>
    </row>
    <row r="59" spans="1:3" ht="15" thickBot="1" x14ac:dyDescent="0.35">
      <c r="A59" s="91" t="s">
        <v>380</v>
      </c>
      <c r="B59" s="91">
        <f>+B$2*EXP('Uncorrelated - Correlated YC'!G59)</f>
        <v>10.583294131503418</v>
      </c>
      <c r="C59" s="91">
        <f>+C$2*EXP('Uncorrelated - Correlated YC'!H59)</f>
        <v>10.534038777584149</v>
      </c>
    </row>
    <row r="60" spans="1:3" ht="15" thickBot="1" x14ac:dyDescent="0.35">
      <c r="A60" s="91" t="s">
        <v>381</v>
      </c>
      <c r="B60" s="91">
        <f>+B$2*EXP('Uncorrelated - Correlated YC'!G60)</f>
        <v>10.492643930679456</v>
      </c>
      <c r="C60" s="91">
        <f>+C$2*EXP('Uncorrelated - Correlated YC'!H60)</f>
        <v>10.495238028559198</v>
      </c>
    </row>
    <row r="61" spans="1:3" ht="15" thickBot="1" x14ac:dyDescent="0.35">
      <c r="A61" s="91" t="s">
        <v>382</v>
      </c>
      <c r="B61" s="91">
        <f>+B$2*EXP('Uncorrelated - Correlated YC'!G61)</f>
        <v>10.54860776980391</v>
      </c>
      <c r="C61" s="91">
        <f>+C$2*EXP('Uncorrelated - Correlated YC'!H61)</f>
        <v>10.486290512403544</v>
      </c>
    </row>
    <row r="62" spans="1:3" ht="15" thickBot="1" x14ac:dyDescent="0.35">
      <c r="A62" s="91" t="s">
        <v>383</v>
      </c>
      <c r="B62" s="91">
        <f>+B$2*EXP('Uncorrelated - Correlated YC'!G62)</f>
        <v>10.62478614105151</v>
      </c>
      <c r="C62" s="91">
        <f>+C$2*EXP('Uncorrelated - Correlated YC'!H62)</f>
        <v>10.666040672159813</v>
      </c>
    </row>
    <row r="63" spans="1:3" ht="15" thickBot="1" x14ac:dyDescent="0.35">
      <c r="A63" s="91" t="s">
        <v>384</v>
      </c>
      <c r="B63" s="91">
        <f>+B$2*EXP('Uncorrelated - Correlated YC'!G63)</f>
        <v>10.619705013822555</v>
      </c>
      <c r="C63" s="91">
        <f>+C$2*EXP('Uncorrelated - Correlated YC'!H63)</f>
        <v>10.559852164131513</v>
      </c>
    </row>
    <row r="64" spans="1:3" ht="15" thickBot="1" x14ac:dyDescent="0.35">
      <c r="A64" s="91" t="s">
        <v>385</v>
      </c>
      <c r="B64" s="91">
        <f>+B$2*EXP('Uncorrelated - Correlated YC'!G64)</f>
        <v>10.49707390152998</v>
      </c>
      <c r="C64" s="91">
        <f>+C$2*EXP('Uncorrelated - Correlated YC'!H64)</f>
        <v>10.495353971505297</v>
      </c>
    </row>
    <row r="65" spans="1:3" ht="15" thickBot="1" x14ac:dyDescent="0.35">
      <c r="A65" s="91" t="s">
        <v>386</v>
      </c>
      <c r="B65" s="91">
        <f>+B$2*EXP('Uncorrelated - Correlated YC'!G65)</f>
        <v>10.6660587245104</v>
      </c>
      <c r="C65" s="91">
        <f>+C$2*EXP('Uncorrelated - Correlated YC'!H65)</f>
        <v>10.62895678748189</v>
      </c>
    </row>
    <row r="66" spans="1:3" ht="15" thickBot="1" x14ac:dyDescent="0.35">
      <c r="A66" s="91" t="s">
        <v>387</v>
      </c>
      <c r="B66" s="91">
        <f>+B$2*EXP('Uncorrelated - Correlated YC'!G66)</f>
        <v>10.546092542807559</v>
      </c>
      <c r="C66" s="91">
        <f>+C$2*EXP('Uncorrelated - Correlated YC'!H66)</f>
        <v>10.581849311106419</v>
      </c>
    </row>
    <row r="67" spans="1:3" ht="15" thickBot="1" x14ac:dyDescent="0.35">
      <c r="A67" s="91" t="s">
        <v>388</v>
      </c>
      <c r="B67" s="91">
        <f>+B$2*EXP('Uncorrelated - Correlated YC'!G67)</f>
        <v>10.583995586633858</v>
      </c>
      <c r="C67" s="91">
        <f>+C$2*EXP('Uncorrelated - Correlated YC'!H67)</f>
        <v>10.649316597092781</v>
      </c>
    </row>
    <row r="68" spans="1:3" ht="15" thickBot="1" x14ac:dyDescent="0.35">
      <c r="A68" s="91" t="s">
        <v>389</v>
      </c>
      <c r="B68" s="91">
        <f>+B$2*EXP('Uncorrelated - Correlated YC'!G68)</f>
        <v>10.676392983279138</v>
      </c>
      <c r="C68" s="91">
        <f>+C$2*EXP('Uncorrelated - Correlated YC'!H68)</f>
        <v>10.730128392633059</v>
      </c>
    </row>
    <row r="69" spans="1:3" ht="15" thickBot="1" x14ac:dyDescent="0.35">
      <c r="A69" s="91" t="s">
        <v>390</v>
      </c>
      <c r="B69" s="91">
        <f>+B$2*EXP('Uncorrelated - Correlated YC'!G69)</f>
        <v>10.546647573689775</v>
      </c>
      <c r="C69" s="91">
        <f>+C$2*EXP('Uncorrelated - Correlated YC'!H69)</f>
        <v>10.490345237818635</v>
      </c>
    </row>
    <row r="70" spans="1:3" ht="15" thickBot="1" x14ac:dyDescent="0.35">
      <c r="A70" s="91" t="s">
        <v>391</v>
      </c>
      <c r="B70" s="91">
        <f>+B$2*EXP('Uncorrelated - Correlated YC'!G70)</f>
        <v>10.709265055324156</v>
      </c>
      <c r="C70" s="91">
        <f>+C$2*EXP('Uncorrelated - Correlated YC'!H70)</f>
        <v>10.640919219174162</v>
      </c>
    </row>
    <row r="71" spans="1:3" ht="15" thickBot="1" x14ac:dyDescent="0.35">
      <c r="A71" s="91" t="s">
        <v>392</v>
      </c>
      <c r="B71" s="91">
        <f>+B$2*EXP('Uncorrelated - Correlated YC'!G71)</f>
        <v>10.737184119207432</v>
      </c>
      <c r="C71" s="91">
        <f>+C$2*EXP('Uncorrelated - Correlated YC'!H71)</f>
        <v>10.695762117417916</v>
      </c>
    </row>
    <row r="72" spans="1:3" ht="15" thickBot="1" x14ac:dyDescent="0.35">
      <c r="A72" s="91" t="s">
        <v>393</v>
      </c>
      <c r="B72" s="91">
        <f>+B$2*EXP('Uncorrelated - Correlated YC'!G72)</f>
        <v>10.581624881984476</v>
      </c>
      <c r="C72" s="91">
        <f>+C$2*EXP('Uncorrelated - Correlated YC'!H72)</f>
        <v>10.554959974306433</v>
      </c>
    </row>
    <row r="73" spans="1:3" ht="15" thickBot="1" x14ac:dyDescent="0.35">
      <c r="A73" s="91" t="s">
        <v>394</v>
      </c>
      <c r="B73" s="91">
        <f>+B$2*EXP('Uncorrelated - Correlated YC'!G73)</f>
        <v>10.394591898979774</v>
      </c>
      <c r="C73" s="91">
        <f>+C$2*EXP('Uncorrelated - Correlated YC'!H73)</f>
        <v>10.306955681945491</v>
      </c>
    </row>
    <row r="74" spans="1:3" ht="15" thickBot="1" x14ac:dyDescent="0.35">
      <c r="A74" s="91" t="s">
        <v>395</v>
      </c>
      <c r="B74" s="91">
        <f>+B$2*EXP('Uncorrelated - Correlated YC'!G74)</f>
        <v>10.488485556035076</v>
      </c>
      <c r="C74" s="91">
        <f>+C$2*EXP('Uncorrelated - Correlated YC'!H74)</f>
        <v>10.462369624389117</v>
      </c>
    </row>
    <row r="75" spans="1:3" ht="15" thickBot="1" x14ac:dyDescent="0.35">
      <c r="A75" s="91" t="s">
        <v>396</v>
      </c>
      <c r="B75" s="91">
        <f>+B$2*EXP('Uncorrelated - Correlated YC'!G75)</f>
        <v>10.547805133840411</v>
      </c>
      <c r="C75" s="91">
        <f>+C$2*EXP('Uncorrelated - Correlated YC'!H75)</f>
        <v>10.615355132288112</v>
      </c>
    </row>
    <row r="76" spans="1:3" ht="15" thickBot="1" x14ac:dyDescent="0.35">
      <c r="A76" s="91" t="s">
        <v>397</v>
      </c>
      <c r="B76" s="91">
        <f>+B$2*EXP('Uncorrelated - Correlated YC'!G76)</f>
        <v>10.572073474969127</v>
      </c>
      <c r="C76" s="91">
        <f>+C$2*EXP('Uncorrelated - Correlated YC'!H76)</f>
        <v>10.551208024378521</v>
      </c>
    </row>
    <row r="77" spans="1:3" ht="15" thickBot="1" x14ac:dyDescent="0.35">
      <c r="A77" s="91" t="s">
        <v>398</v>
      </c>
      <c r="B77" s="91">
        <f>+B$2*EXP('Uncorrelated - Correlated YC'!G77)</f>
        <v>10.605397129934474</v>
      </c>
      <c r="C77" s="91">
        <f>+C$2*EXP('Uncorrelated - Correlated YC'!H77)</f>
        <v>10.569277153066448</v>
      </c>
    </row>
    <row r="78" spans="1:3" ht="15" thickBot="1" x14ac:dyDescent="0.35">
      <c r="A78" s="91" t="s">
        <v>399</v>
      </c>
      <c r="B78" s="91">
        <f>+B$2*EXP('Uncorrelated - Correlated YC'!G78)</f>
        <v>10.519683403136231</v>
      </c>
      <c r="C78" s="91">
        <f>+C$2*EXP('Uncorrelated - Correlated YC'!H78)</f>
        <v>10.458647623598527</v>
      </c>
    </row>
    <row r="79" spans="1:3" ht="15" thickBot="1" x14ac:dyDescent="0.35">
      <c r="A79" s="91" t="s">
        <v>400</v>
      </c>
      <c r="B79" s="91">
        <f>+B$2*EXP('Uncorrelated - Correlated YC'!G79)</f>
        <v>10.600966418475755</v>
      </c>
      <c r="C79" s="91">
        <f>+C$2*EXP('Uncorrelated - Correlated YC'!H79)</f>
        <v>10.648538663911969</v>
      </c>
    </row>
    <row r="80" spans="1:3" ht="15" thickBot="1" x14ac:dyDescent="0.35">
      <c r="A80" s="91" t="s">
        <v>401</v>
      </c>
      <c r="B80" s="91">
        <f>+B$2*EXP('Uncorrelated - Correlated YC'!G80)</f>
        <v>10.510666865874033</v>
      </c>
      <c r="C80" s="91">
        <f>+C$2*EXP('Uncorrelated - Correlated YC'!H80)</f>
        <v>10.580827997412044</v>
      </c>
    </row>
    <row r="81" spans="1:3" ht="15" thickBot="1" x14ac:dyDescent="0.35">
      <c r="A81" s="91" t="s">
        <v>402</v>
      </c>
      <c r="B81" s="91">
        <f>+B$2*EXP('Uncorrelated - Correlated YC'!G81)</f>
        <v>10.499278172317391</v>
      </c>
      <c r="C81" s="91">
        <f>+C$2*EXP('Uncorrelated - Correlated YC'!H81)</f>
        <v>10.501064511680683</v>
      </c>
    </row>
    <row r="82" spans="1:3" ht="15" thickBot="1" x14ac:dyDescent="0.35">
      <c r="A82" s="91" t="s">
        <v>403</v>
      </c>
      <c r="B82" s="91">
        <f>+B$2*EXP('Uncorrelated - Correlated YC'!G82)</f>
        <v>10.68302932109283</v>
      </c>
      <c r="C82" s="91">
        <f>+C$2*EXP('Uncorrelated - Correlated YC'!H82)</f>
        <v>10.656822656074894</v>
      </c>
    </row>
    <row r="83" spans="1:3" ht="15" thickBot="1" x14ac:dyDescent="0.35">
      <c r="A83" s="91" t="s">
        <v>404</v>
      </c>
      <c r="B83" s="91">
        <f>+B$2*EXP('Uncorrelated - Correlated YC'!G83)</f>
        <v>10.464592971005997</v>
      </c>
      <c r="C83" s="91">
        <f>+C$2*EXP('Uncorrelated - Correlated YC'!H83)</f>
        <v>10.434865021062851</v>
      </c>
    </row>
    <row r="84" spans="1:3" ht="15" thickBot="1" x14ac:dyDescent="0.35">
      <c r="A84" s="91" t="s">
        <v>405</v>
      </c>
      <c r="B84" s="91">
        <f>+B$2*EXP('Uncorrelated - Correlated YC'!G84)</f>
        <v>10.657383232063658</v>
      </c>
      <c r="C84" s="91">
        <f>+C$2*EXP('Uncorrelated - Correlated YC'!H84)</f>
        <v>10.578657600410818</v>
      </c>
    </row>
    <row r="85" spans="1:3" ht="15" thickBot="1" x14ac:dyDescent="0.35">
      <c r="A85" s="91" t="s">
        <v>406</v>
      </c>
      <c r="B85" s="91">
        <f>+B$2*EXP('Uncorrelated - Correlated YC'!G85)</f>
        <v>10.499604857147016</v>
      </c>
      <c r="C85" s="91">
        <f>+C$2*EXP('Uncorrelated - Correlated YC'!H85)</f>
        <v>10.589339972764714</v>
      </c>
    </row>
    <row r="86" spans="1:3" ht="15" thickBot="1" x14ac:dyDescent="0.35">
      <c r="A86" s="91" t="s">
        <v>407</v>
      </c>
      <c r="B86" s="91">
        <f>+B$2*EXP('Uncorrelated - Correlated YC'!G86)</f>
        <v>10.755394351996618</v>
      </c>
      <c r="C86" s="91">
        <f>+C$2*EXP('Uncorrelated - Correlated YC'!H86)</f>
        <v>10.635587919249188</v>
      </c>
    </row>
    <row r="87" spans="1:3" ht="15" thickBot="1" x14ac:dyDescent="0.35">
      <c r="A87" s="91" t="s">
        <v>408</v>
      </c>
      <c r="B87" s="91">
        <f>+B$2*EXP('Uncorrelated - Correlated YC'!G87)</f>
        <v>10.535014216505575</v>
      </c>
      <c r="C87" s="91">
        <f>+C$2*EXP('Uncorrelated - Correlated YC'!H87)</f>
        <v>10.506093806554569</v>
      </c>
    </row>
    <row r="88" spans="1:3" ht="15" thickBot="1" x14ac:dyDescent="0.35">
      <c r="A88" s="91" t="s">
        <v>409</v>
      </c>
      <c r="B88" s="91">
        <f>+B$2*EXP('Uncorrelated - Correlated YC'!G88)</f>
        <v>10.493408445991484</v>
      </c>
      <c r="C88" s="91">
        <f>+C$2*EXP('Uncorrelated - Correlated YC'!H88)</f>
        <v>10.515508696257204</v>
      </c>
    </row>
    <row r="89" spans="1:3" ht="15" thickBot="1" x14ac:dyDescent="0.35">
      <c r="A89" s="91" t="s">
        <v>410</v>
      </c>
      <c r="B89" s="91">
        <f>+B$2*EXP('Uncorrelated - Correlated YC'!G89)</f>
        <v>10.601938807382499</v>
      </c>
      <c r="C89" s="91">
        <f>+C$2*EXP('Uncorrelated - Correlated YC'!H89)</f>
        <v>10.509252728161917</v>
      </c>
    </row>
    <row r="90" spans="1:3" ht="15" thickBot="1" x14ac:dyDescent="0.35">
      <c r="A90" s="91" t="s">
        <v>411</v>
      </c>
      <c r="B90" s="91">
        <f>+B$2*EXP('Uncorrelated - Correlated YC'!G90)</f>
        <v>10.515238888559633</v>
      </c>
      <c r="C90" s="91">
        <f>+C$2*EXP('Uncorrelated - Correlated YC'!H90)</f>
        <v>10.529876496692104</v>
      </c>
    </row>
    <row r="91" spans="1:3" ht="15" thickBot="1" x14ac:dyDescent="0.35">
      <c r="A91" s="91" t="s">
        <v>412</v>
      </c>
      <c r="B91" s="91">
        <f>+B$2*EXP('Uncorrelated - Correlated YC'!G91)</f>
        <v>10.678202098251054</v>
      </c>
      <c r="C91" s="91">
        <f>+C$2*EXP('Uncorrelated - Correlated YC'!H91)</f>
        <v>10.666140117242268</v>
      </c>
    </row>
    <row r="92" spans="1:3" ht="15" thickBot="1" x14ac:dyDescent="0.35">
      <c r="A92" s="91" t="s">
        <v>413</v>
      </c>
      <c r="B92" s="91">
        <f>+B$2*EXP('Uncorrelated - Correlated YC'!G92)</f>
        <v>10.416686181942545</v>
      </c>
      <c r="C92" s="91">
        <f>+C$2*EXP('Uncorrelated - Correlated YC'!H92)</f>
        <v>10.435341824895181</v>
      </c>
    </row>
    <row r="93" spans="1:3" ht="15" thickBot="1" x14ac:dyDescent="0.35">
      <c r="A93" s="91" t="s">
        <v>414</v>
      </c>
      <c r="B93" s="91">
        <f>+B$2*EXP('Uncorrelated - Correlated YC'!G93)</f>
        <v>10.590010465981383</v>
      </c>
      <c r="C93" s="91">
        <f>+C$2*EXP('Uncorrelated - Correlated YC'!H93)</f>
        <v>10.620998782416844</v>
      </c>
    </row>
    <row r="94" spans="1:3" ht="15" thickBot="1" x14ac:dyDescent="0.35">
      <c r="A94" s="91" t="s">
        <v>415</v>
      </c>
      <c r="B94" s="91">
        <f>+B$2*EXP('Uncorrelated - Correlated YC'!G94)</f>
        <v>10.533428356092999</v>
      </c>
      <c r="C94" s="91">
        <f>+C$2*EXP('Uncorrelated - Correlated YC'!H94)</f>
        <v>10.44251267647576</v>
      </c>
    </row>
    <row r="95" spans="1:3" ht="15" thickBot="1" x14ac:dyDescent="0.35">
      <c r="A95" s="91" t="s">
        <v>416</v>
      </c>
      <c r="B95" s="91">
        <f>+B$2*EXP('Uncorrelated - Correlated YC'!G95)</f>
        <v>10.626810792323703</v>
      </c>
      <c r="C95" s="91">
        <f>+C$2*EXP('Uncorrelated - Correlated YC'!H95)</f>
        <v>10.56631761016093</v>
      </c>
    </row>
    <row r="96" spans="1:3" ht="15" thickBot="1" x14ac:dyDescent="0.35">
      <c r="A96" s="91" t="s">
        <v>417</v>
      </c>
      <c r="B96" s="91">
        <f>+B$2*EXP('Uncorrelated - Correlated YC'!G96)</f>
        <v>10.414514113391753</v>
      </c>
      <c r="C96" s="91">
        <f>+C$2*EXP('Uncorrelated - Correlated YC'!H96)</f>
        <v>10.320417106633824</v>
      </c>
    </row>
    <row r="97" spans="1:3" ht="15" thickBot="1" x14ac:dyDescent="0.35">
      <c r="A97" s="91" t="s">
        <v>418</v>
      </c>
      <c r="B97" s="91">
        <f>+B$2*EXP('Uncorrelated - Correlated YC'!G97)</f>
        <v>10.55623083673821</v>
      </c>
      <c r="C97" s="91">
        <f>+C$2*EXP('Uncorrelated - Correlated YC'!H97)</f>
        <v>10.5292848777523</v>
      </c>
    </row>
    <row r="98" spans="1:3" ht="15" thickBot="1" x14ac:dyDescent="0.35">
      <c r="A98" s="91" t="s">
        <v>419</v>
      </c>
      <c r="B98" s="91">
        <f>+B$2*EXP('Uncorrelated - Correlated YC'!G98)</f>
        <v>10.506271548884699</v>
      </c>
      <c r="C98" s="91">
        <f>+C$2*EXP('Uncorrelated - Correlated YC'!H98)</f>
        <v>10.522722731436096</v>
      </c>
    </row>
    <row r="99" spans="1:3" ht="15" thickBot="1" x14ac:dyDescent="0.35">
      <c r="A99" s="91" t="s">
        <v>420</v>
      </c>
      <c r="B99" s="91">
        <f>+B$2*EXP('Uncorrelated - Correlated YC'!G99)</f>
        <v>10.651950323574003</v>
      </c>
      <c r="C99" s="91">
        <f>+C$2*EXP('Uncorrelated - Correlated YC'!H99)</f>
        <v>10.605355621293832</v>
      </c>
    </row>
    <row r="100" spans="1:3" ht="15" thickBot="1" x14ac:dyDescent="0.35">
      <c r="A100" s="91" t="s">
        <v>421</v>
      </c>
      <c r="B100" s="91">
        <f>+B$2*EXP('Uncorrelated - Correlated YC'!G100)</f>
        <v>10.643441606950091</v>
      </c>
      <c r="C100" s="91">
        <f>+C$2*EXP('Uncorrelated - Correlated YC'!H100)</f>
        <v>10.625016195815622</v>
      </c>
    </row>
    <row r="101" spans="1:3" ht="15" thickBot="1" x14ac:dyDescent="0.35">
      <c r="A101" s="91" t="s">
        <v>422</v>
      </c>
      <c r="B101" s="91">
        <f>+B$2*EXP('Uncorrelated - Correlated YC'!G101)</f>
        <v>10.605350695809941</v>
      </c>
      <c r="C101" s="91">
        <f>+C$2*EXP('Uncorrelated - Correlated YC'!H101)</f>
        <v>10.646259083706926</v>
      </c>
    </row>
    <row r="102" spans="1:3" ht="15" thickBot="1" x14ac:dyDescent="0.35">
      <c r="A102" s="91" t="s">
        <v>423</v>
      </c>
      <c r="B102" s="91">
        <f>+B$2*EXP('Uncorrelated - Correlated YC'!G102)</f>
        <v>10.643535118941081</v>
      </c>
      <c r="C102" s="91">
        <f>+C$2*EXP('Uncorrelated - Correlated YC'!H102)</f>
        <v>10.608130231056897</v>
      </c>
    </row>
    <row r="103" spans="1:3" ht="15" thickBot="1" x14ac:dyDescent="0.35">
      <c r="A103" s="91" t="s">
        <v>424</v>
      </c>
      <c r="B103" s="91">
        <f>+B$2*EXP('Uncorrelated - Correlated YC'!G103)</f>
        <v>10.62816400713012</v>
      </c>
      <c r="C103" s="91">
        <f>+C$2*EXP('Uncorrelated - Correlated YC'!H103)</f>
        <v>10.5388124172446</v>
      </c>
    </row>
    <row r="104" spans="1:3" ht="15" thickBot="1" x14ac:dyDescent="0.35">
      <c r="A104" s="91" t="s">
        <v>425</v>
      </c>
      <c r="B104" s="91">
        <f>+B$2*EXP('Uncorrelated - Correlated YC'!G104)</f>
        <v>10.643986881258201</v>
      </c>
      <c r="C104" s="91">
        <f>+C$2*EXP('Uncorrelated - Correlated YC'!H104)</f>
        <v>10.638431583255327</v>
      </c>
    </row>
    <row r="105" spans="1:3" ht="15" thickBot="1" x14ac:dyDescent="0.35">
      <c r="A105" s="91" t="s">
        <v>426</v>
      </c>
      <c r="B105" s="91">
        <f>+B$2*EXP('Uncorrelated - Correlated YC'!G105)</f>
        <v>10.55651174106405</v>
      </c>
      <c r="C105" s="91">
        <f>+C$2*EXP('Uncorrelated - Correlated YC'!H105)</f>
        <v>10.610528289230391</v>
      </c>
    </row>
    <row r="106" spans="1:3" ht="15" thickBot="1" x14ac:dyDescent="0.35">
      <c r="A106" s="91" t="s">
        <v>427</v>
      </c>
      <c r="B106" s="91">
        <f>+B$2*EXP('Uncorrelated - Correlated YC'!G106)</f>
        <v>10.394000774157657</v>
      </c>
      <c r="C106" s="91">
        <f>+C$2*EXP('Uncorrelated - Correlated YC'!H106)</f>
        <v>10.441234406997255</v>
      </c>
    </row>
    <row r="107" spans="1:3" ht="15" thickBot="1" x14ac:dyDescent="0.35">
      <c r="A107" s="91" t="s">
        <v>428</v>
      </c>
      <c r="B107" s="91">
        <f>+B$2*EXP('Uncorrelated - Correlated YC'!G107)</f>
        <v>10.568063265287021</v>
      </c>
      <c r="C107" s="91">
        <f>+C$2*EXP('Uncorrelated - Correlated YC'!H107)</f>
        <v>10.631545050881522</v>
      </c>
    </row>
    <row r="108" spans="1:3" ht="15" thickBot="1" x14ac:dyDescent="0.35">
      <c r="A108" s="91" t="s">
        <v>429</v>
      </c>
      <c r="B108" s="91">
        <f>+B$2*EXP('Uncorrelated - Correlated YC'!G108)</f>
        <v>10.539082072799241</v>
      </c>
      <c r="C108" s="91">
        <f>+C$2*EXP('Uncorrelated - Correlated YC'!H108)</f>
        <v>10.551521018614103</v>
      </c>
    </row>
    <row r="109" spans="1:3" ht="15" thickBot="1" x14ac:dyDescent="0.35">
      <c r="A109" s="91" t="s">
        <v>430</v>
      </c>
      <c r="B109" s="91">
        <f>+B$2*EXP('Uncorrelated - Correlated YC'!G109)</f>
        <v>10.53967121661122</v>
      </c>
      <c r="C109" s="91">
        <f>+C$2*EXP('Uncorrelated - Correlated YC'!H109)</f>
        <v>10.498877632731727</v>
      </c>
    </row>
    <row r="110" spans="1:3" ht="15" thickBot="1" x14ac:dyDescent="0.35">
      <c r="A110" s="91" t="s">
        <v>431</v>
      </c>
      <c r="B110" s="91">
        <f>+B$2*EXP('Uncorrelated - Correlated YC'!G110)</f>
        <v>10.391911521266808</v>
      </c>
      <c r="C110" s="91">
        <f>+C$2*EXP('Uncorrelated - Correlated YC'!H110)</f>
        <v>10.386784948229375</v>
      </c>
    </row>
    <row r="111" spans="1:3" ht="15" thickBot="1" x14ac:dyDescent="0.35">
      <c r="A111" s="91" t="s">
        <v>432</v>
      </c>
      <c r="B111" s="91">
        <f>+B$2*EXP('Uncorrelated - Correlated YC'!G111)</f>
        <v>10.459982447158991</v>
      </c>
      <c r="C111" s="91">
        <f>+C$2*EXP('Uncorrelated - Correlated YC'!H111)</f>
        <v>10.586159019801066</v>
      </c>
    </row>
    <row r="112" spans="1:3" ht="15" thickBot="1" x14ac:dyDescent="0.35">
      <c r="A112" s="91" t="s">
        <v>433</v>
      </c>
      <c r="B112" s="91">
        <f>+B$2*EXP('Uncorrelated - Correlated YC'!G112)</f>
        <v>10.4938359061453</v>
      </c>
      <c r="C112" s="91">
        <f>+C$2*EXP('Uncorrelated - Correlated YC'!H112)</f>
        <v>10.486193635143218</v>
      </c>
    </row>
    <row r="113" spans="1:3" ht="15" thickBot="1" x14ac:dyDescent="0.35">
      <c r="A113" s="91" t="s">
        <v>434</v>
      </c>
      <c r="B113" s="91">
        <f>+B$2*EXP('Uncorrelated - Correlated YC'!G113)</f>
        <v>10.537298675966433</v>
      </c>
      <c r="C113" s="91">
        <f>+C$2*EXP('Uncorrelated - Correlated YC'!H113)</f>
        <v>10.573444572195589</v>
      </c>
    </row>
    <row r="114" spans="1:3" ht="15" thickBot="1" x14ac:dyDescent="0.35">
      <c r="A114" s="91" t="s">
        <v>435</v>
      </c>
      <c r="B114" s="91">
        <f>+B$2*EXP('Uncorrelated - Correlated YC'!G114)</f>
        <v>10.628522561580237</v>
      </c>
      <c r="C114" s="91">
        <f>+C$2*EXP('Uncorrelated - Correlated YC'!H114)</f>
        <v>10.674408540857012</v>
      </c>
    </row>
    <row r="115" spans="1:3" ht="15" thickBot="1" x14ac:dyDescent="0.35">
      <c r="A115" s="91" t="s">
        <v>436</v>
      </c>
      <c r="B115" s="91">
        <f>+B$2*EXP('Uncorrelated - Correlated YC'!G115)</f>
        <v>10.479607363898706</v>
      </c>
      <c r="C115" s="91">
        <f>+C$2*EXP('Uncorrelated - Correlated YC'!H115)</f>
        <v>10.511863705400652</v>
      </c>
    </row>
    <row r="116" spans="1:3" ht="15" thickBot="1" x14ac:dyDescent="0.35">
      <c r="A116" s="91" t="s">
        <v>437</v>
      </c>
      <c r="B116" s="91">
        <f>+B$2*EXP('Uncorrelated - Correlated YC'!G116)</f>
        <v>10.659098270260708</v>
      </c>
      <c r="C116" s="91">
        <f>+C$2*EXP('Uncorrelated - Correlated YC'!H116)</f>
        <v>10.653597352512051</v>
      </c>
    </row>
    <row r="117" spans="1:3" ht="15" thickBot="1" x14ac:dyDescent="0.35">
      <c r="A117" s="91" t="s">
        <v>438</v>
      </c>
      <c r="B117" s="91">
        <f>+B$2*EXP('Uncorrelated - Correlated YC'!G117)</f>
        <v>10.360439111870699</v>
      </c>
      <c r="C117" s="91">
        <f>+C$2*EXP('Uncorrelated - Correlated YC'!H117)</f>
        <v>10.435605044055011</v>
      </c>
    </row>
    <row r="118" spans="1:3" ht="15" thickBot="1" x14ac:dyDescent="0.35">
      <c r="A118" s="91" t="s">
        <v>439</v>
      </c>
      <c r="B118" s="91">
        <f>+B$2*EXP('Uncorrelated - Correlated YC'!G118)</f>
        <v>10.695482536560622</v>
      </c>
      <c r="C118" s="91">
        <f>+C$2*EXP('Uncorrelated - Correlated YC'!H118)</f>
        <v>10.733803198529586</v>
      </c>
    </row>
    <row r="119" spans="1:3" ht="15" thickBot="1" x14ac:dyDescent="0.35">
      <c r="A119" s="91" t="s">
        <v>440</v>
      </c>
      <c r="B119" s="91">
        <f>+B$2*EXP('Uncorrelated - Correlated YC'!G119)</f>
        <v>10.725609128954497</v>
      </c>
      <c r="C119" s="91">
        <f>+C$2*EXP('Uncorrelated - Correlated YC'!H119)</f>
        <v>10.759999423445382</v>
      </c>
    </row>
    <row r="120" spans="1:3" ht="15" thickBot="1" x14ac:dyDescent="0.35">
      <c r="A120" s="91" t="s">
        <v>441</v>
      </c>
      <c r="B120" s="91">
        <f>+B$2*EXP('Uncorrelated - Correlated YC'!G120)</f>
        <v>10.576559261987853</v>
      </c>
      <c r="C120" s="91">
        <f>+C$2*EXP('Uncorrelated - Correlated YC'!H120)</f>
        <v>10.579078702609186</v>
      </c>
    </row>
    <row r="121" spans="1:3" ht="15" thickBot="1" x14ac:dyDescent="0.35">
      <c r="A121" s="91" t="s">
        <v>442</v>
      </c>
      <c r="B121" s="91">
        <f>+B$2*EXP('Uncorrelated - Correlated YC'!G121)</f>
        <v>10.560935355520767</v>
      </c>
      <c r="C121" s="91">
        <f>+C$2*EXP('Uncorrelated - Correlated YC'!H121)</f>
        <v>10.61365357820903</v>
      </c>
    </row>
    <row r="122" spans="1:3" ht="15" thickBot="1" x14ac:dyDescent="0.35">
      <c r="A122" s="91" t="s">
        <v>443</v>
      </c>
      <c r="B122" s="91">
        <f>+B$2*EXP('Uncorrelated - Correlated YC'!G122)</f>
        <v>10.485538692287784</v>
      </c>
      <c r="C122" s="91">
        <f>+C$2*EXP('Uncorrelated - Correlated YC'!H122)</f>
        <v>10.583067350208463</v>
      </c>
    </row>
    <row r="123" spans="1:3" ht="15" thickBot="1" x14ac:dyDescent="0.35">
      <c r="A123" s="91" t="s">
        <v>444</v>
      </c>
      <c r="B123" s="91">
        <f>+B$2*EXP('Uncorrelated - Correlated YC'!G123)</f>
        <v>10.697520036568587</v>
      </c>
      <c r="C123" s="91">
        <f>+C$2*EXP('Uncorrelated - Correlated YC'!H123)</f>
        <v>10.700113340461819</v>
      </c>
    </row>
    <row r="124" spans="1:3" ht="15" thickBot="1" x14ac:dyDescent="0.35">
      <c r="A124" s="91" t="s">
        <v>445</v>
      </c>
      <c r="B124" s="91">
        <f>+B$2*EXP('Uncorrelated - Correlated YC'!G124)</f>
        <v>10.573301059198123</v>
      </c>
      <c r="C124" s="91">
        <f>+C$2*EXP('Uncorrelated - Correlated YC'!H124)</f>
        <v>10.50208644050203</v>
      </c>
    </row>
    <row r="125" spans="1:3" ht="15" thickBot="1" x14ac:dyDescent="0.35">
      <c r="A125" s="91" t="s">
        <v>446</v>
      </c>
      <c r="B125" s="91">
        <f>+B$2*EXP('Uncorrelated - Correlated YC'!G125)</f>
        <v>10.522611974672875</v>
      </c>
      <c r="C125" s="91">
        <f>+C$2*EXP('Uncorrelated - Correlated YC'!H125)</f>
        <v>10.531912960490619</v>
      </c>
    </row>
    <row r="126" spans="1:3" ht="15" thickBot="1" x14ac:dyDescent="0.35">
      <c r="A126" s="91" t="s">
        <v>447</v>
      </c>
      <c r="B126" s="91">
        <f>+B$2*EXP('Uncorrelated - Correlated YC'!G126)</f>
        <v>10.65429613463624</v>
      </c>
      <c r="C126" s="91">
        <f>+C$2*EXP('Uncorrelated - Correlated YC'!H126)</f>
        <v>10.601145181017566</v>
      </c>
    </row>
    <row r="127" spans="1:3" ht="15" thickBot="1" x14ac:dyDescent="0.35">
      <c r="A127" s="91" t="s">
        <v>448</v>
      </c>
      <c r="B127" s="91">
        <f>+B$2*EXP('Uncorrelated - Correlated YC'!G127)</f>
        <v>10.490006296664033</v>
      </c>
      <c r="C127" s="91">
        <f>+C$2*EXP('Uncorrelated - Correlated YC'!H127)</f>
        <v>10.419867979307268</v>
      </c>
    </row>
    <row r="128" spans="1:3" ht="15" thickBot="1" x14ac:dyDescent="0.35">
      <c r="A128" s="91" t="s">
        <v>449</v>
      </c>
      <c r="B128" s="91">
        <f>+B$2*EXP('Uncorrelated - Correlated YC'!G128)</f>
        <v>10.735773457827005</v>
      </c>
      <c r="C128" s="91">
        <f>+C$2*EXP('Uncorrelated - Correlated YC'!H128)</f>
        <v>10.679630440429356</v>
      </c>
    </row>
    <row r="129" spans="1:3" ht="15" thickBot="1" x14ac:dyDescent="0.35">
      <c r="A129" s="91" t="s">
        <v>450</v>
      </c>
      <c r="B129" s="91">
        <f>+B$2*EXP('Uncorrelated - Correlated YC'!G129)</f>
        <v>10.639467538596588</v>
      </c>
      <c r="C129" s="91">
        <f>+C$2*EXP('Uncorrelated - Correlated YC'!H129)</f>
        <v>10.570537615435072</v>
      </c>
    </row>
    <row r="130" spans="1:3" ht="15" thickBot="1" x14ac:dyDescent="0.35">
      <c r="A130" s="91" t="s">
        <v>451</v>
      </c>
      <c r="B130" s="91">
        <f>+B$2*EXP('Uncorrelated - Correlated YC'!G130)</f>
        <v>10.654625056939262</v>
      </c>
      <c r="C130" s="91">
        <f>+C$2*EXP('Uncorrelated - Correlated YC'!H130)</f>
        <v>10.624563926754179</v>
      </c>
    </row>
    <row r="131" spans="1:3" ht="15" thickBot="1" x14ac:dyDescent="0.35">
      <c r="A131" s="91" t="s">
        <v>452</v>
      </c>
      <c r="B131" s="91">
        <f>+B$2*EXP('Uncorrelated - Correlated YC'!G131)</f>
        <v>10.448719677921732</v>
      </c>
      <c r="C131" s="91">
        <f>+C$2*EXP('Uncorrelated - Correlated YC'!H131)</f>
        <v>10.525961833757737</v>
      </c>
    </row>
    <row r="132" spans="1:3" ht="15" thickBot="1" x14ac:dyDescent="0.35">
      <c r="A132" s="91" t="s">
        <v>453</v>
      </c>
      <c r="B132" s="91">
        <f>+B$2*EXP('Uncorrelated - Correlated YC'!G132)</f>
        <v>10.475568870519334</v>
      </c>
      <c r="C132" s="91">
        <f>+C$2*EXP('Uncorrelated - Correlated YC'!H132)</f>
        <v>10.45550908836996</v>
      </c>
    </row>
    <row r="133" spans="1:3" ht="15" thickBot="1" x14ac:dyDescent="0.35">
      <c r="A133" s="91" t="s">
        <v>454</v>
      </c>
      <c r="B133" s="91">
        <f>+B$2*EXP('Uncorrelated - Correlated YC'!G133)</f>
        <v>10.361654897205479</v>
      </c>
      <c r="C133" s="91">
        <f>+C$2*EXP('Uncorrelated - Correlated YC'!H133)</f>
        <v>10.336020709279021</v>
      </c>
    </row>
    <row r="134" spans="1:3" ht="15" thickBot="1" x14ac:dyDescent="0.35">
      <c r="A134" s="91" t="s">
        <v>455</v>
      </c>
      <c r="B134" s="91">
        <f>+B$2*EXP('Uncorrelated - Correlated YC'!G134)</f>
        <v>10.569718062016486</v>
      </c>
      <c r="C134" s="91">
        <f>+C$2*EXP('Uncorrelated - Correlated YC'!H134)</f>
        <v>10.624278901982592</v>
      </c>
    </row>
    <row r="135" spans="1:3" ht="15" thickBot="1" x14ac:dyDescent="0.35">
      <c r="A135" s="91" t="s">
        <v>456</v>
      </c>
      <c r="B135" s="91">
        <f>+B$2*EXP('Uncorrelated - Correlated YC'!G135)</f>
        <v>10.471685541006932</v>
      </c>
      <c r="C135" s="91">
        <f>+C$2*EXP('Uncorrelated - Correlated YC'!H135)</f>
        <v>10.461432862653769</v>
      </c>
    </row>
    <row r="136" spans="1:3" ht="15" thickBot="1" x14ac:dyDescent="0.35">
      <c r="A136" s="91" t="s">
        <v>457</v>
      </c>
      <c r="B136" s="91">
        <f>+B$2*EXP('Uncorrelated - Correlated YC'!G136)</f>
        <v>10.62124065566157</v>
      </c>
      <c r="C136" s="91">
        <f>+C$2*EXP('Uncorrelated - Correlated YC'!H136)</f>
        <v>10.640315232244161</v>
      </c>
    </row>
    <row r="137" spans="1:3" ht="15" thickBot="1" x14ac:dyDescent="0.35">
      <c r="A137" s="91" t="s">
        <v>458</v>
      </c>
      <c r="B137" s="91">
        <f>+B$2*EXP('Uncorrelated - Correlated YC'!G137)</f>
        <v>10.526571826557317</v>
      </c>
      <c r="C137" s="91">
        <f>+C$2*EXP('Uncorrelated - Correlated YC'!H137)</f>
        <v>10.548902037001984</v>
      </c>
    </row>
    <row r="138" spans="1:3" ht="15" thickBot="1" x14ac:dyDescent="0.35">
      <c r="A138" s="91" t="s">
        <v>459</v>
      </c>
      <c r="B138" s="91">
        <f>+B$2*EXP('Uncorrelated - Correlated YC'!G138)</f>
        <v>10.435918932240627</v>
      </c>
      <c r="C138" s="91">
        <f>+C$2*EXP('Uncorrelated - Correlated YC'!H138)</f>
        <v>10.56175944718542</v>
      </c>
    </row>
    <row r="139" spans="1:3" ht="15" thickBot="1" x14ac:dyDescent="0.35">
      <c r="A139" s="91" t="s">
        <v>460</v>
      </c>
      <c r="B139" s="91">
        <f>+B$2*EXP('Uncorrelated - Correlated YC'!G139)</f>
        <v>10.392296306949591</v>
      </c>
      <c r="C139" s="91">
        <f>+C$2*EXP('Uncorrelated - Correlated YC'!H139)</f>
        <v>10.388574849001689</v>
      </c>
    </row>
    <row r="140" spans="1:3" ht="15" thickBot="1" x14ac:dyDescent="0.35">
      <c r="A140" s="91" t="s">
        <v>461</v>
      </c>
      <c r="B140" s="91">
        <f>+B$2*EXP('Uncorrelated - Correlated YC'!G140)</f>
        <v>10.49364366916941</v>
      </c>
      <c r="C140" s="91">
        <f>+C$2*EXP('Uncorrelated - Correlated YC'!H140)</f>
        <v>10.571073615714203</v>
      </c>
    </row>
    <row r="141" spans="1:3" ht="15" thickBot="1" x14ac:dyDescent="0.35">
      <c r="A141" s="91" t="s">
        <v>462</v>
      </c>
      <c r="B141" s="91">
        <f>+B$2*EXP('Uncorrelated - Correlated YC'!G141)</f>
        <v>10.527018726592773</v>
      </c>
      <c r="C141" s="91">
        <f>+C$2*EXP('Uncorrelated - Correlated YC'!H141)</f>
        <v>10.540262832796484</v>
      </c>
    </row>
    <row r="142" spans="1:3" ht="15" thickBot="1" x14ac:dyDescent="0.35">
      <c r="A142" s="91" t="s">
        <v>463</v>
      </c>
      <c r="B142" s="91">
        <f>+B$2*EXP('Uncorrelated - Correlated YC'!G142)</f>
        <v>10.488855996041746</v>
      </c>
      <c r="C142" s="91">
        <f>+C$2*EXP('Uncorrelated - Correlated YC'!H142)</f>
        <v>10.446255085532117</v>
      </c>
    </row>
    <row r="143" spans="1:3" ht="15" thickBot="1" x14ac:dyDescent="0.35">
      <c r="A143" s="91" t="s">
        <v>464</v>
      </c>
      <c r="B143" s="91">
        <f>+B$2*EXP('Uncorrelated - Correlated YC'!G143)</f>
        <v>10.496865096657583</v>
      </c>
      <c r="C143" s="91">
        <f>+C$2*EXP('Uncorrelated - Correlated YC'!H143)</f>
        <v>10.413899299859851</v>
      </c>
    </row>
    <row r="144" spans="1:3" ht="15" thickBot="1" x14ac:dyDescent="0.35">
      <c r="A144" s="91" t="s">
        <v>465</v>
      </c>
      <c r="B144" s="91">
        <f>+B$2*EXP('Uncorrelated - Correlated YC'!G144)</f>
        <v>10.357157193922488</v>
      </c>
      <c r="C144" s="91">
        <f>+C$2*EXP('Uncorrelated - Correlated YC'!H144)</f>
        <v>10.280716934425513</v>
      </c>
    </row>
    <row r="145" spans="1:3" ht="15" thickBot="1" x14ac:dyDescent="0.35">
      <c r="A145" s="91" t="s">
        <v>466</v>
      </c>
      <c r="B145" s="91">
        <f>+B$2*EXP('Uncorrelated - Correlated YC'!G145)</f>
        <v>10.474120892982112</v>
      </c>
      <c r="C145" s="91">
        <f>+C$2*EXP('Uncorrelated - Correlated YC'!H145)</f>
        <v>10.532084710276209</v>
      </c>
    </row>
    <row r="146" spans="1:3" ht="15" thickBot="1" x14ac:dyDescent="0.35">
      <c r="A146" s="91" t="s">
        <v>467</v>
      </c>
      <c r="B146" s="91">
        <f>+B$2*EXP('Uncorrelated - Correlated YC'!G146)</f>
        <v>10.661141362467419</v>
      </c>
      <c r="C146" s="91">
        <f>+C$2*EXP('Uncorrelated - Correlated YC'!H146)</f>
        <v>10.696922207798529</v>
      </c>
    </row>
    <row r="147" spans="1:3" ht="15" thickBot="1" x14ac:dyDescent="0.35">
      <c r="A147" s="91" t="s">
        <v>468</v>
      </c>
      <c r="B147" s="91">
        <f>+B$2*EXP('Uncorrelated - Correlated YC'!G147)</f>
        <v>10.526418946747814</v>
      </c>
      <c r="C147" s="91">
        <f>+C$2*EXP('Uncorrelated - Correlated YC'!H147)</f>
        <v>10.461331035239432</v>
      </c>
    </row>
    <row r="148" spans="1:3" ht="15" thickBot="1" x14ac:dyDescent="0.35">
      <c r="A148" s="91" t="s">
        <v>469</v>
      </c>
      <c r="B148" s="91">
        <f>+B$2*EXP('Uncorrelated - Correlated YC'!G148)</f>
        <v>10.612392162559479</v>
      </c>
      <c r="C148" s="91">
        <f>+C$2*EXP('Uncorrelated - Correlated YC'!H148)</f>
        <v>10.5627082160826</v>
      </c>
    </row>
    <row r="149" spans="1:3" ht="15" thickBot="1" x14ac:dyDescent="0.35">
      <c r="A149" s="91" t="s">
        <v>470</v>
      </c>
      <c r="B149" s="91">
        <f>+B$2*EXP('Uncorrelated - Correlated YC'!G149)</f>
        <v>10.589779662297207</v>
      </c>
      <c r="C149" s="91">
        <f>+C$2*EXP('Uncorrelated - Correlated YC'!H149)</f>
        <v>10.521503224841416</v>
      </c>
    </row>
    <row r="150" spans="1:3" ht="15" thickBot="1" x14ac:dyDescent="0.35">
      <c r="A150" s="91" t="s">
        <v>471</v>
      </c>
      <c r="B150" s="91">
        <f>+B$2*EXP('Uncorrelated - Correlated YC'!G150)</f>
        <v>10.643033573633254</v>
      </c>
      <c r="C150" s="91">
        <f>+C$2*EXP('Uncorrelated - Correlated YC'!H150)</f>
        <v>10.565234319856627</v>
      </c>
    </row>
    <row r="151" spans="1:3" ht="15" thickBot="1" x14ac:dyDescent="0.35">
      <c r="A151" s="91" t="s">
        <v>472</v>
      </c>
      <c r="B151" s="91">
        <f>+B$2*EXP('Uncorrelated - Correlated YC'!G151)</f>
        <v>10.664108900329907</v>
      </c>
      <c r="C151" s="91">
        <f>+C$2*EXP('Uncorrelated - Correlated YC'!H151)</f>
        <v>10.638239321740539</v>
      </c>
    </row>
    <row r="152" spans="1:3" ht="15" thickBot="1" x14ac:dyDescent="0.35">
      <c r="A152" s="91" t="s">
        <v>473</v>
      </c>
      <c r="B152" s="91">
        <f>+B$2*EXP('Uncorrelated - Correlated YC'!G152)</f>
        <v>10.692937790343381</v>
      </c>
      <c r="C152" s="91">
        <f>+C$2*EXP('Uncorrelated - Correlated YC'!H152)</f>
        <v>10.674440935250407</v>
      </c>
    </row>
    <row r="153" spans="1:3" ht="15" thickBot="1" x14ac:dyDescent="0.35">
      <c r="A153" s="91" t="s">
        <v>474</v>
      </c>
      <c r="B153" s="91">
        <f>+B$2*EXP('Uncorrelated - Correlated YC'!G153)</f>
        <v>10.678204482550266</v>
      </c>
      <c r="C153" s="91">
        <f>+C$2*EXP('Uncorrelated - Correlated YC'!H153)</f>
        <v>10.637054876757375</v>
      </c>
    </row>
    <row r="154" spans="1:3" ht="15" thickBot="1" x14ac:dyDescent="0.35">
      <c r="A154" s="91" t="s">
        <v>475</v>
      </c>
      <c r="B154" s="91">
        <f>+B$2*EXP('Uncorrelated - Correlated YC'!G154)</f>
        <v>10.568940702117743</v>
      </c>
      <c r="C154" s="91">
        <f>+C$2*EXP('Uncorrelated - Correlated YC'!H154)</f>
        <v>10.579556331730865</v>
      </c>
    </row>
    <row r="155" spans="1:3" ht="15" thickBot="1" x14ac:dyDescent="0.35">
      <c r="A155" s="91" t="s">
        <v>476</v>
      </c>
      <c r="B155" s="91">
        <f>+B$2*EXP('Uncorrelated - Correlated YC'!G155)</f>
        <v>10.536867910986217</v>
      </c>
      <c r="C155" s="91">
        <f>+C$2*EXP('Uncorrelated - Correlated YC'!H155)</f>
        <v>10.553319432934654</v>
      </c>
    </row>
    <row r="156" spans="1:3" ht="15" thickBot="1" x14ac:dyDescent="0.35">
      <c r="A156" s="91" t="s">
        <v>477</v>
      </c>
      <c r="B156" s="91">
        <f>+B$2*EXP('Uncorrelated - Correlated YC'!G156)</f>
        <v>10.464863512482541</v>
      </c>
      <c r="C156" s="91">
        <f>+C$2*EXP('Uncorrelated - Correlated YC'!H156)</f>
        <v>10.389860290368938</v>
      </c>
    </row>
    <row r="157" spans="1:3" ht="15" thickBot="1" x14ac:dyDescent="0.35">
      <c r="A157" s="91" t="s">
        <v>478</v>
      </c>
      <c r="B157" s="91">
        <f>+B$2*EXP('Uncorrelated - Correlated YC'!G157)</f>
        <v>10.50228375032251</v>
      </c>
      <c r="C157" s="91">
        <f>+C$2*EXP('Uncorrelated - Correlated YC'!H157)</f>
        <v>10.478570151335115</v>
      </c>
    </row>
    <row r="158" spans="1:3" ht="15" thickBot="1" x14ac:dyDescent="0.35">
      <c r="A158" s="91" t="s">
        <v>479</v>
      </c>
      <c r="B158" s="91">
        <f>+B$2*EXP('Uncorrelated - Correlated YC'!G158)</f>
        <v>10.542103343719377</v>
      </c>
      <c r="C158" s="91">
        <f>+C$2*EXP('Uncorrelated - Correlated YC'!H158)</f>
        <v>10.473544043016826</v>
      </c>
    </row>
    <row r="159" spans="1:3" ht="15" thickBot="1" x14ac:dyDescent="0.35">
      <c r="A159" s="91" t="s">
        <v>480</v>
      </c>
      <c r="B159" s="91">
        <f>+B$2*EXP('Uncorrelated - Correlated YC'!G159)</f>
        <v>10.501058294635937</v>
      </c>
      <c r="C159" s="91">
        <f>+C$2*EXP('Uncorrelated - Correlated YC'!H159)</f>
        <v>10.502617471451694</v>
      </c>
    </row>
    <row r="160" spans="1:3" ht="15" thickBot="1" x14ac:dyDescent="0.35">
      <c r="A160" s="91" t="s">
        <v>481</v>
      </c>
      <c r="B160" s="91">
        <f>+B$2*EXP('Uncorrelated - Correlated YC'!G160)</f>
        <v>10.615061600111989</v>
      </c>
      <c r="C160" s="91">
        <f>+C$2*EXP('Uncorrelated - Correlated YC'!H160)</f>
        <v>10.638738878937925</v>
      </c>
    </row>
    <row r="161" spans="1:3" ht="15" thickBot="1" x14ac:dyDescent="0.35">
      <c r="A161" s="91" t="s">
        <v>482</v>
      </c>
      <c r="B161" s="91">
        <f>+B$2*EXP('Uncorrelated - Correlated YC'!G161)</f>
        <v>10.568679064009103</v>
      </c>
      <c r="C161" s="91">
        <f>+C$2*EXP('Uncorrelated - Correlated YC'!H161)</f>
        <v>10.586097084760727</v>
      </c>
    </row>
    <row r="162" spans="1:3" ht="15" thickBot="1" x14ac:dyDescent="0.35">
      <c r="A162" s="91" t="s">
        <v>483</v>
      </c>
      <c r="B162" s="91">
        <f>+B$2*EXP('Uncorrelated - Correlated YC'!G162)</f>
        <v>10.521251770802424</v>
      </c>
      <c r="C162" s="91">
        <f>+C$2*EXP('Uncorrelated - Correlated YC'!H162)</f>
        <v>10.5613950161737</v>
      </c>
    </row>
    <row r="163" spans="1:3" ht="15" thickBot="1" x14ac:dyDescent="0.35">
      <c r="A163" s="91" t="s">
        <v>484</v>
      </c>
      <c r="B163" s="91">
        <f>+B$2*EXP('Uncorrelated - Correlated YC'!G163)</f>
        <v>10.483690974574898</v>
      </c>
      <c r="C163" s="91">
        <f>+C$2*EXP('Uncorrelated - Correlated YC'!H163)</f>
        <v>10.598085505294854</v>
      </c>
    </row>
    <row r="164" spans="1:3" ht="15" thickBot="1" x14ac:dyDescent="0.35">
      <c r="A164" s="91" t="s">
        <v>485</v>
      </c>
      <c r="B164" s="91">
        <f>+B$2*EXP('Uncorrelated - Correlated YC'!G164)</f>
        <v>10.425330709783573</v>
      </c>
      <c r="C164" s="91">
        <f>+C$2*EXP('Uncorrelated - Correlated YC'!H164)</f>
        <v>10.402060488263015</v>
      </c>
    </row>
    <row r="165" spans="1:3" ht="15" thickBot="1" x14ac:dyDescent="0.35">
      <c r="A165" s="91" t="s">
        <v>486</v>
      </c>
      <c r="B165" s="91">
        <f>+B$2*EXP('Uncorrelated - Correlated YC'!G165)</f>
        <v>10.709587253080368</v>
      </c>
      <c r="C165" s="91">
        <f>+C$2*EXP('Uncorrelated - Correlated YC'!H165)</f>
        <v>10.717769615357371</v>
      </c>
    </row>
    <row r="166" spans="1:3" ht="15" thickBot="1" x14ac:dyDescent="0.35">
      <c r="A166" s="91" t="s">
        <v>487</v>
      </c>
      <c r="B166" s="91">
        <f>+B$2*EXP('Uncorrelated - Correlated YC'!G166)</f>
        <v>10.786913710640841</v>
      </c>
      <c r="C166" s="91">
        <f>+C$2*EXP('Uncorrelated - Correlated YC'!H166)</f>
        <v>10.703570304986624</v>
      </c>
    </row>
    <row r="167" spans="1:3" ht="15" thickBot="1" x14ac:dyDescent="0.35">
      <c r="A167" s="91" t="s">
        <v>488</v>
      </c>
      <c r="B167" s="91">
        <f>+B$2*EXP('Uncorrelated - Correlated YC'!G167)</f>
        <v>10.619323870035076</v>
      </c>
      <c r="C167" s="91">
        <f>+C$2*EXP('Uncorrelated - Correlated YC'!H167)</f>
        <v>10.633551396748238</v>
      </c>
    </row>
    <row r="168" spans="1:3" ht="15" thickBot="1" x14ac:dyDescent="0.35">
      <c r="A168" s="91" t="s">
        <v>489</v>
      </c>
      <c r="B168" s="91">
        <f>+B$2*EXP('Uncorrelated - Correlated YC'!G168)</f>
        <v>10.585934668144864</v>
      </c>
      <c r="C168" s="91">
        <f>+C$2*EXP('Uncorrelated - Correlated YC'!H168)</f>
        <v>10.503749349444153</v>
      </c>
    </row>
    <row r="169" spans="1:3" ht="15" thickBot="1" x14ac:dyDescent="0.35">
      <c r="A169" s="91" t="s">
        <v>490</v>
      </c>
      <c r="B169" s="91">
        <f>+B$2*EXP('Uncorrelated - Correlated YC'!G169)</f>
        <v>10.682272353769941</v>
      </c>
      <c r="C169" s="91">
        <f>+C$2*EXP('Uncorrelated - Correlated YC'!H169)</f>
        <v>10.726518451187065</v>
      </c>
    </row>
    <row r="170" spans="1:3" ht="15" thickBot="1" x14ac:dyDescent="0.35">
      <c r="A170" s="91" t="s">
        <v>491</v>
      </c>
      <c r="B170" s="91">
        <f>+B$2*EXP('Uncorrelated - Correlated YC'!G170)</f>
        <v>10.541877677813593</v>
      </c>
      <c r="C170" s="91">
        <f>+C$2*EXP('Uncorrelated - Correlated YC'!H170)</f>
        <v>10.570944694410496</v>
      </c>
    </row>
    <row r="171" spans="1:3" ht="15" thickBot="1" x14ac:dyDescent="0.35">
      <c r="A171" s="91" t="s">
        <v>492</v>
      </c>
      <c r="B171" s="91">
        <f>+B$2*EXP('Uncorrelated - Correlated YC'!G171)</f>
        <v>10.589400928977803</v>
      </c>
      <c r="C171" s="91">
        <f>+C$2*EXP('Uncorrelated - Correlated YC'!H171)</f>
        <v>10.542128117119926</v>
      </c>
    </row>
    <row r="172" spans="1:3" ht="15" thickBot="1" x14ac:dyDescent="0.35">
      <c r="A172" s="91" t="s">
        <v>493</v>
      </c>
      <c r="B172" s="91">
        <f>+B$2*EXP('Uncorrelated - Correlated YC'!G172)</f>
        <v>10.498792495876692</v>
      </c>
      <c r="C172" s="91">
        <f>+C$2*EXP('Uncorrelated - Correlated YC'!H172)</f>
        <v>10.383339853504193</v>
      </c>
    </row>
    <row r="173" spans="1:3" ht="15" thickBot="1" x14ac:dyDescent="0.35">
      <c r="A173" s="91" t="s">
        <v>494</v>
      </c>
      <c r="B173" s="91">
        <f>+B$2*EXP('Uncorrelated - Correlated YC'!G173)</f>
        <v>10.440798904560188</v>
      </c>
      <c r="C173" s="91">
        <f>+C$2*EXP('Uncorrelated - Correlated YC'!H173)</f>
        <v>10.454733057490035</v>
      </c>
    </row>
    <row r="174" spans="1:3" ht="15" thickBot="1" x14ac:dyDescent="0.35">
      <c r="A174" s="91" t="s">
        <v>495</v>
      </c>
      <c r="B174" s="91">
        <f>+B$2*EXP('Uncorrelated - Correlated YC'!G174)</f>
        <v>10.599710102220763</v>
      </c>
      <c r="C174" s="91">
        <f>+C$2*EXP('Uncorrelated - Correlated YC'!H174)</f>
        <v>10.543085431562098</v>
      </c>
    </row>
    <row r="175" spans="1:3" ht="15" thickBot="1" x14ac:dyDescent="0.35">
      <c r="A175" s="91" t="s">
        <v>496</v>
      </c>
      <c r="B175" s="91">
        <f>+B$2*EXP('Uncorrelated - Correlated YC'!G175)</f>
        <v>10.521427762045109</v>
      </c>
      <c r="C175" s="91">
        <f>+C$2*EXP('Uncorrelated - Correlated YC'!H175)</f>
        <v>10.494458309698338</v>
      </c>
    </row>
    <row r="176" spans="1:3" ht="15" thickBot="1" x14ac:dyDescent="0.35">
      <c r="A176" s="91" t="s">
        <v>497</v>
      </c>
      <c r="B176" s="91">
        <f>+B$2*EXP('Uncorrelated - Correlated YC'!G176)</f>
        <v>10.509855995438148</v>
      </c>
      <c r="C176" s="91">
        <f>+C$2*EXP('Uncorrelated - Correlated YC'!H176)</f>
        <v>10.494309350412994</v>
      </c>
    </row>
    <row r="177" spans="1:3" ht="15" thickBot="1" x14ac:dyDescent="0.35">
      <c r="A177" s="91" t="s">
        <v>498</v>
      </c>
      <c r="B177" s="91">
        <f>+B$2*EXP('Uncorrelated - Correlated YC'!G177)</f>
        <v>10.814981343076687</v>
      </c>
      <c r="C177" s="91">
        <f>+C$2*EXP('Uncorrelated - Correlated YC'!H177)</f>
        <v>10.791882254964616</v>
      </c>
    </row>
    <row r="178" spans="1:3" ht="15" thickBot="1" x14ac:dyDescent="0.35">
      <c r="A178" s="91" t="s">
        <v>499</v>
      </c>
      <c r="B178" s="91">
        <f>+B$2*EXP('Uncorrelated - Correlated YC'!G178)</f>
        <v>10.551177066045812</v>
      </c>
      <c r="C178" s="91">
        <f>+C$2*EXP('Uncorrelated - Correlated YC'!H178)</f>
        <v>10.560714697252253</v>
      </c>
    </row>
    <row r="179" spans="1:3" ht="15" thickBot="1" x14ac:dyDescent="0.35">
      <c r="A179" s="91" t="s">
        <v>500</v>
      </c>
      <c r="B179" s="91">
        <f>+B$2*EXP('Uncorrelated - Correlated YC'!G179)</f>
        <v>10.490209567572665</v>
      </c>
      <c r="C179" s="91">
        <f>+C$2*EXP('Uncorrelated - Correlated YC'!H179)</f>
        <v>10.586587697081878</v>
      </c>
    </row>
    <row r="180" spans="1:3" ht="15" thickBot="1" x14ac:dyDescent="0.35">
      <c r="A180" s="91" t="s">
        <v>501</v>
      </c>
      <c r="B180" s="91">
        <f>+B$2*EXP('Uncorrelated - Correlated YC'!G180)</f>
        <v>10.520648540512616</v>
      </c>
      <c r="C180" s="91">
        <f>+C$2*EXP('Uncorrelated - Correlated YC'!H180)</f>
        <v>10.636784478539907</v>
      </c>
    </row>
    <row r="181" spans="1:3" ht="15" thickBot="1" x14ac:dyDescent="0.35">
      <c r="A181" s="91" t="s">
        <v>502</v>
      </c>
      <c r="B181" s="91">
        <f>+B$2*EXP('Uncorrelated - Correlated YC'!G181)</f>
        <v>10.639965403862165</v>
      </c>
      <c r="C181" s="91">
        <f>+C$2*EXP('Uncorrelated - Correlated YC'!H181)</f>
        <v>10.620279907636299</v>
      </c>
    </row>
    <row r="182" spans="1:3" ht="15" thickBot="1" x14ac:dyDescent="0.35">
      <c r="A182" s="91" t="s">
        <v>503</v>
      </c>
      <c r="B182" s="91">
        <f>+B$2*EXP('Uncorrelated - Correlated YC'!G182)</f>
        <v>10.509607145143656</v>
      </c>
      <c r="C182" s="91">
        <f>+C$2*EXP('Uncorrelated - Correlated YC'!H182)</f>
        <v>10.44302368187881</v>
      </c>
    </row>
    <row r="183" spans="1:3" ht="15" thickBot="1" x14ac:dyDescent="0.35">
      <c r="A183" s="91" t="s">
        <v>504</v>
      </c>
      <c r="B183" s="91">
        <f>+B$2*EXP('Uncorrelated - Correlated YC'!G183)</f>
        <v>10.72023999728941</v>
      </c>
      <c r="C183" s="91">
        <f>+C$2*EXP('Uncorrelated - Correlated YC'!H183)</f>
        <v>10.765007272333309</v>
      </c>
    </row>
    <row r="184" spans="1:3" ht="15" thickBot="1" x14ac:dyDescent="0.35">
      <c r="A184" s="91" t="s">
        <v>505</v>
      </c>
      <c r="B184" s="91">
        <f>+B$2*EXP('Uncorrelated - Correlated YC'!G184)</f>
        <v>10.63213829174539</v>
      </c>
      <c r="C184" s="91">
        <f>+C$2*EXP('Uncorrelated - Correlated YC'!H184)</f>
        <v>10.656160182822511</v>
      </c>
    </row>
    <row r="185" spans="1:3" ht="15" thickBot="1" x14ac:dyDescent="0.35">
      <c r="A185" s="91" t="s">
        <v>506</v>
      </c>
      <c r="B185" s="91">
        <f>+B$2*EXP('Uncorrelated - Correlated YC'!G185)</f>
        <v>10.500653171272582</v>
      </c>
      <c r="C185" s="91">
        <f>+C$2*EXP('Uncorrelated - Correlated YC'!H185)</f>
        <v>10.536051374581833</v>
      </c>
    </row>
    <row r="186" spans="1:3" ht="15" thickBot="1" x14ac:dyDescent="0.35">
      <c r="A186" s="91" t="s">
        <v>507</v>
      </c>
      <c r="B186" s="91">
        <f>+B$2*EXP('Uncorrelated - Correlated YC'!G186)</f>
        <v>10.575914255874075</v>
      </c>
      <c r="C186" s="91">
        <f>+C$2*EXP('Uncorrelated - Correlated YC'!H186)</f>
        <v>10.548925238862731</v>
      </c>
    </row>
    <row r="187" spans="1:3" ht="15" thickBot="1" x14ac:dyDescent="0.35">
      <c r="A187" s="91" t="s">
        <v>508</v>
      </c>
      <c r="B187" s="91">
        <f>+B$2*EXP('Uncorrelated - Correlated YC'!G187)</f>
        <v>10.597006049173082</v>
      </c>
      <c r="C187" s="91">
        <f>+C$2*EXP('Uncorrelated - Correlated YC'!H187)</f>
        <v>10.571631459992977</v>
      </c>
    </row>
    <row r="188" spans="1:3" ht="15" thickBot="1" x14ac:dyDescent="0.35">
      <c r="A188" s="91" t="s">
        <v>509</v>
      </c>
      <c r="B188" s="91">
        <f>+B$2*EXP('Uncorrelated - Correlated YC'!G188)</f>
        <v>10.463524588473298</v>
      </c>
      <c r="C188" s="91">
        <f>+C$2*EXP('Uncorrelated - Correlated YC'!H188)</f>
        <v>10.457932256999845</v>
      </c>
    </row>
    <row r="189" spans="1:3" ht="15" thickBot="1" x14ac:dyDescent="0.35">
      <c r="A189" s="91" t="s">
        <v>510</v>
      </c>
      <c r="B189" s="91">
        <f>+B$2*EXP('Uncorrelated - Correlated YC'!G189)</f>
        <v>10.434526071941377</v>
      </c>
      <c r="C189" s="91">
        <f>+C$2*EXP('Uncorrelated - Correlated YC'!H189)</f>
        <v>10.479079243603671</v>
      </c>
    </row>
    <row r="190" spans="1:3" ht="15" thickBot="1" x14ac:dyDescent="0.35">
      <c r="A190" s="91" t="s">
        <v>511</v>
      </c>
      <c r="B190" s="91">
        <f>+B$2*EXP('Uncorrelated - Correlated YC'!G190)</f>
        <v>10.603376558456272</v>
      </c>
      <c r="C190" s="91">
        <f>+C$2*EXP('Uncorrelated - Correlated YC'!H190)</f>
        <v>10.530727211187791</v>
      </c>
    </row>
    <row r="191" spans="1:3" ht="15" thickBot="1" x14ac:dyDescent="0.35">
      <c r="A191" s="91" t="s">
        <v>512</v>
      </c>
      <c r="B191" s="91">
        <f>+B$2*EXP('Uncorrelated - Correlated YC'!G191)</f>
        <v>10.632058814198551</v>
      </c>
      <c r="C191" s="91">
        <f>+C$2*EXP('Uncorrelated - Correlated YC'!H191)</f>
        <v>10.570540712764853</v>
      </c>
    </row>
    <row r="192" spans="1:3" ht="15" thickBot="1" x14ac:dyDescent="0.35">
      <c r="A192" s="91" t="s">
        <v>513</v>
      </c>
      <c r="B192" s="91">
        <f>+B$2*EXP('Uncorrelated - Correlated YC'!G192)</f>
        <v>10.564469222910015</v>
      </c>
      <c r="C192" s="91">
        <f>+C$2*EXP('Uncorrelated - Correlated YC'!H192)</f>
        <v>10.63807845037884</v>
      </c>
    </row>
    <row r="193" spans="1:3" ht="15" thickBot="1" x14ac:dyDescent="0.35">
      <c r="A193" s="91" t="s">
        <v>514</v>
      </c>
      <c r="B193" s="91">
        <f>+B$2*EXP('Uncorrelated - Correlated YC'!G193)</f>
        <v>10.609500299845685</v>
      </c>
      <c r="C193" s="91">
        <f>+C$2*EXP('Uncorrelated - Correlated YC'!H193)</f>
        <v>10.47543599489531</v>
      </c>
    </row>
    <row r="194" spans="1:3" ht="15" thickBot="1" x14ac:dyDescent="0.35">
      <c r="A194" s="91" t="s">
        <v>515</v>
      </c>
      <c r="B194" s="91">
        <f>+B$2*EXP('Uncorrelated - Correlated YC'!G194)</f>
        <v>10.550458837318573</v>
      </c>
      <c r="C194" s="91">
        <f>+C$2*EXP('Uncorrelated - Correlated YC'!H194)</f>
        <v>10.549507954098351</v>
      </c>
    </row>
    <row r="195" spans="1:3" ht="15" thickBot="1" x14ac:dyDescent="0.35">
      <c r="A195" s="91" t="s">
        <v>516</v>
      </c>
      <c r="B195" s="91">
        <f>+B$2*EXP('Uncorrelated - Correlated YC'!G195)</f>
        <v>10.52142285917318</v>
      </c>
      <c r="C195" s="91">
        <f>+C$2*EXP('Uncorrelated - Correlated YC'!H195)</f>
        <v>10.536419363748804</v>
      </c>
    </row>
    <row r="196" spans="1:3" ht="15" thickBot="1" x14ac:dyDescent="0.35">
      <c r="A196" s="91" t="s">
        <v>517</v>
      </c>
      <c r="B196" s="91">
        <f>+B$2*EXP('Uncorrelated - Correlated YC'!G196)</f>
        <v>10.604896866999686</v>
      </c>
      <c r="C196" s="91">
        <f>+C$2*EXP('Uncorrelated - Correlated YC'!H196)</f>
        <v>10.504032671183879</v>
      </c>
    </row>
    <row r="197" spans="1:3" ht="15" thickBot="1" x14ac:dyDescent="0.35">
      <c r="A197" s="91" t="s">
        <v>518</v>
      </c>
      <c r="B197" s="91">
        <f>+B$2*EXP('Uncorrelated - Correlated YC'!G197)</f>
        <v>10.629544843504283</v>
      </c>
      <c r="C197" s="91">
        <f>+C$2*EXP('Uncorrelated - Correlated YC'!H197)</f>
        <v>10.608452526408712</v>
      </c>
    </row>
    <row r="198" spans="1:3" ht="15" thickBot="1" x14ac:dyDescent="0.35">
      <c r="A198" s="91" t="s">
        <v>519</v>
      </c>
      <c r="B198" s="91">
        <f>+B$2*EXP('Uncorrelated - Correlated YC'!G198)</f>
        <v>10.502816796806203</v>
      </c>
      <c r="C198" s="91">
        <f>+C$2*EXP('Uncorrelated - Correlated YC'!H198)</f>
        <v>10.533571827686574</v>
      </c>
    </row>
    <row r="199" spans="1:3" ht="15" thickBot="1" x14ac:dyDescent="0.35">
      <c r="A199" s="91" t="s">
        <v>520</v>
      </c>
      <c r="B199" s="91">
        <f>+B$2*EXP('Uncorrelated - Correlated YC'!G199)</f>
        <v>10.454201470068433</v>
      </c>
      <c r="C199" s="91">
        <f>+C$2*EXP('Uncorrelated - Correlated YC'!H199)</f>
        <v>10.543275813875761</v>
      </c>
    </row>
    <row r="200" spans="1:3" ht="15" thickBot="1" x14ac:dyDescent="0.35">
      <c r="A200" s="91" t="s">
        <v>521</v>
      </c>
      <c r="B200" s="91">
        <f>+B$2*EXP('Uncorrelated - Correlated YC'!G200)</f>
        <v>10.485588368255117</v>
      </c>
      <c r="C200" s="91">
        <f>+C$2*EXP('Uncorrelated - Correlated YC'!H200)</f>
        <v>10.518658490508141</v>
      </c>
    </row>
    <row r="201" spans="1:3" ht="15" thickBot="1" x14ac:dyDescent="0.35">
      <c r="A201" s="91" t="s">
        <v>522</v>
      </c>
      <c r="B201" s="91">
        <f>+B$2*EXP('Uncorrelated - Correlated YC'!G201)</f>
        <v>10.548357899547927</v>
      </c>
      <c r="C201" s="91">
        <f>+C$2*EXP('Uncorrelated - Correlated YC'!H201)</f>
        <v>10.559473949252164</v>
      </c>
    </row>
    <row r="202" spans="1:3" ht="15" thickBot="1" x14ac:dyDescent="0.35">
      <c r="A202" s="91" t="s">
        <v>523</v>
      </c>
      <c r="B202" s="91">
        <f>+B$2*EXP('Uncorrelated - Correlated YC'!G202)</f>
        <v>10.608665841190648</v>
      </c>
      <c r="C202" s="91">
        <f>+C$2*EXP('Uncorrelated - Correlated YC'!H202)</f>
        <v>10.577708134262242</v>
      </c>
    </row>
    <row r="203" spans="1:3" ht="15" thickBot="1" x14ac:dyDescent="0.35">
      <c r="A203" s="91" t="s">
        <v>524</v>
      </c>
      <c r="B203" s="91">
        <f>+B$2*EXP('Uncorrelated - Correlated YC'!G203)</f>
        <v>10.619873269908972</v>
      </c>
      <c r="C203" s="91">
        <f>+C$2*EXP('Uncorrelated - Correlated YC'!H203)</f>
        <v>10.581768630043587</v>
      </c>
    </row>
    <row r="204" spans="1:3" ht="15" thickBot="1" x14ac:dyDescent="0.35">
      <c r="A204" s="91" t="s">
        <v>525</v>
      </c>
      <c r="B204" s="91">
        <f>+B$2*EXP('Uncorrelated - Correlated YC'!G204)</f>
        <v>10.680676250494699</v>
      </c>
      <c r="C204" s="91">
        <f>+C$2*EXP('Uncorrelated - Correlated YC'!H204)</f>
        <v>10.699995308100112</v>
      </c>
    </row>
    <row r="205" spans="1:3" ht="15" thickBot="1" x14ac:dyDescent="0.35">
      <c r="A205" s="91" t="s">
        <v>526</v>
      </c>
      <c r="B205" s="91">
        <f>+B$2*EXP('Uncorrelated - Correlated YC'!G205)</f>
        <v>10.64142070876618</v>
      </c>
      <c r="C205" s="91">
        <f>+C$2*EXP('Uncorrelated - Correlated YC'!H205)</f>
        <v>10.670082144254616</v>
      </c>
    </row>
    <row r="206" spans="1:3" ht="15" thickBot="1" x14ac:dyDescent="0.35">
      <c r="A206" s="91" t="s">
        <v>527</v>
      </c>
      <c r="B206" s="91">
        <f>+B$2*EXP('Uncorrelated - Correlated YC'!G206)</f>
        <v>10.467482325328412</v>
      </c>
      <c r="C206" s="91">
        <f>+C$2*EXP('Uncorrelated - Correlated YC'!H206)</f>
        <v>10.416747295542041</v>
      </c>
    </row>
    <row r="207" spans="1:3" ht="15" thickBot="1" x14ac:dyDescent="0.35">
      <c r="A207" s="91" t="s">
        <v>528</v>
      </c>
      <c r="B207" s="91">
        <f>+B$2*EXP('Uncorrelated - Correlated YC'!G207)</f>
        <v>10.605763153266322</v>
      </c>
      <c r="C207" s="91">
        <f>+C$2*EXP('Uncorrelated - Correlated YC'!H207)</f>
        <v>10.74722399433813</v>
      </c>
    </row>
    <row r="208" spans="1:3" ht="15" thickBot="1" x14ac:dyDescent="0.35">
      <c r="A208" s="91" t="s">
        <v>529</v>
      </c>
      <c r="B208" s="91">
        <f>+B$2*EXP('Uncorrelated - Correlated YC'!G208)</f>
        <v>10.548128310866634</v>
      </c>
      <c r="C208" s="91">
        <f>+C$2*EXP('Uncorrelated - Correlated YC'!H208)</f>
        <v>10.517458813343909</v>
      </c>
    </row>
    <row r="209" spans="1:3" ht="15" thickBot="1" x14ac:dyDescent="0.35">
      <c r="A209" s="91" t="s">
        <v>530</v>
      </c>
      <c r="B209" s="91">
        <f>+B$2*EXP('Uncorrelated - Correlated YC'!G209)</f>
        <v>10.579824323279727</v>
      </c>
      <c r="C209" s="91">
        <f>+C$2*EXP('Uncorrelated - Correlated YC'!H209)</f>
        <v>10.658905919643837</v>
      </c>
    </row>
    <row r="210" spans="1:3" ht="15" thickBot="1" x14ac:dyDescent="0.35">
      <c r="A210" s="91" t="s">
        <v>531</v>
      </c>
      <c r="B210" s="91">
        <f>+B$2*EXP('Uncorrelated - Correlated YC'!G210)</f>
        <v>10.479590577275486</v>
      </c>
      <c r="C210" s="91">
        <f>+C$2*EXP('Uncorrelated - Correlated YC'!H210)</f>
        <v>10.502456432585575</v>
      </c>
    </row>
    <row r="211" spans="1:3" ht="15" thickBot="1" x14ac:dyDescent="0.35">
      <c r="A211" s="91" t="s">
        <v>532</v>
      </c>
      <c r="B211" s="91">
        <f>+B$2*EXP('Uncorrelated - Correlated YC'!G211)</f>
        <v>10.454912435536269</v>
      </c>
      <c r="C211" s="91">
        <f>+C$2*EXP('Uncorrelated - Correlated YC'!H211)</f>
        <v>10.396401157746128</v>
      </c>
    </row>
    <row r="212" spans="1:3" ht="15" thickBot="1" x14ac:dyDescent="0.35">
      <c r="A212" s="91" t="s">
        <v>533</v>
      </c>
      <c r="B212" s="91">
        <f>+B$2*EXP('Uncorrelated - Correlated YC'!G212)</f>
        <v>10.542078678865966</v>
      </c>
      <c r="C212" s="91">
        <f>+C$2*EXP('Uncorrelated - Correlated YC'!H212)</f>
        <v>10.515565111175576</v>
      </c>
    </row>
    <row r="213" spans="1:3" ht="15" thickBot="1" x14ac:dyDescent="0.35">
      <c r="A213" s="91" t="s">
        <v>534</v>
      </c>
      <c r="B213" s="91">
        <f>+B$2*EXP('Uncorrelated - Correlated YC'!G213)</f>
        <v>10.689454865013481</v>
      </c>
      <c r="C213" s="91">
        <f>+C$2*EXP('Uncorrelated - Correlated YC'!H213)</f>
        <v>10.677536361705267</v>
      </c>
    </row>
    <row r="214" spans="1:3" ht="15" thickBot="1" x14ac:dyDescent="0.35">
      <c r="A214" s="91" t="s">
        <v>535</v>
      </c>
      <c r="B214" s="91">
        <f>+B$2*EXP('Uncorrelated - Correlated YC'!G214)</f>
        <v>10.704599005422095</v>
      </c>
      <c r="C214" s="91">
        <f>+C$2*EXP('Uncorrelated - Correlated YC'!H214)</f>
        <v>10.660612468159385</v>
      </c>
    </row>
    <row r="215" spans="1:3" ht="15" thickBot="1" x14ac:dyDescent="0.35">
      <c r="A215" s="91" t="s">
        <v>536</v>
      </c>
      <c r="B215" s="91">
        <f>+B$2*EXP('Uncorrelated - Correlated YC'!G215)</f>
        <v>10.484878166805393</v>
      </c>
      <c r="C215" s="91">
        <f>+C$2*EXP('Uncorrelated - Correlated YC'!H215)</f>
        <v>10.615270651104796</v>
      </c>
    </row>
    <row r="216" spans="1:3" ht="15" thickBot="1" x14ac:dyDescent="0.35">
      <c r="A216" s="91" t="s">
        <v>537</v>
      </c>
      <c r="B216" s="91">
        <f>+B$2*EXP('Uncorrelated - Correlated YC'!G216)</f>
        <v>10.518728361758642</v>
      </c>
      <c r="C216" s="91">
        <f>+C$2*EXP('Uncorrelated - Correlated YC'!H216)</f>
        <v>10.417362057771472</v>
      </c>
    </row>
    <row r="217" spans="1:3" ht="15" thickBot="1" x14ac:dyDescent="0.35">
      <c r="A217" s="91" t="s">
        <v>538</v>
      </c>
      <c r="B217" s="91">
        <f>+B$2*EXP('Uncorrelated - Correlated YC'!G217)</f>
        <v>10.647717236323679</v>
      </c>
      <c r="C217" s="91">
        <f>+C$2*EXP('Uncorrelated - Correlated YC'!H217)</f>
        <v>10.609815316239914</v>
      </c>
    </row>
    <row r="218" spans="1:3" ht="15" thickBot="1" x14ac:dyDescent="0.35">
      <c r="A218" s="91" t="s">
        <v>539</v>
      </c>
      <c r="B218" s="91">
        <f>+B$2*EXP('Uncorrelated - Correlated YC'!G218)</f>
        <v>10.647871360947962</v>
      </c>
      <c r="C218" s="91">
        <f>+C$2*EXP('Uncorrelated - Correlated YC'!H218)</f>
        <v>10.617357597354454</v>
      </c>
    </row>
    <row r="219" spans="1:3" ht="15" thickBot="1" x14ac:dyDescent="0.35">
      <c r="A219" s="91" t="s">
        <v>540</v>
      </c>
      <c r="B219" s="91">
        <f>+B$2*EXP('Uncorrelated - Correlated YC'!G219)</f>
        <v>10.588581620126885</v>
      </c>
      <c r="C219" s="91">
        <f>+C$2*EXP('Uncorrelated - Correlated YC'!H219)</f>
        <v>10.554380738641404</v>
      </c>
    </row>
    <row r="220" spans="1:3" ht="15" thickBot="1" x14ac:dyDescent="0.35">
      <c r="A220" s="91" t="s">
        <v>541</v>
      </c>
      <c r="B220" s="91">
        <f>+B$2*EXP('Uncorrelated - Correlated YC'!G220)</f>
        <v>10.516602603120921</v>
      </c>
      <c r="C220" s="91">
        <f>+C$2*EXP('Uncorrelated - Correlated YC'!H220)</f>
        <v>10.439650013209574</v>
      </c>
    </row>
    <row r="221" spans="1:3" ht="15" thickBot="1" x14ac:dyDescent="0.35">
      <c r="A221" s="91" t="s">
        <v>542</v>
      </c>
      <c r="B221" s="91">
        <f>+B$2*EXP('Uncorrelated - Correlated YC'!G221)</f>
        <v>10.632783630134881</v>
      </c>
      <c r="C221" s="91">
        <f>+C$2*EXP('Uncorrelated - Correlated YC'!H221)</f>
        <v>10.663240549180845</v>
      </c>
    </row>
    <row r="222" spans="1:3" ht="15" thickBot="1" x14ac:dyDescent="0.35">
      <c r="A222" s="91" t="s">
        <v>543</v>
      </c>
      <c r="B222" s="91">
        <f>+B$2*EXP('Uncorrelated - Correlated YC'!G222)</f>
        <v>10.393689382555564</v>
      </c>
      <c r="C222" s="91">
        <f>+C$2*EXP('Uncorrelated - Correlated YC'!H222)</f>
        <v>10.447984602500158</v>
      </c>
    </row>
    <row r="223" spans="1:3" ht="15" thickBot="1" x14ac:dyDescent="0.35">
      <c r="A223" s="91" t="s">
        <v>544</v>
      </c>
      <c r="B223" s="91">
        <f>+B$2*EXP('Uncorrelated - Correlated YC'!G223)</f>
        <v>10.630338116169316</v>
      </c>
      <c r="C223" s="91">
        <f>+C$2*EXP('Uncorrelated - Correlated YC'!H223)</f>
        <v>10.645003116484247</v>
      </c>
    </row>
    <row r="224" spans="1:3" ht="15" thickBot="1" x14ac:dyDescent="0.35">
      <c r="A224" s="91" t="s">
        <v>545</v>
      </c>
      <c r="B224" s="91">
        <f>+B$2*EXP('Uncorrelated - Correlated YC'!G224)</f>
        <v>10.539230532298973</v>
      </c>
      <c r="C224" s="91">
        <f>+C$2*EXP('Uncorrelated - Correlated YC'!H224)</f>
        <v>10.468621531961766</v>
      </c>
    </row>
    <row r="225" spans="1:3" ht="15" thickBot="1" x14ac:dyDescent="0.35">
      <c r="A225" s="91" t="s">
        <v>546</v>
      </c>
      <c r="B225" s="91">
        <f>+B$2*EXP('Uncorrelated - Correlated YC'!G225)</f>
        <v>10.436941839020239</v>
      </c>
      <c r="C225" s="91">
        <f>+C$2*EXP('Uncorrelated - Correlated YC'!H225)</f>
        <v>10.441461858202599</v>
      </c>
    </row>
    <row r="226" spans="1:3" ht="15" thickBot="1" x14ac:dyDescent="0.35">
      <c r="A226" s="91" t="s">
        <v>547</v>
      </c>
      <c r="B226" s="91">
        <f>+B$2*EXP('Uncorrelated - Correlated YC'!G226)</f>
        <v>10.701654484825902</v>
      </c>
      <c r="C226" s="91">
        <f>+C$2*EXP('Uncorrelated - Correlated YC'!H226)</f>
        <v>10.784476195870349</v>
      </c>
    </row>
    <row r="227" spans="1:3" ht="15" thickBot="1" x14ac:dyDescent="0.35">
      <c r="A227" s="91" t="s">
        <v>548</v>
      </c>
      <c r="B227" s="91">
        <f>+B$2*EXP('Uncorrelated - Correlated YC'!G227)</f>
        <v>10.666262093311845</v>
      </c>
      <c r="C227" s="91">
        <f>+C$2*EXP('Uncorrelated - Correlated YC'!H227)</f>
        <v>10.679711893330589</v>
      </c>
    </row>
    <row r="228" spans="1:3" ht="15" thickBot="1" x14ac:dyDescent="0.35">
      <c r="A228" s="91" t="s">
        <v>549</v>
      </c>
      <c r="B228" s="91">
        <f>+B$2*EXP('Uncorrelated - Correlated YC'!G228)</f>
        <v>10.397957753171099</v>
      </c>
      <c r="C228" s="91">
        <f>+C$2*EXP('Uncorrelated - Correlated YC'!H228)</f>
        <v>10.536641832253212</v>
      </c>
    </row>
    <row r="229" spans="1:3" ht="15" thickBot="1" x14ac:dyDescent="0.35">
      <c r="A229" s="91" t="s">
        <v>550</v>
      </c>
      <c r="B229" s="91">
        <f>+B$2*EXP('Uncorrelated - Correlated YC'!G229)</f>
        <v>10.505315685381875</v>
      </c>
      <c r="C229" s="91">
        <f>+C$2*EXP('Uncorrelated - Correlated YC'!H229)</f>
        <v>10.448662147728518</v>
      </c>
    </row>
    <row r="230" spans="1:3" ht="15" thickBot="1" x14ac:dyDescent="0.35">
      <c r="A230" s="91" t="s">
        <v>551</v>
      </c>
      <c r="B230" s="91">
        <f>+B$2*EXP('Uncorrelated - Correlated YC'!G230)</f>
        <v>10.584046551056323</v>
      </c>
      <c r="C230" s="91">
        <f>+C$2*EXP('Uncorrelated - Correlated YC'!H230)</f>
        <v>10.580104408195929</v>
      </c>
    </row>
    <row r="231" spans="1:3" ht="15" thickBot="1" x14ac:dyDescent="0.35">
      <c r="A231" s="91" t="s">
        <v>552</v>
      </c>
      <c r="B231" s="91">
        <f>+B$2*EXP('Uncorrelated - Correlated YC'!G231)</f>
        <v>10.537905418516093</v>
      </c>
      <c r="C231" s="91">
        <f>+C$2*EXP('Uncorrelated - Correlated YC'!H231)</f>
        <v>10.577973054572908</v>
      </c>
    </row>
    <row r="232" spans="1:3" ht="15" thickBot="1" x14ac:dyDescent="0.35">
      <c r="A232" s="91" t="s">
        <v>553</v>
      </c>
      <c r="B232" s="91">
        <f>+B$2*EXP('Uncorrelated - Correlated YC'!G232)</f>
        <v>10.483321836489507</v>
      </c>
      <c r="C232" s="91">
        <f>+C$2*EXP('Uncorrelated - Correlated YC'!H232)</f>
        <v>10.454502461417183</v>
      </c>
    </row>
    <row r="233" spans="1:3" ht="15" thickBot="1" x14ac:dyDescent="0.35">
      <c r="A233" s="91" t="s">
        <v>554</v>
      </c>
      <c r="B233" s="91">
        <f>+B$2*EXP('Uncorrelated - Correlated YC'!G233)</f>
        <v>10.637511319004689</v>
      </c>
      <c r="C233" s="91">
        <f>+C$2*EXP('Uncorrelated - Correlated YC'!H233)</f>
        <v>10.715302508363452</v>
      </c>
    </row>
    <row r="234" spans="1:3" ht="15" thickBot="1" x14ac:dyDescent="0.35">
      <c r="A234" s="91" t="s">
        <v>555</v>
      </c>
      <c r="B234" s="91">
        <f>+B$2*EXP('Uncorrelated - Correlated YC'!G234)</f>
        <v>10.824737809718053</v>
      </c>
      <c r="C234" s="91">
        <f>+C$2*EXP('Uncorrelated - Correlated YC'!H234)</f>
        <v>10.757188974779497</v>
      </c>
    </row>
    <row r="235" spans="1:3" ht="15" thickBot="1" x14ac:dyDescent="0.35">
      <c r="A235" s="91" t="s">
        <v>556</v>
      </c>
      <c r="B235" s="91">
        <f>+B$2*EXP('Uncorrelated - Correlated YC'!G235)</f>
        <v>10.610329776829824</v>
      </c>
      <c r="C235" s="91">
        <f>+C$2*EXP('Uncorrelated - Correlated YC'!H235)</f>
        <v>10.612807246623195</v>
      </c>
    </row>
    <row r="236" spans="1:3" ht="15" thickBot="1" x14ac:dyDescent="0.35">
      <c r="A236" s="91" t="s">
        <v>557</v>
      </c>
      <c r="B236" s="91">
        <f>+B$2*EXP('Uncorrelated - Correlated YC'!G236)</f>
        <v>10.510408711080261</v>
      </c>
      <c r="C236" s="91">
        <f>+C$2*EXP('Uncorrelated - Correlated YC'!H236)</f>
        <v>10.593704670401445</v>
      </c>
    </row>
    <row r="237" spans="1:3" ht="15" thickBot="1" x14ac:dyDescent="0.35">
      <c r="A237" s="91" t="s">
        <v>558</v>
      </c>
      <c r="B237" s="91">
        <f>+B$2*EXP('Uncorrelated - Correlated YC'!G237)</f>
        <v>10.603363176426308</v>
      </c>
      <c r="C237" s="91">
        <f>+C$2*EXP('Uncorrelated - Correlated YC'!H237)</f>
        <v>10.511696240710569</v>
      </c>
    </row>
    <row r="238" spans="1:3" ht="15" thickBot="1" x14ac:dyDescent="0.35">
      <c r="A238" s="91" t="s">
        <v>559</v>
      </c>
      <c r="B238" s="91">
        <f>+B$2*EXP('Uncorrelated - Correlated YC'!G238)</f>
        <v>10.584446774154216</v>
      </c>
      <c r="C238" s="91">
        <f>+C$2*EXP('Uncorrelated - Correlated YC'!H238)</f>
        <v>10.622437272890801</v>
      </c>
    </row>
    <row r="239" spans="1:3" ht="15" thickBot="1" x14ac:dyDescent="0.35">
      <c r="A239" s="91" t="s">
        <v>560</v>
      </c>
      <c r="B239" s="91">
        <f>+B$2*EXP('Uncorrelated - Correlated YC'!G239)</f>
        <v>10.493209900951047</v>
      </c>
      <c r="C239" s="91">
        <f>+C$2*EXP('Uncorrelated - Correlated YC'!H239)</f>
        <v>10.412500994605264</v>
      </c>
    </row>
    <row r="240" spans="1:3" ht="15" thickBot="1" x14ac:dyDescent="0.35">
      <c r="A240" s="91" t="s">
        <v>561</v>
      </c>
      <c r="B240" s="91">
        <f>+B$2*EXP('Uncorrelated - Correlated YC'!G240)</f>
        <v>10.566563111463735</v>
      </c>
      <c r="C240" s="91">
        <f>+C$2*EXP('Uncorrelated - Correlated YC'!H240)</f>
        <v>10.552365735634858</v>
      </c>
    </row>
    <row r="241" spans="1:3" ht="15" thickBot="1" x14ac:dyDescent="0.35">
      <c r="A241" s="91" t="s">
        <v>562</v>
      </c>
      <c r="B241" s="91">
        <f>+B$2*EXP('Uncorrelated - Correlated YC'!G241)</f>
        <v>10.537127022552953</v>
      </c>
      <c r="C241" s="91">
        <f>+C$2*EXP('Uncorrelated - Correlated YC'!H241)</f>
        <v>10.628496695275357</v>
      </c>
    </row>
    <row r="242" spans="1:3" ht="15" thickBot="1" x14ac:dyDescent="0.35">
      <c r="A242" s="91" t="s">
        <v>563</v>
      </c>
      <c r="B242" s="91">
        <f>+B$2*EXP('Uncorrelated - Correlated YC'!G242)</f>
        <v>10.585473448994446</v>
      </c>
      <c r="C242" s="91">
        <f>+C$2*EXP('Uncorrelated - Correlated YC'!H242)</f>
        <v>10.594281667176473</v>
      </c>
    </row>
    <row r="243" spans="1:3" ht="15" thickBot="1" x14ac:dyDescent="0.35">
      <c r="A243" s="91" t="s">
        <v>564</v>
      </c>
      <c r="B243" s="91">
        <f>+B$2*EXP('Uncorrelated - Correlated YC'!G243)</f>
        <v>10.454853364186787</v>
      </c>
      <c r="C243" s="91">
        <f>+C$2*EXP('Uncorrelated - Correlated YC'!H243)</f>
        <v>10.500741374562528</v>
      </c>
    </row>
    <row r="244" spans="1:3" ht="15" thickBot="1" x14ac:dyDescent="0.35">
      <c r="A244" s="91" t="s">
        <v>565</v>
      </c>
      <c r="B244" s="91">
        <f>+B$2*EXP('Uncorrelated - Correlated YC'!G244)</f>
        <v>10.596780236758576</v>
      </c>
      <c r="C244" s="91">
        <f>+C$2*EXP('Uncorrelated - Correlated YC'!H244)</f>
        <v>10.737167047323133</v>
      </c>
    </row>
    <row r="245" spans="1:3" ht="15" thickBot="1" x14ac:dyDescent="0.35">
      <c r="A245" s="91" t="s">
        <v>566</v>
      </c>
      <c r="B245" s="91">
        <f>+B$2*EXP('Uncorrelated - Correlated YC'!G245)</f>
        <v>10.692095834960451</v>
      </c>
      <c r="C245" s="91">
        <f>+C$2*EXP('Uncorrelated - Correlated YC'!H245)</f>
        <v>10.720199404668152</v>
      </c>
    </row>
    <row r="246" spans="1:3" ht="15" thickBot="1" x14ac:dyDescent="0.35">
      <c r="A246" s="91" t="s">
        <v>567</v>
      </c>
      <c r="B246" s="91">
        <f>+B$2*EXP('Uncorrelated - Correlated YC'!G246)</f>
        <v>10.521248297992663</v>
      </c>
      <c r="C246" s="91">
        <f>+C$2*EXP('Uncorrelated - Correlated YC'!H246)</f>
        <v>10.668786369073006</v>
      </c>
    </row>
    <row r="247" spans="1:3" ht="15" thickBot="1" x14ac:dyDescent="0.35">
      <c r="A247" s="91" t="s">
        <v>568</v>
      </c>
      <c r="B247" s="91">
        <f>+B$2*EXP('Uncorrelated - Correlated YC'!G247)</f>
        <v>10.769765332222221</v>
      </c>
      <c r="C247" s="91">
        <f>+C$2*EXP('Uncorrelated - Correlated YC'!H247)</f>
        <v>10.698087823387205</v>
      </c>
    </row>
    <row r="248" spans="1:3" ht="15" thickBot="1" x14ac:dyDescent="0.35">
      <c r="A248" s="91" t="s">
        <v>569</v>
      </c>
      <c r="B248" s="91">
        <f>+B$2*EXP('Uncorrelated - Correlated YC'!G248)</f>
        <v>10.5514402171315</v>
      </c>
      <c r="C248" s="91">
        <f>+C$2*EXP('Uncorrelated - Correlated YC'!H248)</f>
        <v>10.490525748727343</v>
      </c>
    </row>
    <row r="249" spans="1:3" ht="15" thickBot="1" x14ac:dyDescent="0.35">
      <c r="A249" s="91" t="s">
        <v>570</v>
      </c>
      <c r="B249" s="91">
        <f>+B$2*EXP('Uncorrelated - Correlated YC'!G249)</f>
        <v>10.670413776598329</v>
      </c>
      <c r="C249" s="91">
        <f>+C$2*EXP('Uncorrelated - Correlated YC'!H249)</f>
        <v>10.666102035008077</v>
      </c>
    </row>
    <row r="250" spans="1:3" ht="15" thickBot="1" x14ac:dyDescent="0.35">
      <c r="A250" s="91" t="s">
        <v>571</v>
      </c>
      <c r="B250" s="91">
        <f>+B$2*EXP('Uncorrelated - Correlated YC'!G250)</f>
        <v>10.504998919246519</v>
      </c>
      <c r="C250" s="91">
        <f>+C$2*EXP('Uncorrelated - Correlated YC'!H250)</f>
        <v>10.502767540446833</v>
      </c>
    </row>
    <row r="251" spans="1:3" ht="15" thickBot="1" x14ac:dyDescent="0.35">
      <c r="A251" s="91" t="s">
        <v>572</v>
      </c>
      <c r="B251" s="91">
        <f>+B$2*EXP('Uncorrelated - Correlated YC'!G251)</f>
        <v>10.537852527917229</v>
      </c>
      <c r="C251" s="91">
        <f>+C$2*EXP('Uncorrelated - Correlated YC'!H251)</f>
        <v>10.469456620612563</v>
      </c>
    </row>
    <row r="252" spans="1:3" ht="15" thickBot="1" x14ac:dyDescent="0.35">
      <c r="A252" s="91" t="s">
        <v>573</v>
      </c>
      <c r="B252" s="91">
        <f>+B$2*EXP('Uncorrelated - Correlated YC'!G252)</f>
        <v>10.493914961694637</v>
      </c>
      <c r="C252" s="91">
        <f>+C$2*EXP('Uncorrelated - Correlated YC'!H252)</f>
        <v>10.620174178488824</v>
      </c>
    </row>
    <row r="253" spans="1:3" ht="15" thickBot="1" x14ac:dyDescent="0.35">
      <c r="A253" s="91" t="s">
        <v>574</v>
      </c>
      <c r="B253" s="91">
        <f>+B$2*EXP('Uncorrelated - Correlated YC'!G253)</f>
        <v>10.606466406537882</v>
      </c>
      <c r="C253" s="91">
        <f>+C$2*EXP('Uncorrelated - Correlated YC'!H253)</f>
        <v>10.729959847306137</v>
      </c>
    </row>
    <row r="254" spans="1:3" ht="15" thickBot="1" x14ac:dyDescent="0.35">
      <c r="A254" s="91" t="s">
        <v>585</v>
      </c>
      <c r="B254" s="91">
        <f>+B$2*EXP('Uncorrelated - Correlated YC'!G254)</f>
        <v>10.570756443812325</v>
      </c>
      <c r="C254" s="91">
        <f>+C$2*EXP('Uncorrelated - Correlated YC'!H254)</f>
        <v>10.599403305023765</v>
      </c>
    </row>
    <row r="255" spans="1:3" ht="15" thickBot="1" x14ac:dyDescent="0.35">
      <c r="A255" s="91" t="s">
        <v>586</v>
      </c>
      <c r="B255" s="91">
        <f>+B$2*EXP('Uncorrelated - Correlated YC'!G255)</f>
        <v>10.372711135254026</v>
      </c>
      <c r="C255" s="91">
        <f>+C$2*EXP('Uncorrelated - Correlated YC'!H255)</f>
        <v>10.400223167343132</v>
      </c>
    </row>
    <row r="256" spans="1:3" ht="15" thickBot="1" x14ac:dyDescent="0.35">
      <c r="A256" s="91" t="s">
        <v>587</v>
      </c>
      <c r="B256" s="91">
        <f>+B$2*EXP('Uncorrelated - Correlated YC'!G256)</f>
        <v>10.659541483071012</v>
      </c>
      <c r="C256" s="91">
        <f>+C$2*EXP('Uncorrelated - Correlated YC'!H256)</f>
        <v>10.604709677663971</v>
      </c>
    </row>
    <row r="257" spans="1:3" ht="15" thickBot="1" x14ac:dyDescent="0.35">
      <c r="A257" s="91" t="s">
        <v>588</v>
      </c>
      <c r="B257" s="91">
        <f>+B$2*EXP('Uncorrelated - Correlated YC'!G257)</f>
        <v>10.598574215074953</v>
      </c>
      <c r="C257" s="91">
        <f>+C$2*EXP('Uncorrelated - Correlated YC'!H257)</f>
        <v>10.572651151102367</v>
      </c>
    </row>
    <row r="258" spans="1:3" ht="15" thickBot="1" x14ac:dyDescent="0.35">
      <c r="A258" s="91" t="s">
        <v>589</v>
      </c>
      <c r="B258" s="91">
        <f>+B$2*EXP('Uncorrelated - Correlated YC'!G258)</f>
        <v>10.688014261896365</v>
      </c>
      <c r="C258" s="91">
        <f>+C$2*EXP('Uncorrelated - Correlated YC'!H258)</f>
        <v>10.690244906516915</v>
      </c>
    </row>
    <row r="259" spans="1:3" ht="15" thickBot="1" x14ac:dyDescent="0.35">
      <c r="A259" s="91" t="s">
        <v>590</v>
      </c>
      <c r="B259" s="91">
        <f>+B$2*EXP('Uncorrelated - Correlated YC'!G259)</f>
        <v>10.663911887693432</v>
      </c>
      <c r="C259" s="91">
        <f>+C$2*EXP('Uncorrelated - Correlated YC'!H259)</f>
        <v>10.647484567081333</v>
      </c>
    </row>
    <row r="260" spans="1:3" ht="15" thickBot="1" x14ac:dyDescent="0.35">
      <c r="A260" s="91" t="s">
        <v>591</v>
      </c>
      <c r="B260" s="91">
        <f>+B$2*EXP('Uncorrelated - Correlated YC'!G260)</f>
        <v>10.551180651166367</v>
      </c>
      <c r="C260" s="91">
        <f>+C$2*EXP('Uncorrelated - Correlated YC'!H260)</f>
        <v>10.531549512403071</v>
      </c>
    </row>
    <row r="261" spans="1:3" ht="15" thickBot="1" x14ac:dyDescent="0.35">
      <c r="A261" s="91" t="s">
        <v>592</v>
      </c>
      <c r="B261" s="91">
        <f>+B$2*EXP('Uncorrelated - Correlated YC'!G261)</f>
        <v>10.548853447190938</v>
      </c>
      <c r="C261" s="91">
        <f>+C$2*EXP('Uncorrelated - Correlated YC'!H261)</f>
        <v>10.491068181551467</v>
      </c>
    </row>
    <row r="262" spans="1:3" ht="15" thickBot="1" x14ac:dyDescent="0.35">
      <c r="A262" s="91" t="s">
        <v>593</v>
      </c>
      <c r="B262" s="91">
        <f>+B$2*EXP('Uncorrelated - Correlated YC'!G262)</f>
        <v>10.506547961818345</v>
      </c>
      <c r="C262" s="91">
        <f>+C$2*EXP('Uncorrelated - Correlated YC'!H262)</f>
        <v>10.517963486652041</v>
      </c>
    </row>
    <row r="263" spans="1:3" ht="15" thickBot="1" x14ac:dyDescent="0.35">
      <c r="A263" s="91" t="s">
        <v>594</v>
      </c>
      <c r="B263" s="91">
        <f>+B$2*EXP('Uncorrelated - Correlated YC'!G263)</f>
        <v>10.506563363638501</v>
      </c>
      <c r="C263" s="91">
        <f>+C$2*EXP('Uncorrelated - Correlated YC'!H263)</f>
        <v>10.482317614765368</v>
      </c>
    </row>
    <row r="264" spans="1:3" ht="15" thickBot="1" x14ac:dyDescent="0.35">
      <c r="A264" s="91" t="s">
        <v>595</v>
      </c>
      <c r="B264" s="91">
        <f>+B$2*EXP('Uncorrelated - Correlated YC'!G264)</f>
        <v>10.524807405703083</v>
      </c>
      <c r="C264" s="91">
        <f>+C$2*EXP('Uncorrelated - Correlated YC'!H264)</f>
        <v>10.562989236704313</v>
      </c>
    </row>
    <row r="265" spans="1:3" ht="15" thickBot="1" x14ac:dyDescent="0.35">
      <c r="A265" s="91" t="s">
        <v>596</v>
      </c>
      <c r="B265" s="91">
        <f>+B$2*EXP('Uncorrelated - Correlated YC'!G265)</f>
        <v>10.471025684881477</v>
      </c>
      <c r="C265" s="91">
        <f>+C$2*EXP('Uncorrelated - Correlated YC'!H265)</f>
        <v>10.525904383981391</v>
      </c>
    </row>
    <row r="266" spans="1:3" ht="15" thickBot="1" x14ac:dyDescent="0.35">
      <c r="A266" s="91" t="s">
        <v>597</v>
      </c>
      <c r="B266" s="91">
        <f>+B$2*EXP('Uncorrelated - Correlated YC'!G266)</f>
        <v>10.760211865539169</v>
      </c>
      <c r="C266" s="91">
        <f>+C$2*EXP('Uncorrelated - Correlated YC'!H266)</f>
        <v>10.653359875187022</v>
      </c>
    </row>
    <row r="267" spans="1:3" ht="15" thickBot="1" x14ac:dyDescent="0.35">
      <c r="A267" s="91" t="s">
        <v>598</v>
      </c>
      <c r="B267" s="91">
        <f>+B$2*EXP('Uncorrelated - Correlated YC'!G267)</f>
        <v>10.579126122996271</v>
      </c>
      <c r="C267" s="91">
        <f>+C$2*EXP('Uncorrelated - Correlated YC'!H267)</f>
        <v>10.486577415554311</v>
      </c>
    </row>
    <row r="268" spans="1:3" ht="15" thickBot="1" x14ac:dyDescent="0.35">
      <c r="A268" s="91" t="s">
        <v>599</v>
      </c>
      <c r="B268" s="91">
        <f>+B$2*EXP('Uncorrelated - Correlated YC'!G268)</f>
        <v>10.538241285129175</v>
      </c>
      <c r="C268" s="91">
        <f>+C$2*EXP('Uncorrelated - Correlated YC'!H268)</f>
        <v>10.585520274033026</v>
      </c>
    </row>
    <row r="269" spans="1:3" ht="15" thickBot="1" x14ac:dyDescent="0.35">
      <c r="A269" s="91" t="s">
        <v>600</v>
      </c>
      <c r="B269" s="91">
        <f>+B$2*EXP('Uncorrelated - Correlated YC'!G269)</f>
        <v>10.48865794443811</v>
      </c>
      <c r="C269" s="91">
        <f>+C$2*EXP('Uncorrelated - Correlated YC'!H269)</f>
        <v>10.45147836614162</v>
      </c>
    </row>
    <row r="270" spans="1:3" ht="15" thickBot="1" x14ac:dyDescent="0.35">
      <c r="A270" s="91" t="s">
        <v>601</v>
      </c>
      <c r="B270" s="91">
        <f>+B$2*EXP('Uncorrelated - Correlated YC'!G270)</f>
        <v>10.514744613774187</v>
      </c>
      <c r="C270" s="91">
        <f>+C$2*EXP('Uncorrelated - Correlated YC'!H270)</f>
        <v>10.495795754361387</v>
      </c>
    </row>
    <row r="271" spans="1:3" ht="15" thickBot="1" x14ac:dyDescent="0.35">
      <c r="A271" s="91" t="s">
        <v>602</v>
      </c>
      <c r="B271" s="91">
        <f>+B$2*EXP('Uncorrelated - Correlated YC'!G271)</f>
        <v>10.417468828135023</v>
      </c>
      <c r="C271" s="91">
        <f>+C$2*EXP('Uncorrelated - Correlated YC'!H271)</f>
        <v>10.443155109478074</v>
      </c>
    </row>
    <row r="272" spans="1:3" ht="15" thickBot="1" x14ac:dyDescent="0.35">
      <c r="A272" s="91" t="s">
        <v>603</v>
      </c>
      <c r="B272" s="91">
        <f>+B$2*EXP('Uncorrelated - Correlated YC'!G272)</f>
        <v>10.56775312233675</v>
      </c>
      <c r="C272" s="91">
        <f>+C$2*EXP('Uncorrelated - Correlated YC'!H272)</f>
        <v>10.54235287191147</v>
      </c>
    </row>
    <row r="273" spans="1:3" ht="15" thickBot="1" x14ac:dyDescent="0.35">
      <c r="A273" s="91" t="s">
        <v>604</v>
      </c>
      <c r="B273" s="91">
        <f>+B$2*EXP('Uncorrelated - Correlated YC'!G273)</f>
        <v>10.53917876051989</v>
      </c>
      <c r="C273" s="91">
        <f>+C$2*EXP('Uncorrelated - Correlated YC'!H273)</f>
        <v>10.578198704741773</v>
      </c>
    </row>
    <row r="274" spans="1:3" ht="15" thickBot="1" x14ac:dyDescent="0.35">
      <c r="A274" s="91" t="s">
        <v>605</v>
      </c>
      <c r="B274" s="91">
        <f>+B$2*EXP('Uncorrelated - Correlated YC'!G274)</f>
        <v>10.638953377720373</v>
      </c>
      <c r="C274" s="91">
        <f>+C$2*EXP('Uncorrelated - Correlated YC'!H274)</f>
        <v>10.661060069356134</v>
      </c>
    </row>
    <row r="275" spans="1:3" ht="15" thickBot="1" x14ac:dyDescent="0.35">
      <c r="A275" s="91" t="s">
        <v>606</v>
      </c>
      <c r="B275" s="91">
        <f>+B$2*EXP('Uncorrelated - Correlated YC'!G275)</f>
        <v>10.53384026618633</v>
      </c>
      <c r="C275" s="91">
        <f>+C$2*EXP('Uncorrelated - Correlated YC'!H275)</f>
        <v>10.503402071496176</v>
      </c>
    </row>
    <row r="276" spans="1:3" ht="15" thickBot="1" x14ac:dyDescent="0.35">
      <c r="A276" s="91" t="s">
        <v>607</v>
      </c>
      <c r="B276" s="91">
        <f>+B$2*EXP('Uncorrelated - Correlated YC'!G276)</f>
        <v>10.537499692010599</v>
      </c>
      <c r="C276" s="91">
        <f>+C$2*EXP('Uncorrelated - Correlated YC'!H276)</f>
        <v>10.45247962731036</v>
      </c>
    </row>
    <row r="277" spans="1:3" ht="15" thickBot="1" x14ac:dyDescent="0.35">
      <c r="A277" s="91" t="s">
        <v>608</v>
      </c>
      <c r="B277" s="91">
        <f>+B$2*EXP('Uncorrelated - Correlated YC'!G277)</f>
        <v>10.587174551143766</v>
      </c>
      <c r="C277" s="91">
        <f>+C$2*EXP('Uncorrelated - Correlated YC'!H277)</f>
        <v>10.592073563052908</v>
      </c>
    </row>
    <row r="278" spans="1:3" ht="15" thickBot="1" x14ac:dyDescent="0.35">
      <c r="A278" s="91" t="s">
        <v>609</v>
      </c>
      <c r="B278" s="91">
        <f>+B$2*EXP('Uncorrelated - Correlated YC'!G278)</f>
        <v>10.489771155020637</v>
      </c>
      <c r="C278" s="91">
        <f>+C$2*EXP('Uncorrelated - Correlated YC'!H278)</f>
        <v>10.44598783543109</v>
      </c>
    </row>
    <row r="279" spans="1:3" ht="15" thickBot="1" x14ac:dyDescent="0.35">
      <c r="A279" s="91" t="s">
        <v>610</v>
      </c>
      <c r="B279" s="91">
        <f>+B$2*EXP('Uncorrelated - Correlated YC'!G279)</f>
        <v>10.517291673932402</v>
      </c>
      <c r="C279" s="91">
        <f>+C$2*EXP('Uncorrelated - Correlated YC'!H279)</f>
        <v>10.54017484548722</v>
      </c>
    </row>
    <row r="280" spans="1:3" ht="15" thickBot="1" x14ac:dyDescent="0.35">
      <c r="A280" s="91" t="s">
        <v>611</v>
      </c>
      <c r="B280" s="91">
        <f>+B$2*EXP('Uncorrelated - Correlated YC'!G280)</f>
        <v>10.576037976538366</v>
      </c>
      <c r="C280" s="91">
        <f>+C$2*EXP('Uncorrelated - Correlated YC'!H280)</f>
        <v>10.547284209465507</v>
      </c>
    </row>
    <row r="281" spans="1:3" ht="15" thickBot="1" x14ac:dyDescent="0.35">
      <c r="A281" s="91" t="s">
        <v>612</v>
      </c>
      <c r="B281" s="91">
        <f>+B$2*EXP('Uncorrelated - Correlated YC'!G281)</f>
        <v>10.425780093059057</v>
      </c>
      <c r="C281" s="91">
        <f>+C$2*EXP('Uncorrelated - Correlated YC'!H281)</f>
        <v>10.466537219937115</v>
      </c>
    </row>
    <row r="282" spans="1:3" ht="15" thickBot="1" x14ac:dyDescent="0.35">
      <c r="A282" s="91" t="s">
        <v>613</v>
      </c>
      <c r="B282" s="91">
        <f>+B$2*EXP('Uncorrelated - Correlated YC'!G282)</f>
        <v>10.475727825677048</v>
      </c>
      <c r="C282" s="91">
        <f>+C$2*EXP('Uncorrelated - Correlated YC'!H282)</f>
        <v>10.483667014342975</v>
      </c>
    </row>
    <row r="283" spans="1:3" ht="15" thickBot="1" x14ac:dyDescent="0.35">
      <c r="A283" s="91" t="s">
        <v>614</v>
      </c>
      <c r="B283" s="91">
        <f>+B$2*EXP('Uncorrelated - Correlated YC'!G283)</f>
        <v>10.682128205228816</v>
      </c>
      <c r="C283" s="91">
        <f>+C$2*EXP('Uncorrelated - Correlated YC'!H283)</f>
        <v>10.646657155816149</v>
      </c>
    </row>
    <row r="284" spans="1:3" ht="15" thickBot="1" x14ac:dyDescent="0.35">
      <c r="A284" s="91" t="s">
        <v>615</v>
      </c>
      <c r="B284" s="91">
        <f>+B$2*EXP('Uncorrelated - Correlated YC'!G284)</f>
        <v>10.656270234588314</v>
      </c>
      <c r="C284" s="91">
        <f>+C$2*EXP('Uncorrelated - Correlated YC'!H284)</f>
        <v>10.658903118465878</v>
      </c>
    </row>
    <row r="285" spans="1:3" ht="15" thickBot="1" x14ac:dyDescent="0.35">
      <c r="A285" s="91" t="s">
        <v>616</v>
      </c>
      <c r="B285" s="91">
        <f>+B$2*EXP('Uncorrelated - Correlated YC'!G285)</f>
        <v>10.544647101414821</v>
      </c>
      <c r="C285" s="91">
        <f>+C$2*EXP('Uncorrelated - Correlated YC'!H285)</f>
        <v>10.598646239619054</v>
      </c>
    </row>
    <row r="286" spans="1:3" ht="15" thickBot="1" x14ac:dyDescent="0.35">
      <c r="A286" s="91" t="s">
        <v>617</v>
      </c>
      <c r="B286" s="91">
        <f>+B$2*EXP('Uncorrelated - Correlated YC'!G286)</f>
        <v>10.688179138490081</v>
      </c>
      <c r="C286" s="91">
        <f>+C$2*EXP('Uncorrelated - Correlated YC'!H286)</f>
        <v>10.550219349673121</v>
      </c>
    </row>
    <row r="287" spans="1:3" ht="15" thickBot="1" x14ac:dyDescent="0.35">
      <c r="A287" s="91" t="s">
        <v>618</v>
      </c>
      <c r="B287" s="91">
        <f>+B$2*EXP('Uncorrelated - Correlated YC'!G287)</f>
        <v>10.697211494609897</v>
      </c>
      <c r="C287" s="91">
        <f>+C$2*EXP('Uncorrelated - Correlated YC'!H287)</f>
        <v>10.733428555329697</v>
      </c>
    </row>
    <row r="288" spans="1:3" ht="15" thickBot="1" x14ac:dyDescent="0.35">
      <c r="A288" s="91" t="s">
        <v>619</v>
      </c>
      <c r="B288" s="91">
        <f>+B$2*EXP('Uncorrelated - Correlated YC'!G288)</f>
        <v>10.554186230159001</v>
      </c>
      <c r="C288" s="91">
        <f>+C$2*EXP('Uncorrelated - Correlated YC'!H288)</f>
        <v>10.601502527294535</v>
      </c>
    </row>
    <row r="289" spans="1:3" ht="15" thickBot="1" x14ac:dyDescent="0.35">
      <c r="A289" s="91" t="s">
        <v>620</v>
      </c>
      <c r="B289" s="91">
        <f>+B$2*EXP('Uncorrelated - Correlated YC'!G289)</f>
        <v>10.481100565297398</v>
      </c>
      <c r="C289" s="91">
        <f>+C$2*EXP('Uncorrelated - Correlated YC'!H289)</f>
        <v>10.588386921387311</v>
      </c>
    </row>
    <row r="290" spans="1:3" ht="15" thickBot="1" x14ac:dyDescent="0.35">
      <c r="A290" s="91" t="s">
        <v>621</v>
      </c>
      <c r="B290" s="91">
        <f>+B$2*EXP('Uncorrelated - Correlated YC'!G290)</f>
        <v>10.526836101303957</v>
      </c>
      <c r="C290" s="91">
        <f>+C$2*EXP('Uncorrelated - Correlated YC'!H290)</f>
        <v>10.545852426390924</v>
      </c>
    </row>
    <row r="291" spans="1:3" ht="15" thickBot="1" x14ac:dyDescent="0.35">
      <c r="A291" s="91" t="s">
        <v>622</v>
      </c>
      <c r="B291" s="91">
        <f>+B$2*EXP('Uncorrelated - Correlated YC'!G291)</f>
        <v>10.457876073581863</v>
      </c>
      <c r="C291" s="91">
        <f>+C$2*EXP('Uncorrelated - Correlated YC'!H291)</f>
        <v>10.414573351370411</v>
      </c>
    </row>
    <row r="292" spans="1:3" ht="15" thickBot="1" x14ac:dyDescent="0.35">
      <c r="A292" s="91" t="s">
        <v>623</v>
      </c>
      <c r="B292" s="91">
        <f>+B$2*EXP('Uncorrelated - Correlated YC'!G292)</f>
        <v>10.500258155363285</v>
      </c>
      <c r="C292" s="91">
        <f>+C$2*EXP('Uncorrelated - Correlated YC'!H292)</f>
        <v>10.574859362729903</v>
      </c>
    </row>
    <row r="293" spans="1:3" ht="15" thickBot="1" x14ac:dyDescent="0.35">
      <c r="A293" s="91" t="s">
        <v>624</v>
      </c>
      <c r="B293" s="91">
        <f>+B$2*EXP('Uncorrelated - Correlated YC'!G293)</f>
        <v>10.409997709986589</v>
      </c>
      <c r="C293" s="91">
        <f>+C$2*EXP('Uncorrelated - Correlated YC'!H293)</f>
        <v>10.371477158673253</v>
      </c>
    </row>
    <row r="294" spans="1:3" ht="15" thickBot="1" x14ac:dyDescent="0.35">
      <c r="A294" s="91" t="s">
        <v>625</v>
      </c>
      <c r="B294" s="91">
        <f>+B$2*EXP('Uncorrelated - Correlated YC'!G294)</f>
        <v>10.523869471828103</v>
      </c>
      <c r="C294" s="91">
        <f>+C$2*EXP('Uncorrelated - Correlated YC'!H294)</f>
        <v>10.591642726557605</v>
      </c>
    </row>
    <row r="295" spans="1:3" ht="15" thickBot="1" x14ac:dyDescent="0.35">
      <c r="A295" s="91" t="s">
        <v>626</v>
      </c>
      <c r="B295" s="91">
        <f>+B$2*EXP('Uncorrelated - Correlated YC'!G295)</f>
        <v>10.600542930232139</v>
      </c>
      <c r="C295" s="91">
        <f>+C$2*EXP('Uncorrelated - Correlated YC'!H295)</f>
        <v>10.522438187080233</v>
      </c>
    </row>
    <row r="296" spans="1:3" ht="15" thickBot="1" x14ac:dyDescent="0.35">
      <c r="A296" s="91" t="s">
        <v>627</v>
      </c>
      <c r="B296" s="91">
        <f>+B$2*EXP('Uncorrelated - Correlated YC'!G296)</f>
        <v>10.506101828827074</v>
      </c>
      <c r="C296" s="91">
        <f>+C$2*EXP('Uncorrelated - Correlated YC'!H296)</f>
        <v>10.584004416062729</v>
      </c>
    </row>
    <row r="297" spans="1:3" ht="15" thickBot="1" x14ac:dyDescent="0.35">
      <c r="A297" s="91" t="s">
        <v>628</v>
      </c>
      <c r="B297" s="91">
        <f>+B$2*EXP('Uncorrelated - Correlated YC'!G297)</f>
        <v>10.479956633498693</v>
      </c>
      <c r="C297" s="91">
        <f>+C$2*EXP('Uncorrelated - Correlated YC'!H297)</f>
        <v>10.516669068310971</v>
      </c>
    </row>
    <row r="298" spans="1:3" ht="15" thickBot="1" x14ac:dyDescent="0.35">
      <c r="A298" s="91" t="s">
        <v>629</v>
      </c>
      <c r="B298" s="91">
        <f>+B$2*EXP('Uncorrelated - Correlated YC'!G298)</f>
        <v>10.675214989552925</v>
      </c>
      <c r="C298" s="91">
        <f>+C$2*EXP('Uncorrelated - Correlated YC'!H298)</f>
        <v>10.757790991563247</v>
      </c>
    </row>
    <row r="299" spans="1:3" ht="15" thickBot="1" x14ac:dyDescent="0.35">
      <c r="A299" s="91" t="s">
        <v>630</v>
      </c>
      <c r="B299" s="91">
        <f>+B$2*EXP('Uncorrelated - Correlated YC'!G299)</f>
        <v>10.549737584940688</v>
      </c>
      <c r="C299" s="91">
        <f>+C$2*EXP('Uncorrelated - Correlated YC'!H299)</f>
        <v>10.517166767055286</v>
      </c>
    </row>
    <row r="300" spans="1:3" ht="15" thickBot="1" x14ac:dyDescent="0.35">
      <c r="A300" s="91" t="s">
        <v>631</v>
      </c>
      <c r="B300" s="91">
        <f>+B$2*EXP('Uncorrelated - Correlated YC'!G300)</f>
        <v>10.63190367986747</v>
      </c>
      <c r="C300" s="91">
        <f>+C$2*EXP('Uncorrelated - Correlated YC'!H300)</f>
        <v>10.645172015570633</v>
      </c>
    </row>
    <row r="301" spans="1:3" ht="15" thickBot="1" x14ac:dyDescent="0.35">
      <c r="A301" s="91" t="s">
        <v>632</v>
      </c>
      <c r="B301" s="91">
        <f>+B$2*EXP('Uncorrelated - Correlated YC'!G301)</f>
        <v>10.540753309312008</v>
      </c>
      <c r="C301" s="91">
        <f>+C$2*EXP('Uncorrelated - Correlated YC'!H301)</f>
        <v>10.578826392024842</v>
      </c>
    </row>
    <row r="302" spans="1:3" ht="15" thickBot="1" x14ac:dyDescent="0.35">
      <c r="A302" s="91" t="s">
        <v>633</v>
      </c>
      <c r="B302" s="91">
        <f>+B$2*EXP('Uncorrelated - Correlated YC'!G302)</f>
        <v>10.630209219522808</v>
      </c>
      <c r="C302" s="91">
        <f>+C$2*EXP('Uncorrelated - Correlated YC'!H302)</f>
        <v>10.575451385610259</v>
      </c>
    </row>
    <row r="303" spans="1:3" ht="15" thickBot="1" x14ac:dyDescent="0.35">
      <c r="A303" s="91" t="s">
        <v>634</v>
      </c>
      <c r="B303" s="91">
        <f>+B$2*EXP('Uncorrelated - Correlated YC'!G303)</f>
        <v>10.563909357026896</v>
      </c>
      <c r="C303" s="91">
        <f>+C$2*EXP('Uncorrelated - Correlated YC'!H303)</f>
        <v>10.584989197861402</v>
      </c>
    </row>
    <row r="304" spans="1:3" ht="15" thickBot="1" x14ac:dyDescent="0.35">
      <c r="A304" s="91" t="s">
        <v>635</v>
      </c>
      <c r="B304" s="91">
        <f>+B$2*EXP('Uncorrelated - Correlated YC'!G304)</f>
        <v>10.683011690061454</v>
      </c>
      <c r="C304" s="91">
        <f>+C$2*EXP('Uncorrelated - Correlated YC'!H304)</f>
        <v>10.639674843700188</v>
      </c>
    </row>
    <row r="305" spans="1:3" ht="15" thickBot="1" x14ac:dyDescent="0.35">
      <c r="A305" s="91" t="s">
        <v>636</v>
      </c>
      <c r="B305" s="91">
        <f>+B$2*EXP('Uncorrelated - Correlated YC'!G305)</f>
        <v>10.631953017087238</v>
      </c>
      <c r="C305" s="91">
        <f>+C$2*EXP('Uncorrelated - Correlated YC'!H305)</f>
        <v>10.737249514375963</v>
      </c>
    </row>
    <row r="306" spans="1:3" ht="15" thickBot="1" x14ac:dyDescent="0.35">
      <c r="A306" s="91" t="s">
        <v>637</v>
      </c>
      <c r="B306" s="91">
        <f>+B$2*EXP('Uncorrelated - Correlated YC'!G306)</f>
        <v>10.62160619464254</v>
      </c>
      <c r="C306" s="91">
        <f>+C$2*EXP('Uncorrelated - Correlated YC'!H306)</f>
        <v>10.637542263782681</v>
      </c>
    </row>
    <row r="307" spans="1:3" ht="15" thickBot="1" x14ac:dyDescent="0.35">
      <c r="A307" s="91" t="s">
        <v>638</v>
      </c>
      <c r="B307" s="91">
        <f>+B$2*EXP('Uncorrelated - Correlated YC'!G307)</f>
        <v>10.610242839902886</v>
      </c>
      <c r="C307" s="91">
        <f>+C$2*EXP('Uncorrelated - Correlated YC'!H307)</f>
        <v>10.635092385657094</v>
      </c>
    </row>
    <row r="308" spans="1:3" ht="15" thickBot="1" x14ac:dyDescent="0.35">
      <c r="A308" s="91" t="s">
        <v>639</v>
      </c>
      <c r="B308" s="91">
        <f>+B$2*EXP('Uncorrelated - Correlated YC'!G308)</f>
        <v>10.644945751413211</v>
      </c>
      <c r="C308" s="91">
        <f>+C$2*EXP('Uncorrelated - Correlated YC'!H308)</f>
        <v>10.707219433682035</v>
      </c>
    </row>
    <row r="309" spans="1:3" ht="15" thickBot="1" x14ac:dyDescent="0.35">
      <c r="A309" s="91" t="s">
        <v>640</v>
      </c>
      <c r="B309" s="91">
        <f>+B$2*EXP('Uncorrelated - Correlated YC'!G309)</f>
        <v>10.466416391253324</v>
      </c>
      <c r="C309" s="91">
        <f>+C$2*EXP('Uncorrelated - Correlated YC'!H309)</f>
        <v>10.3973949580705</v>
      </c>
    </row>
    <row r="310" spans="1:3" ht="15" thickBot="1" x14ac:dyDescent="0.35">
      <c r="A310" s="91" t="s">
        <v>641</v>
      </c>
      <c r="B310" s="91">
        <f>+B$2*EXP('Uncorrelated - Correlated YC'!G310)</f>
        <v>10.483603548637266</v>
      </c>
      <c r="C310" s="91">
        <f>+C$2*EXP('Uncorrelated - Correlated YC'!H310)</f>
        <v>10.556576687103293</v>
      </c>
    </row>
    <row r="311" spans="1:3" ht="15" thickBot="1" x14ac:dyDescent="0.35">
      <c r="A311" s="91" t="s">
        <v>642</v>
      </c>
      <c r="B311" s="91">
        <f>+B$2*EXP('Uncorrelated - Correlated YC'!G311)</f>
        <v>10.693101704790724</v>
      </c>
      <c r="C311" s="91">
        <f>+C$2*EXP('Uncorrelated - Correlated YC'!H311)</f>
        <v>10.651325285992831</v>
      </c>
    </row>
    <row r="312" spans="1:3" ht="15" thickBot="1" x14ac:dyDescent="0.35">
      <c r="A312" s="91" t="s">
        <v>643</v>
      </c>
      <c r="B312" s="91">
        <f>+B$2*EXP('Uncorrelated - Correlated YC'!G312)</f>
        <v>10.76840046523118</v>
      </c>
      <c r="C312" s="91">
        <f>+C$2*EXP('Uncorrelated - Correlated YC'!H312)</f>
        <v>10.630997987387344</v>
      </c>
    </row>
    <row r="313" spans="1:3" ht="15" thickBot="1" x14ac:dyDescent="0.35">
      <c r="A313" s="91" t="s">
        <v>644</v>
      </c>
      <c r="B313" s="91">
        <f>+B$2*EXP('Uncorrelated - Correlated YC'!G313)</f>
        <v>10.58571587429123</v>
      </c>
      <c r="C313" s="91">
        <f>+C$2*EXP('Uncorrelated - Correlated YC'!H313)</f>
        <v>10.654923840198652</v>
      </c>
    </row>
    <row r="314" spans="1:3" ht="15" thickBot="1" x14ac:dyDescent="0.35">
      <c r="A314" s="91" t="s">
        <v>645</v>
      </c>
      <c r="B314" s="91">
        <f>+B$2*EXP('Uncorrelated - Correlated YC'!G314)</f>
        <v>10.634358122869148</v>
      </c>
      <c r="C314" s="91">
        <f>+C$2*EXP('Uncorrelated - Correlated YC'!H314)</f>
        <v>10.614245730317222</v>
      </c>
    </row>
    <row r="315" spans="1:3" ht="15" thickBot="1" x14ac:dyDescent="0.35">
      <c r="A315" s="91" t="s">
        <v>646</v>
      </c>
      <c r="B315" s="91">
        <f>+B$2*EXP('Uncorrelated - Correlated YC'!G315)</f>
        <v>10.560722204593739</v>
      </c>
      <c r="C315" s="91">
        <f>+C$2*EXP('Uncorrelated - Correlated YC'!H315)</f>
        <v>10.60193178177178</v>
      </c>
    </row>
    <row r="316" spans="1:3" ht="15" thickBot="1" x14ac:dyDescent="0.35">
      <c r="A316" s="91" t="s">
        <v>647</v>
      </c>
      <c r="B316" s="91">
        <f>+B$2*EXP('Uncorrelated - Correlated YC'!G316)</f>
        <v>10.684869227301618</v>
      </c>
      <c r="C316" s="91">
        <f>+C$2*EXP('Uncorrelated - Correlated YC'!H316)</f>
        <v>10.68757205371298</v>
      </c>
    </row>
    <row r="317" spans="1:3" ht="15" thickBot="1" x14ac:dyDescent="0.35">
      <c r="A317" s="91" t="s">
        <v>648</v>
      </c>
      <c r="B317" s="91">
        <f>+B$2*EXP('Uncorrelated - Correlated YC'!G317)</f>
        <v>10.590153268641691</v>
      </c>
      <c r="C317" s="91">
        <f>+C$2*EXP('Uncorrelated - Correlated YC'!H317)</f>
        <v>10.587027075725475</v>
      </c>
    </row>
    <row r="318" spans="1:3" ht="15" thickBot="1" x14ac:dyDescent="0.35">
      <c r="A318" s="91" t="s">
        <v>649</v>
      </c>
      <c r="B318" s="91">
        <f>+B$2*EXP('Uncorrelated - Correlated YC'!G318)</f>
        <v>10.601041444038012</v>
      </c>
      <c r="C318" s="91">
        <f>+C$2*EXP('Uncorrelated - Correlated YC'!H318)</f>
        <v>10.595000292399456</v>
      </c>
    </row>
    <row r="319" spans="1:3" ht="15" thickBot="1" x14ac:dyDescent="0.35">
      <c r="A319" s="91" t="s">
        <v>650</v>
      </c>
      <c r="B319" s="91">
        <f>+B$2*EXP('Uncorrelated - Correlated YC'!G319)</f>
        <v>10.467903444927206</v>
      </c>
      <c r="C319" s="91">
        <f>+C$2*EXP('Uncorrelated - Correlated YC'!H319)</f>
        <v>10.469213944904357</v>
      </c>
    </row>
    <row r="320" spans="1:3" ht="15" thickBot="1" x14ac:dyDescent="0.35">
      <c r="A320" s="91" t="s">
        <v>651</v>
      </c>
      <c r="B320" s="91">
        <f>+B$2*EXP('Uncorrelated - Correlated YC'!G320)</f>
        <v>10.538731241947373</v>
      </c>
      <c r="C320" s="91">
        <f>+C$2*EXP('Uncorrelated - Correlated YC'!H320)</f>
        <v>10.501477950485002</v>
      </c>
    </row>
    <row r="321" spans="1:3" ht="15" thickBot="1" x14ac:dyDescent="0.35">
      <c r="A321" s="91" t="s">
        <v>652</v>
      </c>
      <c r="B321" s="91">
        <f>+B$2*EXP('Uncorrelated - Correlated YC'!G321)</f>
        <v>10.558295622103195</v>
      </c>
      <c r="C321" s="91">
        <f>+C$2*EXP('Uncorrelated - Correlated YC'!H321)</f>
        <v>10.553352454081169</v>
      </c>
    </row>
    <row r="322" spans="1:3" ht="15" thickBot="1" x14ac:dyDescent="0.35">
      <c r="A322" s="91" t="s">
        <v>653</v>
      </c>
      <c r="B322" s="91">
        <f>+B$2*EXP('Uncorrelated - Correlated YC'!G322)</f>
        <v>10.659622511360618</v>
      </c>
      <c r="C322" s="91">
        <f>+C$2*EXP('Uncorrelated - Correlated YC'!H322)</f>
        <v>10.642542915241393</v>
      </c>
    </row>
    <row r="323" spans="1:3" ht="15" thickBot="1" x14ac:dyDescent="0.35">
      <c r="A323" s="91" t="s">
        <v>654</v>
      </c>
      <c r="B323" s="91">
        <f>+B$2*EXP('Uncorrelated - Correlated YC'!G323)</f>
        <v>10.572991788971057</v>
      </c>
      <c r="C323" s="91">
        <f>+C$2*EXP('Uncorrelated - Correlated YC'!H323)</f>
        <v>10.510771356092764</v>
      </c>
    </row>
    <row r="324" spans="1:3" ht="15" thickBot="1" x14ac:dyDescent="0.35">
      <c r="A324" s="91" t="s">
        <v>655</v>
      </c>
      <c r="B324" s="91">
        <f>+B$2*EXP('Uncorrelated - Correlated YC'!G324)</f>
        <v>10.623771948906489</v>
      </c>
      <c r="C324" s="91">
        <f>+C$2*EXP('Uncorrelated - Correlated YC'!H324)</f>
        <v>10.674090946087693</v>
      </c>
    </row>
    <row r="325" spans="1:3" ht="15" thickBot="1" x14ac:dyDescent="0.35">
      <c r="A325" s="91" t="s">
        <v>656</v>
      </c>
      <c r="B325" s="91">
        <f>+B$2*EXP('Uncorrelated - Correlated YC'!G325)</f>
        <v>10.457804700891263</v>
      </c>
      <c r="C325" s="91">
        <f>+C$2*EXP('Uncorrelated - Correlated YC'!H325)</f>
        <v>10.492155718081777</v>
      </c>
    </row>
    <row r="326" spans="1:3" ht="15" thickBot="1" x14ac:dyDescent="0.35">
      <c r="A326" s="91" t="s">
        <v>657</v>
      </c>
      <c r="B326" s="91">
        <f>+B$2*EXP('Uncorrelated - Correlated YC'!G326)</f>
        <v>10.66761204684256</v>
      </c>
      <c r="C326" s="91">
        <f>+C$2*EXP('Uncorrelated - Correlated YC'!H326)</f>
        <v>10.682489728944846</v>
      </c>
    </row>
    <row r="327" spans="1:3" ht="15" thickBot="1" x14ac:dyDescent="0.35">
      <c r="A327" s="91" t="s">
        <v>658</v>
      </c>
      <c r="B327" s="91">
        <f>+B$2*EXP('Uncorrelated - Correlated YC'!G327)</f>
        <v>10.606021178992345</v>
      </c>
      <c r="C327" s="91">
        <f>+C$2*EXP('Uncorrelated - Correlated YC'!H327)</f>
        <v>10.537817213151495</v>
      </c>
    </row>
    <row r="328" spans="1:3" ht="15" thickBot="1" x14ac:dyDescent="0.35">
      <c r="A328" s="91" t="s">
        <v>659</v>
      </c>
      <c r="B328" s="91">
        <f>+B$2*EXP('Uncorrelated - Correlated YC'!G328)</f>
        <v>10.558718960158716</v>
      </c>
      <c r="C328" s="91">
        <f>+C$2*EXP('Uncorrelated - Correlated YC'!H328)</f>
        <v>10.483395502015291</v>
      </c>
    </row>
    <row r="329" spans="1:3" ht="15" thickBot="1" x14ac:dyDescent="0.35">
      <c r="A329" s="91" t="s">
        <v>660</v>
      </c>
      <c r="B329" s="91">
        <f>+B$2*EXP('Uncorrelated - Correlated YC'!G329)</f>
        <v>10.518638294965331</v>
      </c>
      <c r="C329" s="91">
        <f>+C$2*EXP('Uncorrelated - Correlated YC'!H329)</f>
        <v>10.578550145328613</v>
      </c>
    </row>
    <row r="330" spans="1:3" ht="15" thickBot="1" x14ac:dyDescent="0.35">
      <c r="A330" s="91" t="s">
        <v>661</v>
      </c>
      <c r="B330" s="91">
        <f>+B$2*EXP('Uncorrelated - Correlated YC'!G330)</f>
        <v>10.444142002735981</v>
      </c>
      <c r="C330" s="91">
        <f>+C$2*EXP('Uncorrelated - Correlated YC'!H330)</f>
        <v>10.389778716000841</v>
      </c>
    </row>
    <row r="331" spans="1:3" ht="15" thickBot="1" x14ac:dyDescent="0.35">
      <c r="A331" s="91" t="s">
        <v>662</v>
      </c>
      <c r="B331" s="91">
        <f>+B$2*EXP('Uncorrelated - Correlated YC'!G331)</f>
        <v>10.73579597025206</v>
      </c>
      <c r="C331" s="91">
        <f>+C$2*EXP('Uncorrelated - Correlated YC'!H331)</f>
        <v>10.685823542148817</v>
      </c>
    </row>
    <row r="332" spans="1:3" ht="15" thickBot="1" x14ac:dyDescent="0.35">
      <c r="A332" s="91" t="s">
        <v>663</v>
      </c>
      <c r="B332" s="91">
        <f>+B$2*EXP('Uncorrelated - Correlated YC'!G332)</f>
        <v>10.740377084221183</v>
      </c>
      <c r="C332" s="91">
        <f>+C$2*EXP('Uncorrelated - Correlated YC'!H332)</f>
        <v>10.653123813342299</v>
      </c>
    </row>
    <row r="333" spans="1:3" ht="15" thickBot="1" x14ac:dyDescent="0.35">
      <c r="A333" s="91" t="s">
        <v>664</v>
      </c>
      <c r="B333" s="91">
        <f>+B$2*EXP('Uncorrelated - Correlated YC'!G333)</f>
        <v>10.718353626924333</v>
      </c>
      <c r="C333" s="91">
        <f>+C$2*EXP('Uncorrelated - Correlated YC'!H333)</f>
        <v>10.680236102579014</v>
      </c>
    </row>
    <row r="334" spans="1:3" ht="15" thickBot="1" x14ac:dyDescent="0.35">
      <c r="A334" s="91" t="s">
        <v>665</v>
      </c>
      <c r="B334" s="91">
        <f>+B$2*EXP('Uncorrelated - Correlated YC'!G334)</f>
        <v>10.5679999637868</v>
      </c>
      <c r="C334" s="91">
        <f>+C$2*EXP('Uncorrelated - Correlated YC'!H334)</f>
        <v>10.495343712779524</v>
      </c>
    </row>
    <row r="335" spans="1:3" ht="15" thickBot="1" x14ac:dyDescent="0.35">
      <c r="A335" s="91" t="s">
        <v>666</v>
      </c>
      <c r="B335" s="91">
        <f>+B$2*EXP('Uncorrelated - Correlated YC'!G335)</f>
        <v>10.686733104907859</v>
      </c>
      <c r="C335" s="91">
        <f>+C$2*EXP('Uncorrelated - Correlated YC'!H335)</f>
        <v>10.615765816612615</v>
      </c>
    </row>
    <row r="336" spans="1:3" ht="15" thickBot="1" x14ac:dyDescent="0.35">
      <c r="A336" s="91" t="s">
        <v>667</v>
      </c>
      <c r="B336" s="91">
        <f>+B$2*EXP('Uncorrelated - Correlated YC'!G336)</f>
        <v>10.473821133050013</v>
      </c>
      <c r="C336" s="91">
        <f>+C$2*EXP('Uncorrelated - Correlated YC'!H336)</f>
        <v>10.484276265305599</v>
      </c>
    </row>
    <row r="337" spans="1:3" ht="15" thickBot="1" x14ac:dyDescent="0.35">
      <c r="A337" s="91" t="s">
        <v>668</v>
      </c>
      <c r="B337" s="91">
        <f>+B$2*EXP('Uncorrelated - Correlated YC'!G337)</f>
        <v>10.749680321641623</v>
      </c>
      <c r="C337" s="91">
        <f>+C$2*EXP('Uncorrelated - Correlated YC'!H337)</f>
        <v>10.635746724887328</v>
      </c>
    </row>
    <row r="338" spans="1:3" ht="15" thickBot="1" x14ac:dyDescent="0.35">
      <c r="A338" s="91" t="s">
        <v>669</v>
      </c>
      <c r="B338" s="91">
        <f>+B$2*EXP('Uncorrelated - Correlated YC'!G338)</f>
        <v>10.552152263735483</v>
      </c>
      <c r="C338" s="91">
        <f>+C$2*EXP('Uncorrelated - Correlated YC'!H338)</f>
        <v>10.527244023888558</v>
      </c>
    </row>
    <row r="339" spans="1:3" ht="15" thickBot="1" x14ac:dyDescent="0.35">
      <c r="A339" s="91" t="s">
        <v>670</v>
      </c>
      <c r="B339" s="91">
        <f>+B$2*EXP('Uncorrelated - Correlated YC'!G339)</f>
        <v>10.513118938244173</v>
      </c>
      <c r="C339" s="91">
        <f>+C$2*EXP('Uncorrelated - Correlated YC'!H339)</f>
        <v>10.445695367326682</v>
      </c>
    </row>
    <row r="340" spans="1:3" ht="15" thickBot="1" x14ac:dyDescent="0.35">
      <c r="A340" s="91" t="s">
        <v>671</v>
      </c>
      <c r="B340" s="91">
        <f>+B$2*EXP('Uncorrelated - Correlated YC'!G340)</f>
        <v>10.591441355459231</v>
      </c>
      <c r="C340" s="91">
        <f>+C$2*EXP('Uncorrelated - Correlated YC'!H340)</f>
        <v>10.699833818275811</v>
      </c>
    </row>
    <row r="341" spans="1:3" ht="15" thickBot="1" x14ac:dyDescent="0.35">
      <c r="A341" s="91" t="s">
        <v>672</v>
      </c>
      <c r="B341" s="91">
        <f>+B$2*EXP('Uncorrelated - Correlated YC'!G341)</f>
        <v>10.325109205464221</v>
      </c>
      <c r="C341" s="91">
        <f>+C$2*EXP('Uncorrelated - Correlated YC'!H341)</f>
        <v>10.33356265995725</v>
      </c>
    </row>
    <row r="342" spans="1:3" ht="15" thickBot="1" x14ac:dyDescent="0.35">
      <c r="A342" s="91" t="s">
        <v>673</v>
      </c>
      <c r="B342" s="91">
        <f>+B$2*EXP('Uncorrelated - Correlated YC'!G342)</f>
        <v>10.402492362328474</v>
      </c>
      <c r="C342" s="91">
        <f>+C$2*EXP('Uncorrelated - Correlated YC'!H342)</f>
        <v>10.421733390274767</v>
      </c>
    </row>
    <row r="343" spans="1:3" ht="15" thickBot="1" x14ac:dyDescent="0.35">
      <c r="A343" s="91" t="s">
        <v>674</v>
      </c>
      <c r="B343" s="91">
        <f>+B$2*EXP('Uncorrelated - Correlated YC'!G343)</f>
        <v>10.677208410153758</v>
      </c>
      <c r="C343" s="91">
        <f>+C$2*EXP('Uncorrelated - Correlated YC'!H343)</f>
        <v>10.648531896628146</v>
      </c>
    </row>
    <row r="344" spans="1:3" ht="15" thickBot="1" x14ac:dyDescent="0.35">
      <c r="A344" s="91" t="s">
        <v>675</v>
      </c>
      <c r="B344" s="91">
        <f>+B$2*EXP('Uncorrelated - Correlated YC'!G344)</f>
        <v>10.589203240500218</v>
      </c>
      <c r="C344" s="91">
        <f>+C$2*EXP('Uncorrelated - Correlated YC'!H344)</f>
        <v>10.635864840743691</v>
      </c>
    </row>
    <row r="345" spans="1:3" ht="15" thickBot="1" x14ac:dyDescent="0.35">
      <c r="A345" s="91" t="s">
        <v>676</v>
      </c>
      <c r="B345" s="91">
        <f>+B$2*EXP('Uncorrelated - Correlated YC'!G345)</f>
        <v>10.498629521555815</v>
      </c>
      <c r="C345" s="91">
        <f>+C$2*EXP('Uncorrelated - Correlated YC'!H345)</f>
        <v>10.477265702568964</v>
      </c>
    </row>
    <row r="346" spans="1:3" ht="15" thickBot="1" x14ac:dyDescent="0.35">
      <c r="A346" s="91" t="s">
        <v>677</v>
      </c>
      <c r="B346" s="91">
        <f>+B$2*EXP('Uncorrelated - Correlated YC'!G346)</f>
        <v>10.525053244027601</v>
      </c>
      <c r="C346" s="91">
        <f>+C$2*EXP('Uncorrelated - Correlated YC'!H346)</f>
        <v>10.606269662789094</v>
      </c>
    </row>
    <row r="347" spans="1:3" ht="15" thickBot="1" x14ac:dyDescent="0.35">
      <c r="A347" s="91" t="s">
        <v>678</v>
      </c>
      <c r="B347" s="91">
        <f>+B$2*EXP('Uncorrelated - Correlated YC'!G347)</f>
        <v>10.552863641252133</v>
      </c>
      <c r="C347" s="91">
        <f>+C$2*EXP('Uncorrelated - Correlated YC'!H347)</f>
        <v>10.551361064308418</v>
      </c>
    </row>
    <row r="348" spans="1:3" ht="15" thickBot="1" x14ac:dyDescent="0.35">
      <c r="A348" s="91" t="s">
        <v>679</v>
      </c>
      <c r="B348" s="91">
        <f>+B$2*EXP('Uncorrelated - Correlated YC'!G348)</f>
        <v>10.488686353667193</v>
      </c>
      <c r="C348" s="91">
        <f>+C$2*EXP('Uncorrelated - Correlated YC'!H348)</f>
        <v>10.462806473202674</v>
      </c>
    </row>
    <row r="349" spans="1:3" ht="15" thickBot="1" x14ac:dyDescent="0.35">
      <c r="A349" s="91" t="s">
        <v>680</v>
      </c>
      <c r="B349" s="91">
        <f>+B$2*EXP('Uncorrelated - Correlated YC'!G349)</f>
        <v>10.653271368867513</v>
      </c>
      <c r="C349" s="91">
        <f>+C$2*EXP('Uncorrelated - Correlated YC'!H349)</f>
        <v>10.62671163219269</v>
      </c>
    </row>
    <row r="350" spans="1:3" ht="15" thickBot="1" x14ac:dyDescent="0.35">
      <c r="A350" s="91" t="s">
        <v>681</v>
      </c>
      <c r="B350" s="91">
        <f>+B$2*EXP('Uncorrelated - Correlated YC'!G350)</f>
        <v>10.335920342955434</v>
      </c>
      <c r="C350" s="91">
        <f>+C$2*EXP('Uncorrelated - Correlated YC'!H350)</f>
        <v>10.309424018989173</v>
      </c>
    </row>
    <row r="351" spans="1:3" ht="15" thickBot="1" x14ac:dyDescent="0.35">
      <c r="A351" s="91" t="s">
        <v>682</v>
      </c>
      <c r="B351" s="91">
        <f>+B$2*EXP('Uncorrelated - Correlated YC'!G351)</f>
        <v>10.565483908006819</v>
      </c>
      <c r="C351" s="91">
        <f>+C$2*EXP('Uncorrelated - Correlated YC'!H351)</f>
        <v>10.609229067534486</v>
      </c>
    </row>
    <row r="352" spans="1:3" ht="15" thickBot="1" x14ac:dyDescent="0.35">
      <c r="A352" s="91" t="s">
        <v>683</v>
      </c>
      <c r="B352" s="91">
        <f>+B$2*EXP('Uncorrelated - Correlated YC'!G352)</f>
        <v>10.560571289366969</v>
      </c>
      <c r="C352" s="91">
        <f>+C$2*EXP('Uncorrelated - Correlated YC'!H352)</f>
        <v>10.522744878981657</v>
      </c>
    </row>
    <row r="353" spans="1:3" ht="15" thickBot="1" x14ac:dyDescent="0.35">
      <c r="A353" s="91" t="s">
        <v>684</v>
      </c>
      <c r="B353" s="91">
        <f>+B$2*EXP('Uncorrelated - Correlated YC'!G353)</f>
        <v>10.559671071530298</v>
      </c>
      <c r="C353" s="91">
        <f>+C$2*EXP('Uncorrelated - Correlated YC'!H353)</f>
        <v>10.480006256785718</v>
      </c>
    </row>
    <row r="354" spans="1:3" ht="15" thickBot="1" x14ac:dyDescent="0.35">
      <c r="A354" s="91" t="s">
        <v>685</v>
      </c>
      <c r="B354" s="91">
        <f>+B$2*EXP('Uncorrelated - Correlated YC'!G354)</f>
        <v>10.494549465174956</v>
      </c>
      <c r="C354" s="91">
        <f>+C$2*EXP('Uncorrelated - Correlated YC'!H354)</f>
        <v>10.562138222946844</v>
      </c>
    </row>
    <row r="355" spans="1:3" ht="15" thickBot="1" x14ac:dyDescent="0.35">
      <c r="A355" s="91" t="s">
        <v>686</v>
      </c>
      <c r="B355" s="91">
        <f>+B$2*EXP('Uncorrelated - Correlated YC'!G355)</f>
        <v>10.432597000585043</v>
      </c>
      <c r="C355" s="91">
        <f>+C$2*EXP('Uncorrelated - Correlated YC'!H355)</f>
        <v>10.423445174258802</v>
      </c>
    </row>
    <row r="356" spans="1:3" ht="15" thickBot="1" x14ac:dyDescent="0.35">
      <c r="A356" s="91" t="s">
        <v>687</v>
      </c>
      <c r="B356" s="91">
        <f>+B$2*EXP('Uncorrelated - Correlated YC'!G356)</f>
        <v>10.584643140751178</v>
      </c>
      <c r="C356" s="91">
        <f>+C$2*EXP('Uncorrelated - Correlated YC'!H356)</f>
        <v>10.65189482860373</v>
      </c>
    </row>
    <row r="357" spans="1:3" ht="15" thickBot="1" x14ac:dyDescent="0.35">
      <c r="A357" s="91" t="s">
        <v>688</v>
      </c>
      <c r="B357" s="91">
        <f>+B$2*EXP('Uncorrelated - Correlated YC'!G357)</f>
        <v>10.47946808660852</v>
      </c>
      <c r="C357" s="91">
        <f>+C$2*EXP('Uncorrelated - Correlated YC'!H357)</f>
        <v>10.483707304977454</v>
      </c>
    </row>
    <row r="358" spans="1:3" ht="15" thickBot="1" x14ac:dyDescent="0.35">
      <c r="A358" s="91" t="s">
        <v>689</v>
      </c>
      <c r="B358" s="91">
        <f>+B$2*EXP('Uncorrelated - Correlated YC'!G358)</f>
        <v>10.67435318593113</v>
      </c>
      <c r="C358" s="91">
        <f>+C$2*EXP('Uncorrelated - Correlated YC'!H358)</f>
        <v>10.557598991359848</v>
      </c>
    </row>
    <row r="359" spans="1:3" ht="15" thickBot="1" x14ac:dyDescent="0.35">
      <c r="A359" s="91" t="s">
        <v>690</v>
      </c>
      <c r="B359" s="91">
        <f>+B$2*EXP('Uncorrelated - Correlated YC'!G359)</f>
        <v>10.572704698221026</v>
      </c>
      <c r="C359" s="91">
        <f>+C$2*EXP('Uncorrelated - Correlated YC'!H359)</f>
        <v>10.562379285013646</v>
      </c>
    </row>
    <row r="360" spans="1:3" ht="15" thickBot="1" x14ac:dyDescent="0.35">
      <c r="A360" s="91" t="s">
        <v>691</v>
      </c>
      <c r="B360" s="91">
        <f>+B$2*EXP('Uncorrelated - Correlated YC'!G360)</f>
        <v>10.528363833380968</v>
      </c>
      <c r="C360" s="91">
        <f>+C$2*EXP('Uncorrelated - Correlated YC'!H360)</f>
        <v>10.520546023018291</v>
      </c>
    </row>
    <row r="361" spans="1:3" ht="15" thickBot="1" x14ac:dyDescent="0.35">
      <c r="A361" s="91" t="s">
        <v>692</v>
      </c>
      <c r="B361" s="91">
        <f>+B$2*EXP('Uncorrelated - Correlated YC'!G361)</f>
        <v>10.425026577364109</v>
      </c>
      <c r="C361" s="91">
        <f>+C$2*EXP('Uncorrelated - Correlated YC'!H361)</f>
        <v>10.526729125987734</v>
      </c>
    </row>
    <row r="362" spans="1:3" ht="15" thickBot="1" x14ac:dyDescent="0.35">
      <c r="A362" s="91" t="s">
        <v>693</v>
      </c>
      <c r="B362" s="91">
        <f>+B$2*EXP('Uncorrelated - Correlated YC'!G362)</f>
        <v>10.467858933898636</v>
      </c>
      <c r="C362" s="91">
        <f>+C$2*EXP('Uncorrelated - Correlated YC'!H362)</f>
        <v>10.582926319339425</v>
      </c>
    </row>
    <row r="363" spans="1:3" ht="15" thickBot="1" x14ac:dyDescent="0.35">
      <c r="A363" s="91" t="s">
        <v>694</v>
      </c>
      <c r="B363" s="91">
        <f>+B$2*EXP('Uncorrelated - Correlated YC'!G363)</f>
        <v>10.327577844207264</v>
      </c>
      <c r="C363" s="91">
        <f>+C$2*EXP('Uncorrelated - Correlated YC'!H363)</f>
        <v>10.332586548916421</v>
      </c>
    </row>
    <row r="364" spans="1:3" ht="15" thickBot="1" x14ac:dyDescent="0.35">
      <c r="A364" s="91" t="s">
        <v>695</v>
      </c>
      <c r="B364" s="91">
        <f>+B$2*EXP('Uncorrelated - Correlated YC'!G364)</f>
        <v>10.509213628844646</v>
      </c>
      <c r="C364" s="91">
        <f>+C$2*EXP('Uncorrelated - Correlated YC'!H364)</f>
        <v>10.54284412984612</v>
      </c>
    </row>
    <row r="365" spans="1:3" ht="15" thickBot="1" x14ac:dyDescent="0.35">
      <c r="A365" s="91" t="s">
        <v>696</v>
      </c>
      <c r="B365" s="91">
        <f>+B$2*EXP('Uncorrelated - Correlated YC'!G365)</f>
        <v>10.450731475280131</v>
      </c>
      <c r="C365" s="91">
        <f>+C$2*EXP('Uncorrelated - Correlated YC'!H365)</f>
        <v>10.512849352379716</v>
      </c>
    </row>
    <row r="366" spans="1:3" ht="15" thickBot="1" x14ac:dyDescent="0.35">
      <c r="A366" s="91" t="s">
        <v>697</v>
      </c>
      <c r="B366" s="91">
        <f>+B$2*EXP('Uncorrelated - Correlated YC'!G366)</f>
        <v>10.499380100970452</v>
      </c>
      <c r="C366" s="91">
        <f>+C$2*EXP('Uncorrelated - Correlated YC'!H366)</f>
        <v>10.477459205377148</v>
      </c>
    </row>
    <row r="367" spans="1:3" ht="15" thickBot="1" x14ac:dyDescent="0.35">
      <c r="A367" s="91" t="s">
        <v>698</v>
      </c>
      <c r="B367" s="91">
        <f>+B$2*EXP('Uncorrelated - Correlated YC'!G367)</f>
        <v>10.580782138402641</v>
      </c>
      <c r="C367" s="91">
        <f>+C$2*EXP('Uncorrelated - Correlated YC'!H367)</f>
        <v>10.59499507129836</v>
      </c>
    </row>
    <row r="368" spans="1:3" ht="15" thickBot="1" x14ac:dyDescent="0.35">
      <c r="A368" s="91" t="s">
        <v>699</v>
      </c>
      <c r="B368" s="91">
        <f>+B$2*EXP('Uncorrelated - Correlated YC'!G368)</f>
        <v>10.474984835268321</v>
      </c>
      <c r="C368" s="91">
        <f>+C$2*EXP('Uncorrelated - Correlated YC'!H368)</f>
        <v>10.481833785630188</v>
      </c>
    </row>
    <row r="369" spans="1:3" ht="15" thickBot="1" x14ac:dyDescent="0.35">
      <c r="A369" s="91" t="s">
        <v>700</v>
      </c>
      <c r="B369" s="91">
        <f>+B$2*EXP('Uncorrelated - Correlated YC'!G369)</f>
        <v>10.529296239076228</v>
      </c>
      <c r="C369" s="91">
        <f>+C$2*EXP('Uncorrelated - Correlated YC'!H369)</f>
        <v>10.57374295947044</v>
      </c>
    </row>
    <row r="370" spans="1:3" ht="15" thickBot="1" x14ac:dyDescent="0.35">
      <c r="A370" s="91" t="s">
        <v>701</v>
      </c>
      <c r="B370" s="91">
        <f>+B$2*EXP('Uncorrelated - Correlated YC'!G370)</f>
        <v>10.611223908835285</v>
      </c>
      <c r="C370" s="91">
        <f>+C$2*EXP('Uncorrelated - Correlated YC'!H370)</f>
        <v>10.602246779589585</v>
      </c>
    </row>
    <row r="371" spans="1:3" ht="15" thickBot="1" x14ac:dyDescent="0.35">
      <c r="A371" s="91" t="s">
        <v>702</v>
      </c>
      <c r="B371" s="91">
        <f>+B$2*EXP('Uncorrelated - Correlated YC'!G371)</f>
        <v>10.457589164413855</v>
      </c>
      <c r="C371" s="91">
        <f>+C$2*EXP('Uncorrelated - Correlated YC'!H371)</f>
        <v>10.564362485158508</v>
      </c>
    </row>
    <row r="372" spans="1:3" ht="15" thickBot="1" x14ac:dyDescent="0.35">
      <c r="A372" s="91" t="s">
        <v>703</v>
      </c>
      <c r="B372" s="91">
        <f>+B$2*EXP('Uncorrelated - Correlated YC'!G372)</f>
        <v>10.664689192538034</v>
      </c>
      <c r="C372" s="91">
        <f>+C$2*EXP('Uncorrelated - Correlated YC'!H372)</f>
        <v>10.595870416330698</v>
      </c>
    </row>
    <row r="373" spans="1:3" ht="15" thickBot="1" x14ac:dyDescent="0.35">
      <c r="A373" s="91" t="s">
        <v>704</v>
      </c>
      <c r="B373" s="91">
        <f>+B$2*EXP('Uncorrelated - Correlated YC'!G373)</f>
        <v>10.615173206227686</v>
      </c>
      <c r="C373" s="91">
        <f>+C$2*EXP('Uncorrelated - Correlated YC'!H373)</f>
        <v>10.574129637470493</v>
      </c>
    </row>
    <row r="374" spans="1:3" ht="15" thickBot="1" x14ac:dyDescent="0.35">
      <c r="A374" s="91" t="s">
        <v>705</v>
      </c>
      <c r="B374" s="91">
        <f>+B$2*EXP('Uncorrelated - Correlated YC'!G374)</f>
        <v>10.468548876110871</v>
      </c>
      <c r="C374" s="91">
        <f>+C$2*EXP('Uncorrelated - Correlated YC'!H374)</f>
        <v>10.461289266807256</v>
      </c>
    </row>
    <row r="375" spans="1:3" ht="15" thickBot="1" x14ac:dyDescent="0.35">
      <c r="A375" s="91" t="s">
        <v>706</v>
      </c>
      <c r="B375" s="91">
        <f>+B$2*EXP('Uncorrelated - Correlated YC'!G375)</f>
        <v>10.457747339124566</v>
      </c>
      <c r="C375" s="91">
        <f>+C$2*EXP('Uncorrelated - Correlated YC'!H375)</f>
        <v>10.41583072650222</v>
      </c>
    </row>
    <row r="376" spans="1:3" ht="15" thickBot="1" x14ac:dyDescent="0.35">
      <c r="A376" s="91" t="s">
        <v>707</v>
      </c>
      <c r="B376" s="91">
        <f>+B$2*EXP('Uncorrelated - Correlated YC'!G376)</f>
        <v>10.570764345715231</v>
      </c>
      <c r="C376" s="91">
        <f>+C$2*EXP('Uncorrelated - Correlated YC'!H376)</f>
        <v>10.600888198975259</v>
      </c>
    </row>
    <row r="377" spans="1:3" ht="15" thickBot="1" x14ac:dyDescent="0.35">
      <c r="A377" s="91" t="s">
        <v>708</v>
      </c>
      <c r="B377" s="91">
        <f>+B$2*EXP('Uncorrelated - Correlated YC'!G377)</f>
        <v>10.589922461845207</v>
      </c>
      <c r="C377" s="91">
        <f>+C$2*EXP('Uncorrelated - Correlated YC'!H377)</f>
        <v>10.622536785789677</v>
      </c>
    </row>
    <row r="378" spans="1:3" ht="15" thickBot="1" x14ac:dyDescent="0.35">
      <c r="A378" s="91" t="s">
        <v>709</v>
      </c>
      <c r="B378" s="91">
        <f>+B$2*EXP('Uncorrelated - Correlated YC'!G378)</f>
        <v>10.71674412149433</v>
      </c>
      <c r="C378" s="91">
        <f>+C$2*EXP('Uncorrelated - Correlated YC'!H378)</f>
        <v>10.704598835370929</v>
      </c>
    </row>
    <row r="379" spans="1:3" ht="15" thickBot="1" x14ac:dyDescent="0.35">
      <c r="A379" s="91" t="s">
        <v>710</v>
      </c>
      <c r="B379" s="91">
        <f>+B$2*EXP('Uncorrelated - Correlated YC'!G379)</f>
        <v>10.461936692283343</v>
      </c>
      <c r="C379" s="91">
        <f>+C$2*EXP('Uncorrelated - Correlated YC'!H379)</f>
        <v>10.327237652733924</v>
      </c>
    </row>
    <row r="380" spans="1:3" ht="15" thickBot="1" x14ac:dyDescent="0.35">
      <c r="A380" s="91" t="s">
        <v>711</v>
      </c>
      <c r="B380" s="91">
        <f>+B$2*EXP('Uncorrelated - Correlated YC'!G380)</f>
        <v>10.649175875935954</v>
      </c>
      <c r="C380" s="91">
        <f>+C$2*EXP('Uncorrelated - Correlated YC'!H380)</f>
        <v>10.676503886229201</v>
      </c>
    </row>
    <row r="381" spans="1:3" ht="15" thickBot="1" x14ac:dyDescent="0.35">
      <c r="A381" s="91" t="s">
        <v>712</v>
      </c>
      <c r="B381" s="91">
        <f>+B$2*EXP('Uncorrelated - Correlated YC'!G381)</f>
        <v>10.414443137741509</v>
      </c>
      <c r="C381" s="91">
        <f>+C$2*EXP('Uncorrelated - Correlated YC'!H381)</f>
        <v>10.517150493275716</v>
      </c>
    </row>
    <row r="382" spans="1:3" ht="15" thickBot="1" x14ac:dyDescent="0.35">
      <c r="A382" s="91" t="s">
        <v>713</v>
      </c>
      <c r="B382" s="91">
        <f>+B$2*EXP('Uncorrelated - Correlated YC'!G382)</f>
        <v>10.498546659409728</v>
      </c>
      <c r="C382" s="91">
        <f>+C$2*EXP('Uncorrelated - Correlated YC'!H382)</f>
        <v>10.493200807072521</v>
      </c>
    </row>
    <row r="383" spans="1:3" ht="15" thickBot="1" x14ac:dyDescent="0.35">
      <c r="A383" s="91" t="s">
        <v>714</v>
      </c>
      <c r="B383" s="91">
        <f>+B$2*EXP('Uncorrelated - Correlated YC'!G383)</f>
        <v>10.719409628747496</v>
      </c>
      <c r="C383" s="91">
        <f>+C$2*EXP('Uncorrelated - Correlated YC'!H383)</f>
        <v>10.733421428956149</v>
      </c>
    </row>
    <row r="384" spans="1:3" ht="15" thickBot="1" x14ac:dyDescent="0.35">
      <c r="A384" s="91" t="s">
        <v>715</v>
      </c>
      <c r="B384" s="91">
        <f>+B$2*EXP('Uncorrelated - Correlated YC'!G384)</f>
        <v>10.706488567797258</v>
      </c>
      <c r="C384" s="91">
        <f>+C$2*EXP('Uncorrelated - Correlated YC'!H384)</f>
        <v>10.610102719904265</v>
      </c>
    </row>
    <row r="385" spans="1:3" ht="15" thickBot="1" x14ac:dyDescent="0.35">
      <c r="A385" s="91" t="s">
        <v>716</v>
      </c>
      <c r="B385" s="91">
        <f>+B$2*EXP('Uncorrelated - Correlated YC'!G385)</f>
        <v>10.612841881806668</v>
      </c>
      <c r="C385" s="91">
        <f>+C$2*EXP('Uncorrelated - Correlated YC'!H385)</f>
        <v>10.563145751529309</v>
      </c>
    </row>
    <row r="386" spans="1:3" ht="15" thickBot="1" x14ac:dyDescent="0.35">
      <c r="A386" s="91" t="s">
        <v>717</v>
      </c>
      <c r="B386" s="91">
        <f>+B$2*EXP('Uncorrelated - Correlated YC'!G386)</f>
        <v>10.493830506754508</v>
      </c>
      <c r="C386" s="91">
        <f>+C$2*EXP('Uncorrelated - Correlated YC'!H386)</f>
        <v>10.504080863806264</v>
      </c>
    </row>
    <row r="387" spans="1:3" ht="15" thickBot="1" x14ac:dyDescent="0.35">
      <c r="A387" s="91" t="s">
        <v>718</v>
      </c>
      <c r="B387" s="91">
        <f>+B$2*EXP('Uncorrelated - Correlated YC'!G387)</f>
        <v>10.372582744273535</v>
      </c>
      <c r="C387" s="91">
        <f>+C$2*EXP('Uncorrelated - Correlated YC'!H387)</f>
        <v>10.357837163079935</v>
      </c>
    </row>
    <row r="388" spans="1:3" ht="15" thickBot="1" x14ac:dyDescent="0.35">
      <c r="A388" s="91" t="s">
        <v>719</v>
      </c>
      <c r="B388" s="91">
        <f>+B$2*EXP('Uncorrelated - Correlated YC'!G388)</f>
        <v>10.475685620457568</v>
      </c>
      <c r="C388" s="91">
        <f>+C$2*EXP('Uncorrelated - Correlated YC'!H388)</f>
        <v>10.505403591305313</v>
      </c>
    </row>
    <row r="389" spans="1:3" ht="15" thickBot="1" x14ac:dyDescent="0.35">
      <c r="A389" s="91" t="s">
        <v>720</v>
      </c>
      <c r="B389" s="91">
        <f>+B$2*EXP('Uncorrelated - Correlated YC'!G389)</f>
        <v>10.716079122654273</v>
      </c>
      <c r="C389" s="91">
        <f>+C$2*EXP('Uncorrelated - Correlated YC'!H389)</f>
        <v>10.736967099689375</v>
      </c>
    </row>
    <row r="390" spans="1:3" ht="15" thickBot="1" x14ac:dyDescent="0.35">
      <c r="A390" s="91" t="s">
        <v>721</v>
      </c>
      <c r="B390" s="91">
        <f>+B$2*EXP('Uncorrelated - Correlated YC'!G390)</f>
        <v>10.581875745731164</v>
      </c>
      <c r="C390" s="91">
        <f>+C$2*EXP('Uncorrelated - Correlated YC'!H390)</f>
        <v>10.550747398817226</v>
      </c>
    </row>
    <row r="391" spans="1:3" ht="15" thickBot="1" x14ac:dyDescent="0.35">
      <c r="A391" s="91" t="s">
        <v>722</v>
      </c>
      <c r="B391" s="91">
        <f>+B$2*EXP('Uncorrelated - Correlated YC'!G391)</f>
        <v>10.506314693302762</v>
      </c>
      <c r="C391" s="91">
        <f>+C$2*EXP('Uncorrelated - Correlated YC'!H391)</f>
        <v>10.499584305477637</v>
      </c>
    </row>
    <row r="392" spans="1:3" ht="15" thickBot="1" x14ac:dyDescent="0.35">
      <c r="A392" s="91" t="s">
        <v>723</v>
      </c>
      <c r="B392" s="91">
        <f>+B$2*EXP('Uncorrelated - Correlated YC'!G392)</f>
        <v>10.642081384534446</v>
      </c>
      <c r="C392" s="91">
        <f>+C$2*EXP('Uncorrelated - Correlated YC'!H392)</f>
        <v>10.566006425849322</v>
      </c>
    </row>
    <row r="393" spans="1:3" ht="15" thickBot="1" x14ac:dyDescent="0.35">
      <c r="A393" s="91" t="s">
        <v>724</v>
      </c>
      <c r="B393" s="91">
        <f>+B$2*EXP('Uncorrelated - Correlated YC'!G393)</f>
        <v>10.532689760233268</v>
      </c>
      <c r="C393" s="91">
        <f>+C$2*EXP('Uncorrelated - Correlated YC'!H393)</f>
        <v>10.486601765152578</v>
      </c>
    </row>
    <row r="394" spans="1:3" ht="15" thickBot="1" x14ac:dyDescent="0.35">
      <c r="A394" s="91" t="s">
        <v>725</v>
      </c>
      <c r="B394" s="91">
        <f>+B$2*EXP('Uncorrelated - Correlated YC'!G394)</f>
        <v>10.537119759567917</v>
      </c>
      <c r="C394" s="91">
        <f>+C$2*EXP('Uncorrelated - Correlated YC'!H394)</f>
        <v>10.54738543773396</v>
      </c>
    </row>
    <row r="395" spans="1:3" ht="15" thickBot="1" x14ac:dyDescent="0.35">
      <c r="A395" s="91" t="s">
        <v>726</v>
      </c>
      <c r="B395" s="91">
        <f>+B$2*EXP('Uncorrelated - Correlated YC'!G395)</f>
        <v>10.673998888342492</v>
      </c>
      <c r="C395" s="91">
        <f>+C$2*EXP('Uncorrelated - Correlated YC'!H395)</f>
        <v>10.693931143179544</v>
      </c>
    </row>
    <row r="396" spans="1:3" ht="15" thickBot="1" x14ac:dyDescent="0.35">
      <c r="A396" s="91" t="s">
        <v>727</v>
      </c>
      <c r="B396" s="91">
        <f>+B$2*EXP('Uncorrelated - Correlated YC'!G396)</f>
        <v>10.558509544079049</v>
      </c>
      <c r="C396" s="91">
        <f>+C$2*EXP('Uncorrelated - Correlated YC'!H396)</f>
        <v>10.558366119122516</v>
      </c>
    </row>
    <row r="397" spans="1:3" ht="15" thickBot="1" x14ac:dyDescent="0.35">
      <c r="A397" s="91" t="s">
        <v>728</v>
      </c>
      <c r="B397" s="91">
        <f>+B$2*EXP('Uncorrelated - Correlated YC'!G397)</f>
        <v>10.684536985607531</v>
      </c>
      <c r="C397" s="91">
        <f>+C$2*EXP('Uncorrelated - Correlated YC'!H397)</f>
        <v>10.757033932195675</v>
      </c>
    </row>
    <row r="398" spans="1:3" ht="15" thickBot="1" x14ac:dyDescent="0.35">
      <c r="A398" s="91" t="s">
        <v>729</v>
      </c>
      <c r="B398" s="91">
        <f>+B$2*EXP('Uncorrelated - Correlated YC'!G398)</f>
        <v>10.561250322341428</v>
      </c>
      <c r="C398" s="91">
        <f>+C$2*EXP('Uncorrelated - Correlated YC'!H398)</f>
        <v>10.690576049174988</v>
      </c>
    </row>
    <row r="399" spans="1:3" ht="15" thickBot="1" x14ac:dyDescent="0.35">
      <c r="A399" s="91" t="s">
        <v>730</v>
      </c>
      <c r="B399" s="91">
        <f>+B$2*EXP('Uncorrelated - Correlated YC'!G399)</f>
        <v>10.787395226504351</v>
      </c>
      <c r="C399" s="91">
        <f>+C$2*EXP('Uncorrelated - Correlated YC'!H399)</f>
        <v>10.662593565704157</v>
      </c>
    </row>
    <row r="400" spans="1:3" ht="15" thickBot="1" x14ac:dyDescent="0.35">
      <c r="A400" s="91" t="s">
        <v>731</v>
      </c>
      <c r="B400" s="91">
        <f>+B$2*EXP('Uncorrelated - Correlated YC'!G400)</f>
        <v>10.350374005752537</v>
      </c>
      <c r="C400" s="91">
        <f>+C$2*EXP('Uncorrelated - Correlated YC'!H400)</f>
        <v>10.368018520470157</v>
      </c>
    </row>
    <row r="401" spans="1:3" ht="15" thickBot="1" x14ac:dyDescent="0.35">
      <c r="A401" s="91" t="s">
        <v>732</v>
      </c>
      <c r="B401" s="91">
        <f>+B$2*EXP('Uncorrelated - Correlated YC'!G401)</f>
        <v>10.596071247912992</v>
      </c>
      <c r="C401" s="91">
        <f>+C$2*EXP('Uncorrelated - Correlated YC'!H401)</f>
        <v>10.630226977304577</v>
      </c>
    </row>
    <row r="402" spans="1:3" ht="15" thickBot="1" x14ac:dyDescent="0.35">
      <c r="A402" s="91" t="s">
        <v>733</v>
      </c>
      <c r="B402" s="91">
        <f>+B$2*EXP('Uncorrelated - Correlated YC'!G402)</f>
        <v>10.573899506865001</v>
      </c>
      <c r="C402" s="91">
        <f>+C$2*EXP('Uncorrelated - Correlated YC'!H402)</f>
        <v>10.53569547775173</v>
      </c>
    </row>
    <row r="403" spans="1:3" ht="15" thickBot="1" x14ac:dyDescent="0.35">
      <c r="A403" s="91" t="s">
        <v>734</v>
      </c>
      <c r="B403" s="91">
        <f>+B$2*EXP('Uncorrelated - Correlated YC'!G403)</f>
        <v>10.722555565599594</v>
      </c>
      <c r="C403" s="91">
        <f>+C$2*EXP('Uncorrelated - Correlated YC'!H403)</f>
        <v>10.722802400591529</v>
      </c>
    </row>
    <row r="404" spans="1:3" ht="15" thickBot="1" x14ac:dyDescent="0.35">
      <c r="A404" s="91" t="s">
        <v>735</v>
      </c>
      <c r="B404" s="91">
        <f>+B$2*EXP('Uncorrelated - Correlated YC'!G404)</f>
        <v>10.500501687285949</v>
      </c>
      <c r="C404" s="91">
        <f>+C$2*EXP('Uncorrelated - Correlated YC'!H404)</f>
        <v>10.449770404186896</v>
      </c>
    </row>
    <row r="405" spans="1:3" ht="15" thickBot="1" x14ac:dyDescent="0.35">
      <c r="A405" s="91" t="s">
        <v>736</v>
      </c>
      <c r="B405" s="91">
        <f>+B$2*EXP('Uncorrelated - Correlated YC'!G405)</f>
        <v>10.497121186372651</v>
      </c>
      <c r="C405" s="91">
        <f>+C$2*EXP('Uncorrelated - Correlated YC'!H405)</f>
        <v>10.553823233415597</v>
      </c>
    </row>
    <row r="406" spans="1:3" ht="15" thickBot="1" x14ac:dyDescent="0.35">
      <c r="A406" s="91" t="s">
        <v>737</v>
      </c>
      <c r="B406" s="91">
        <f>+B$2*EXP('Uncorrelated - Correlated YC'!G406)</f>
        <v>10.522239320979235</v>
      </c>
      <c r="C406" s="91">
        <f>+C$2*EXP('Uncorrelated - Correlated YC'!H406)</f>
        <v>10.499606503389042</v>
      </c>
    </row>
    <row r="407" spans="1:3" ht="15" thickBot="1" x14ac:dyDescent="0.35">
      <c r="A407" s="91" t="s">
        <v>738</v>
      </c>
      <c r="B407" s="91">
        <f>+B$2*EXP('Uncorrelated - Correlated YC'!G407)</f>
        <v>10.69809685008326</v>
      </c>
      <c r="C407" s="91">
        <f>+C$2*EXP('Uncorrelated - Correlated YC'!H407)</f>
        <v>10.655976661645472</v>
      </c>
    </row>
    <row r="408" spans="1:3" ht="15" thickBot="1" x14ac:dyDescent="0.35">
      <c r="A408" s="91" t="s">
        <v>739</v>
      </c>
      <c r="B408" s="91">
        <f>+B$2*EXP('Uncorrelated - Correlated YC'!G408)</f>
        <v>10.488537384264758</v>
      </c>
      <c r="C408" s="91">
        <f>+C$2*EXP('Uncorrelated - Correlated YC'!H408)</f>
        <v>10.518855115377285</v>
      </c>
    </row>
    <row r="409" spans="1:3" ht="15" thickBot="1" x14ac:dyDescent="0.35">
      <c r="A409" s="91" t="s">
        <v>740</v>
      </c>
      <c r="B409" s="91">
        <f>+B$2*EXP('Uncorrelated - Correlated YC'!G409)</f>
        <v>10.576500119388076</v>
      </c>
      <c r="C409" s="91">
        <f>+C$2*EXP('Uncorrelated - Correlated YC'!H409)</f>
        <v>10.66081743675722</v>
      </c>
    </row>
    <row r="410" spans="1:3" ht="15" thickBot="1" x14ac:dyDescent="0.35">
      <c r="A410" s="91" t="s">
        <v>741</v>
      </c>
      <c r="B410" s="91">
        <f>+B$2*EXP('Uncorrelated - Correlated YC'!G410)</f>
        <v>10.596113732414521</v>
      </c>
      <c r="C410" s="91">
        <f>+C$2*EXP('Uncorrelated - Correlated YC'!H410)</f>
        <v>10.716843164556703</v>
      </c>
    </row>
    <row r="411" spans="1:3" ht="15" thickBot="1" x14ac:dyDescent="0.35">
      <c r="A411" s="91" t="s">
        <v>742</v>
      </c>
      <c r="B411" s="91">
        <f>+B$2*EXP('Uncorrelated - Correlated YC'!G411)</f>
        <v>10.637371905227871</v>
      </c>
      <c r="C411" s="91">
        <f>+C$2*EXP('Uncorrelated - Correlated YC'!H411)</f>
        <v>10.611484514161091</v>
      </c>
    </row>
    <row r="412" spans="1:3" ht="15" thickBot="1" x14ac:dyDescent="0.35">
      <c r="A412" s="91" t="s">
        <v>743</v>
      </c>
      <c r="B412" s="91">
        <f>+B$2*EXP('Uncorrelated - Correlated YC'!G412)</f>
        <v>10.438001832644975</v>
      </c>
      <c r="C412" s="91">
        <f>+C$2*EXP('Uncorrelated - Correlated YC'!H412)</f>
        <v>10.417673606030505</v>
      </c>
    </row>
    <row r="413" spans="1:3" ht="15" thickBot="1" x14ac:dyDescent="0.35">
      <c r="A413" s="91" t="s">
        <v>744</v>
      </c>
      <c r="B413" s="91">
        <f>+B$2*EXP('Uncorrelated - Correlated YC'!G413)</f>
        <v>10.542882414346462</v>
      </c>
      <c r="C413" s="91">
        <f>+C$2*EXP('Uncorrelated - Correlated YC'!H413)</f>
        <v>10.520350004267092</v>
      </c>
    </row>
    <row r="414" spans="1:3" ht="15" thickBot="1" x14ac:dyDescent="0.35">
      <c r="A414" s="91" t="s">
        <v>745</v>
      </c>
      <c r="B414" s="91">
        <f>+B$2*EXP('Uncorrelated - Correlated YC'!G414)</f>
        <v>10.466868764886943</v>
      </c>
      <c r="C414" s="91">
        <f>+C$2*EXP('Uncorrelated - Correlated YC'!H414)</f>
        <v>10.613860244729016</v>
      </c>
    </row>
    <row r="415" spans="1:3" ht="15" thickBot="1" x14ac:dyDescent="0.35">
      <c r="A415" s="91" t="s">
        <v>746</v>
      </c>
      <c r="B415" s="91">
        <f>+B$2*EXP('Uncorrelated - Correlated YC'!G415)</f>
        <v>10.613342313459228</v>
      </c>
      <c r="C415" s="91">
        <f>+C$2*EXP('Uncorrelated - Correlated YC'!H415)</f>
        <v>10.65515518622971</v>
      </c>
    </row>
    <row r="416" spans="1:3" ht="15" thickBot="1" x14ac:dyDescent="0.35">
      <c r="A416" s="91" t="s">
        <v>747</v>
      </c>
      <c r="B416" s="91">
        <f>+B$2*EXP('Uncorrelated - Correlated YC'!G416)</f>
        <v>10.451287270746565</v>
      </c>
      <c r="C416" s="91">
        <f>+C$2*EXP('Uncorrelated - Correlated YC'!H416)</f>
        <v>10.403405718275399</v>
      </c>
    </row>
    <row r="417" spans="1:3" ht="15" thickBot="1" x14ac:dyDescent="0.35">
      <c r="A417" s="91" t="s">
        <v>748</v>
      </c>
      <c r="B417" s="91">
        <f>+B$2*EXP('Uncorrelated - Correlated YC'!G417)</f>
        <v>10.474394222948591</v>
      </c>
      <c r="C417" s="91">
        <f>+C$2*EXP('Uncorrelated - Correlated YC'!H417)</f>
        <v>10.515196952581389</v>
      </c>
    </row>
    <row r="418" spans="1:3" ht="15" thickBot="1" x14ac:dyDescent="0.35">
      <c r="A418" s="91" t="s">
        <v>749</v>
      </c>
      <c r="B418" s="91">
        <f>+B$2*EXP('Uncorrelated - Correlated YC'!G418)</f>
        <v>10.571621993846559</v>
      </c>
      <c r="C418" s="91">
        <f>+C$2*EXP('Uncorrelated - Correlated YC'!H418)</f>
        <v>10.496524140772468</v>
      </c>
    </row>
    <row r="419" spans="1:3" ht="15" thickBot="1" x14ac:dyDescent="0.35">
      <c r="A419" s="91" t="s">
        <v>750</v>
      </c>
      <c r="B419" s="91">
        <f>+B$2*EXP('Uncorrelated - Correlated YC'!G419)</f>
        <v>10.572685709654712</v>
      </c>
      <c r="C419" s="91">
        <f>+C$2*EXP('Uncorrelated - Correlated YC'!H419)</f>
        <v>10.5728802889522</v>
      </c>
    </row>
    <row r="420" spans="1:3" ht="15" thickBot="1" x14ac:dyDescent="0.35">
      <c r="A420" s="91" t="s">
        <v>751</v>
      </c>
      <c r="B420" s="91">
        <f>+B$2*EXP('Uncorrelated - Correlated YC'!G420)</f>
        <v>10.63761520927388</v>
      </c>
      <c r="C420" s="91">
        <f>+C$2*EXP('Uncorrelated - Correlated YC'!H420)</f>
        <v>10.665311513312327</v>
      </c>
    </row>
    <row r="421" spans="1:3" ht="15" thickBot="1" x14ac:dyDescent="0.35">
      <c r="A421" s="91" t="s">
        <v>752</v>
      </c>
      <c r="B421" s="91">
        <f>+B$2*EXP('Uncorrelated - Correlated YC'!G421)</f>
        <v>10.444241672422661</v>
      </c>
      <c r="C421" s="91">
        <f>+C$2*EXP('Uncorrelated - Correlated YC'!H421)</f>
        <v>10.42775603251356</v>
      </c>
    </row>
    <row r="422" spans="1:3" ht="15" thickBot="1" x14ac:dyDescent="0.35">
      <c r="A422" s="91" t="s">
        <v>753</v>
      </c>
      <c r="B422" s="91">
        <f>+B$2*EXP('Uncorrelated - Correlated YC'!G422)</f>
        <v>10.587212683136359</v>
      </c>
      <c r="C422" s="91">
        <f>+C$2*EXP('Uncorrelated - Correlated YC'!H422)</f>
        <v>10.505877770800398</v>
      </c>
    </row>
    <row r="423" spans="1:3" ht="15" thickBot="1" x14ac:dyDescent="0.35">
      <c r="A423" s="91" t="s">
        <v>754</v>
      </c>
      <c r="B423" s="91">
        <f>+B$2*EXP('Uncorrelated - Correlated YC'!G423)</f>
        <v>10.687233493185872</v>
      </c>
      <c r="C423" s="91">
        <f>+C$2*EXP('Uncorrelated - Correlated YC'!H423)</f>
        <v>10.787820996108467</v>
      </c>
    </row>
    <row r="424" spans="1:3" ht="15" thickBot="1" x14ac:dyDescent="0.35">
      <c r="A424" s="91" t="s">
        <v>755</v>
      </c>
      <c r="B424" s="91">
        <f>+B$2*EXP('Uncorrelated - Correlated YC'!G424)</f>
        <v>10.599238404619122</v>
      </c>
      <c r="C424" s="91">
        <f>+C$2*EXP('Uncorrelated - Correlated YC'!H424)</f>
        <v>10.555834126398228</v>
      </c>
    </row>
    <row r="425" spans="1:3" ht="15" thickBot="1" x14ac:dyDescent="0.35">
      <c r="A425" s="91" t="s">
        <v>756</v>
      </c>
      <c r="B425" s="91">
        <f>+B$2*EXP('Uncorrelated - Correlated YC'!G425)</f>
        <v>10.292032067129499</v>
      </c>
      <c r="C425" s="91">
        <f>+C$2*EXP('Uncorrelated - Correlated YC'!H425)</f>
        <v>10.403358284390166</v>
      </c>
    </row>
    <row r="426" spans="1:3" ht="15" thickBot="1" x14ac:dyDescent="0.35">
      <c r="A426" s="91" t="s">
        <v>757</v>
      </c>
      <c r="B426" s="91">
        <f>+B$2*EXP('Uncorrelated - Correlated YC'!G426)</f>
        <v>10.532330757747946</v>
      </c>
      <c r="C426" s="91">
        <f>+C$2*EXP('Uncorrelated - Correlated YC'!H426)</f>
        <v>10.533077366459253</v>
      </c>
    </row>
    <row r="427" spans="1:3" ht="15" thickBot="1" x14ac:dyDescent="0.35">
      <c r="A427" s="91" t="s">
        <v>758</v>
      </c>
      <c r="B427" s="91">
        <f>+B$2*EXP('Uncorrelated - Correlated YC'!G427)</f>
        <v>10.510935945425542</v>
      </c>
      <c r="C427" s="91">
        <f>+C$2*EXP('Uncorrelated - Correlated YC'!H427)</f>
        <v>10.557685154442172</v>
      </c>
    </row>
    <row r="428" spans="1:3" ht="15" thickBot="1" x14ac:dyDescent="0.35">
      <c r="A428" s="91" t="s">
        <v>759</v>
      </c>
      <c r="B428" s="91">
        <f>+B$2*EXP('Uncorrelated - Correlated YC'!G428)</f>
        <v>10.641537344243293</v>
      </c>
      <c r="C428" s="91">
        <f>+C$2*EXP('Uncorrelated - Correlated YC'!H428)</f>
        <v>10.697926595751168</v>
      </c>
    </row>
    <row r="429" spans="1:3" ht="15" thickBot="1" x14ac:dyDescent="0.35">
      <c r="A429" s="91" t="s">
        <v>760</v>
      </c>
      <c r="B429" s="91">
        <f>+B$2*EXP('Uncorrelated - Correlated YC'!G429)</f>
        <v>10.650975932730791</v>
      </c>
      <c r="C429" s="91">
        <f>+C$2*EXP('Uncorrelated - Correlated YC'!H429)</f>
        <v>10.560209137437816</v>
      </c>
    </row>
    <row r="430" spans="1:3" ht="15" thickBot="1" x14ac:dyDescent="0.35">
      <c r="A430" s="91" t="s">
        <v>761</v>
      </c>
      <c r="B430" s="91">
        <f>+B$2*EXP('Uncorrelated - Correlated YC'!G430)</f>
        <v>10.626068537012776</v>
      </c>
      <c r="C430" s="91">
        <f>+C$2*EXP('Uncorrelated - Correlated YC'!H430)</f>
        <v>10.62095732932068</v>
      </c>
    </row>
    <row r="431" spans="1:3" ht="15" thickBot="1" x14ac:dyDescent="0.35">
      <c r="A431" s="91" t="s">
        <v>762</v>
      </c>
      <c r="B431" s="91">
        <f>+B$2*EXP('Uncorrelated - Correlated YC'!G431)</f>
        <v>10.456830405774882</v>
      </c>
      <c r="C431" s="91">
        <f>+C$2*EXP('Uncorrelated - Correlated YC'!H431)</f>
        <v>10.400755688475559</v>
      </c>
    </row>
    <row r="432" spans="1:3" ht="15" thickBot="1" x14ac:dyDescent="0.35">
      <c r="A432" s="91" t="s">
        <v>763</v>
      </c>
      <c r="B432" s="91">
        <f>+B$2*EXP('Uncorrelated - Correlated YC'!G432)</f>
        <v>10.615725380063571</v>
      </c>
      <c r="C432" s="91">
        <f>+C$2*EXP('Uncorrelated - Correlated YC'!H432)</f>
        <v>10.558421372378781</v>
      </c>
    </row>
    <row r="433" spans="1:3" ht="15" thickBot="1" x14ac:dyDescent="0.35">
      <c r="A433" s="91" t="s">
        <v>764</v>
      </c>
      <c r="B433" s="91">
        <f>+B$2*EXP('Uncorrelated - Correlated YC'!G433)</f>
        <v>10.605924804722557</v>
      </c>
      <c r="C433" s="91">
        <f>+C$2*EXP('Uncorrelated - Correlated YC'!H433)</f>
        <v>10.644500239988536</v>
      </c>
    </row>
    <row r="434" spans="1:3" ht="15" thickBot="1" x14ac:dyDescent="0.35">
      <c r="A434" s="91" t="s">
        <v>765</v>
      </c>
      <c r="B434" s="91">
        <f>+B$2*EXP('Uncorrelated - Correlated YC'!G434)</f>
        <v>10.625939485820837</v>
      </c>
      <c r="C434" s="91">
        <f>+C$2*EXP('Uncorrelated - Correlated YC'!H434)</f>
        <v>10.708316630444516</v>
      </c>
    </row>
    <row r="435" spans="1:3" ht="15" thickBot="1" x14ac:dyDescent="0.35">
      <c r="A435" s="91" t="s">
        <v>766</v>
      </c>
      <c r="B435" s="91">
        <f>+B$2*EXP('Uncorrelated - Correlated YC'!G435)</f>
        <v>10.688394239342395</v>
      </c>
      <c r="C435" s="91">
        <f>+C$2*EXP('Uncorrelated - Correlated YC'!H435)</f>
        <v>10.697108451235646</v>
      </c>
    </row>
    <row r="436" spans="1:3" ht="15" thickBot="1" x14ac:dyDescent="0.35">
      <c r="A436" s="91" t="s">
        <v>767</v>
      </c>
      <c r="B436" s="91">
        <f>+B$2*EXP('Uncorrelated - Correlated YC'!G436)</f>
        <v>10.534248919821849</v>
      </c>
      <c r="C436" s="91">
        <f>+C$2*EXP('Uncorrelated - Correlated YC'!H436)</f>
        <v>10.482015806348754</v>
      </c>
    </row>
    <row r="437" spans="1:3" ht="15" thickBot="1" x14ac:dyDescent="0.35">
      <c r="A437" s="91" t="s">
        <v>768</v>
      </c>
      <c r="B437" s="91">
        <f>+B$2*EXP('Uncorrelated - Correlated YC'!G437)</f>
        <v>10.641439407547589</v>
      </c>
      <c r="C437" s="91">
        <f>+C$2*EXP('Uncorrelated - Correlated YC'!H437)</f>
        <v>10.660082891865805</v>
      </c>
    </row>
    <row r="438" spans="1:3" ht="15" thickBot="1" x14ac:dyDescent="0.35">
      <c r="A438" s="91" t="s">
        <v>769</v>
      </c>
      <c r="B438" s="91">
        <f>+B$2*EXP('Uncorrelated - Correlated YC'!G438)</f>
        <v>10.607821458917638</v>
      </c>
      <c r="C438" s="91">
        <f>+C$2*EXP('Uncorrelated - Correlated YC'!H438)</f>
        <v>10.6245871798818</v>
      </c>
    </row>
    <row r="439" spans="1:3" ht="15" thickBot="1" x14ac:dyDescent="0.35">
      <c r="A439" s="91" t="s">
        <v>770</v>
      </c>
      <c r="B439" s="91">
        <f>+B$2*EXP('Uncorrelated - Correlated YC'!G439)</f>
        <v>10.494981556698482</v>
      </c>
      <c r="C439" s="91">
        <f>+C$2*EXP('Uncorrelated - Correlated YC'!H439)</f>
        <v>10.504191801737436</v>
      </c>
    </row>
    <row r="440" spans="1:3" ht="15" thickBot="1" x14ac:dyDescent="0.35">
      <c r="A440" s="91" t="s">
        <v>771</v>
      </c>
      <c r="B440" s="91">
        <f>+B$2*EXP('Uncorrelated - Correlated YC'!G440)</f>
        <v>10.654751767139503</v>
      </c>
      <c r="C440" s="91">
        <f>+C$2*EXP('Uncorrelated - Correlated YC'!H440)</f>
        <v>10.567606462676538</v>
      </c>
    </row>
    <row r="441" spans="1:3" ht="15" thickBot="1" x14ac:dyDescent="0.35">
      <c r="A441" s="91" t="s">
        <v>772</v>
      </c>
      <c r="B441" s="91">
        <f>+B$2*EXP('Uncorrelated - Correlated YC'!G441)</f>
        <v>10.624498778500042</v>
      </c>
      <c r="C441" s="91">
        <f>+C$2*EXP('Uncorrelated - Correlated YC'!H441)</f>
        <v>10.60422770334171</v>
      </c>
    </row>
    <row r="442" spans="1:3" ht="15" thickBot="1" x14ac:dyDescent="0.35">
      <c r="A442" s="91" t="s">
        <v>773</v>
      </c>
      <c r="B442" s="91">
        <f>+B$2*EXP('Uncorrelated - Correlated YC'!G442)</f>
        <v>10.591145229679512</v>
      </c>
      <c r="C442" s="91">
        <f>+C$2*EXP('Uncorrelated - Correlated YC'!H442)</f>
        <v>10.541878581676718</v>
      </c>
    </row>
    <row r="443" spans="1:3" ht="15" thickBot="1" x14ac:dyDescent="0.35">
      <c r="A443" s="91" t="s">
        <v>774</v>
      </c>
      <c r="B443" s="91">
        <f>+B$2*EXP('Uncorrelated - Correlated YC'!G443)</f>
        <v>10.43458644664052</v>
      </c>
      <c r="C443" s="91">
        <f>+C$2*EXP('Uncorrelated - Correlated YC'!H443)</f>
        <v>10.44332194343917</v>
      </c>
    </row>
    <row r="444" spans="1:3" ht="15" thickBot="1" x14ac:dyDescent="0.35">
      <c r="A444" s="91" t="s">
        <v>775</v>
      </c>
      <c r="B444" s="91">
        <f>+B$2*EXP('Uncorrelated - Correlated YC'!G444)</f>
        <v>10.324873249540573</v>
      </c>
      <c r="C444" s="91">
        <f>+C$2*EXP('Uncorrelated - Correlated YC'!H444)</f>
        <v>10.236451015442592</v>
      </c>
    </row>
    <row r="445" spans="1:3" ht="15" thickBot="1" x14ac:dyDescent="0.35">
      <c r="A445" s="91" t="s">
        <v>776</v>
      </c>
      <c r="B445" s="91">
        <f>+B$2*EXP('Uncorrelated - Correlated YC'!G445)</f>
        <v>10.616924225860801</v>
      </c>
      <c r="C445" s="91">
        <f>+C$2*EXP('Uncorrelated - Correlated YC'!H445)</f>
        <v>10.591350827024998</v>
      </c>
    </row>
    <row r="446" spans="1:3" ht="15" thickBot="1" x14ac:dyDescent="0.35">
      <c r="A446" s="91" t="s">
        <v>777</v>
      </c>
      <c r="B446" s="91">
        <f>+B$2*EXP('Uncorrelated - Correlated YC'!G446)</f>
        <v>10.684564473210816</v>
      </c>
      <c r="C446" s="91">
        <f>+C$2*EXP('Uncorrelated - Correlated YC'!H446)</f>
        <v>10.721681332597797</v>
      </c>
    </row>
    <row r="447" spans="1:3" ht="15" thickBot="1" x14ac:dyDescent="0.35">
      <c r="A447" s="91" t="s">
        <v>778</v>
      </c>
      <c r="B447" s="91">
        <f>+B$2*EXP('Uncorrelated - Correlated YC'!G447)</f>
        <v>10.471265285817925</v>
      </c>
      <c r="C447" s="91">
        <f>+C$2*EXP('Uncorrelated - Correlated YC'!H447)</f>
        <v>10.441609145598306</v>
      </c>
    </row>
    <row r="448" spans="1:3" ht="15" thickBot="1" x14ac:dyDescent="0.35">
      <c r="A448" s="91" t="s">
        <v>779</v>
      </c>
      <c r="B448" s="91">
        <f>+B$2*EXP('Uncorrelated - Correlated YC'!G448)</f>
        <v>10.707402757188277</v>
      </c>
      <c r="C448" s="91">
        <f>+C$2*EXP('Uncorrelated - Correlated YC'!H448)</f>
        <v>10.667391073927355</v>
      </c>
    </row>
    <row r="449" spans="1:3" ht="15" thickBot="1" x14ac:dyDescent="0.35">
      <c r="A449" s="91" t="s">
        <v>780</v>
      </c>
      <c r="B449" s="91">
        <f>+B$2*EXP('Uncorrelated - Correlated YC'!G449)</f>
        <v>10.503084655739935</v>
      </c>
      <c r="C449" s="91">
        <f>+C$2*EXP('Uncorrelated - Correlated YC'!H449)</f>
        <v>10.499925191403744</v>
      </c>
    </row>
    <row r="450" spans="1:3" ht="15" thickBot="1" x14ac:dyDescent="0.35">
      <c r="A450" s="91" t="s">
        <v>781</v>
      </c>
      <c r="B450" s="91">
        <f>+B$2*EXP('Uncorrelated - Correlated YC'!G450)</f>
        <v>10.588847143266676</v>
      </c>
      <c r="C450" s="91">
        <f>+C$2*EXP('Uncorrelated - Correlated YC'!H450)</f>
        <v>10.571533404522686</v>
      </c>
    </row>
    <row r="451" spans="1:3" ht="15" thickBot="1" x14ac:dyDescent="0.35">
      <c r="A451" s="91" t="s">
        <v>782</v>
      </c>
      <c r="B451" s="91">
        <f>+B$2*EXP('Uncorrelated - Correlated YC'!G451)</f>
        <v>10.346290998274284</v>
      </c>
      <c r="C451" s="91">
        <f>+C$2*EXP('Uncorrelated - Correlated YC'!H451)</f>
        <v>10.372997424845629</v>
      </c>
    </row>
    <row r="452" spans="1:3" ht="15" thickBot="1" x14ac:dyDescent="0.35">
      <c r="A452" s="91" t="s">
        <v>783</v>
      </c>
      <c r="B452" s="91">
        <f>+B$2*EXP('Uncorrelated - Correlated YC'!G452)</f>
        <v>10.670974728819505</v>
      </c>
      <c r="C452" s="91">
        <f>+C$2*EXP('Uncorrelated - Correlated YC'!H452)</f>
        <v>10.680469376108457</v>
      </c>
    </row>
    <row r="453" spans="1:3" ht="15" thickBot="1" x14ac:dyDescent="0.35">
      <c r="A453" s="91" t="s">
        <v>784</v>
      </c>
      <c r="B453" s="91">
        <f>+B$2*EXP('Uncorrelated - Correlated YC'!G453)</f>
        <v>10.652099649117673</v>
      </c>
      <c r="C453" s="91">
        <f>+C$2*EXP('Uncorrelated - Correlated YC'!H453)</f>
        <v>10.582311174826044</v>
      </c>
    </row>
    <row r="454" spans="1:3" ht="15" thickBot="1" x14ac:dyDescent="0.35">
      <c r="A454" s="91" t="s">
        <v>785</v>
      </c>
      <c r="B454" s="91">
        <f>+B$2*EXP('Uncorrelated - Correlated YC'!G454)</f>
        <v>10.584424270836523</v>
      </c>
      <c r="C454" s="91">
        <f>+C$2*EXP('Uncorrelated - Correlated YC'!H454)</f>
        <v>10.53320328186158</v>
      </c>
    </row>
    <row r="455" spans="1:3" ht="15" thickBot="1" x14ac:dyDescent="0.35">
      <c r="A455" s="91" t="s">
        <v>786</v>
      </c>
      <c r="B455" s="91">
        <f>+B$2*EXP('Uncorrelated - Correlated YC'!G455)</f>
        <v>10.589815233494805</v>
      </c>
      <c r="C455" s="91">
        <f>+C$2*EXP('Uncorrelated - Correlated YC'!H455)</f>
        <v>10.59624717518577</v>
      </c>
    </row>
    <row r="456" spans="1:3" ht="15" thickBot="1" x14ac:dyDescent="0.35">
      <c r="A456" s="91" t="s">
        <v>787</v>
      </c>
      <c r="B456" s="91">
        <f>+B$2*EXP('Uncorrelated - Correlated YC'!G456)</f>
        <v>10.673669989670811</v>
      </c>
      <c r="C456" s="91">
        <f>+C$2*EXP('Uncorrelated - Correlated YC'!H456)</f>
        <v>10.637731413970815</v>
      </c>
    </row>
    <row r="457" spans="1:3" ht="15" thickBot="1" x14ac:dyDescent="0.35">
      <c r="A457" s="91" t="s">
        <v>788</v>
      </c>
      <c r="B457" s="91">
        <f>+B$2*EXP('Uncorrelated - Correlated YC'!G457)</f>
        <v>10.565226560775681</v>
      </c>
      <c r="C457" s="91">
        <f>+C$2*EXP('Uncorrelated - Correlated YC'!H457)</f>
        <v>10.673797977624785</v>
      </c>
    </row>
    <row r="458" spans="1:3" ht="15" thickBot="1" x14ac:dyDescent="0.35">
      <c r="A458" s="91" t="s">
        <v>789</v>
      </c>
      <c r="B458" s="91">
        <f>+B$2*EXP('Uncorrelated - Correlated YC'!G458)</f>
        <v>10.546347376270871</v>
      </c>
      <c r="C458" s="91">
        <f>+C$2*EXP('Uncorrelated - Correlated YC'!H458)</f>
        <v>10.552418430280024</v>
      </c>
    </row>
    <row r="459" spans="1:3" ht="15" thickBot="1" x14ac:dyDescent="0.35">
      <c r="A459" s="91" t="s">
        <v>790</v>
      </c>
      <c r="B459" s="91">
        <f>+B$2*EXP('Uncorrelated - Correlated YC'!G459)</f>
        <v>10.493779161743158</v>
      </c>
      <c r="C459" s="91">
        <f>+C$2*EXP('Uncorrelated - Correlated YC'!H459)</f>
        <v>10.527716598249208</v>
      </c>
    </row>
    <row r="460" spans="1:3" ht="15" thickBot="1" x14ac:dyDescent="0.35">
      <c r="A460" s="91" t="s">
        <v>791</v>
      </c>
      <c r="B460" s="91">
        <f>+B$2*EXP('Uncorrelated - Correlated YC'!G460)</f>
        <v>10.521589251666182</v>
      </c>
      <c r="C460" s="91">
        <f>+C$2*EXP('Uncorrelated - Correlated YC'!H460)</f>
        <v>10.526147042065107</v>
      </c>
    </row>
    <row r="461" spans="1:3" ht="15" thickBot="1" x14ac:dyDescent="0.35">
      <c r="A461" s="91" t="s">
        <v>792</v>
      </c>
      <c r="B461" s="91">
        <f>+B$2*EXP('Uncorrelated - Correlated YC'!G461)</f>
        <v>10.634425022294661</v>
      </c>
      <c r="C461" s="91">
        <f>+C$2*EXP('Uncorrelated - Correlated YC'!H461)</f>
        <v>10.642323569848005</v>
      </c>
    </row>
    <row r="462" spans="1:3" ht="15" thickBot="1" x14ac:dyDescent="0.35">
      <c r="A462" s="91" t="s">
        <v>793</v>
      </c>
      <c r="B462" s="91">
        <f>+B$2*EXP('Uncorrelated - Correlated YC'!G462)</f>
        <v>10.747624226789073</v>
      </c>
      <c r="C462" s="91">
        <f>+C$2*EXP('Uncorrelated - Correlated YC'!H462)</f>
        <v>10.614873368118767</v>
      </c>
    </row>
    <row r="463" spans="1:3" ht="15" thickBot="1" x14ac:dyDescent="0.35">
      <c r="A463" s="91" t="s">
        <v>794</v>
      </c>
      <c r="B463" s="91">
        <f>+B$2*EXP('Uncorrelated - Correlated YC'!G463)</f>
        <v>10.493398768234384</v>
      </c>
      <c r="C463" s="91">
        <f>+C$2*EXP('Uncorrelated - Correlated YC'!H463)</f>
        <v>10.633888550058456</v>
      </c>
    </row>
    <row r="464" spans="1:3" ht="15" thickBot="1" x14ac:dyDescent="0.35">
      <c r="A464" s="91" t="s">
        <v>795</v>
      </c>
      <c r="B464" s="91">
        <f>+B$2*EXP('Uncorrelated - Correlated YC'!G464)</f>
        <v>10.667049200252819</v>
      </c>
      <c r="C464" s="91">
        <f>+C$2*EXP('Uncorrelated - Correlated YC'!H464)</f>
        <v>10.706003344131348</v>
      </c>
    </row>
    <row r="465" spans="1:3" ht="15" thickBot="1" x14ac:dyDescent="0.35">
      <c r="A465" s="91" t="s">
        <v>796</v>
      </c>
      <c r="B465" s="91">
        <f>+B$2*EXP('Uncorrelated - Correlated YC'!G465)</f>
        <v>10.640325286124304</v>
      </c>
      <c r="C465" s="91">
        <f>+C$2*EXP('Uncorrelated - Correlated YC'!H465)</f>
        <v>10.66183570300864</v>
      </c>
    </row>
    <row r="466" spans="1:3" ht="15" thickBot="1" x14ac:dyDescent="0.35">
      <c r="A466" s="91" t="s">
        <v>797</v>
      </c>
      <c r="B466" s="91">
        <f>+B$2*EXP('Uncorrelated - Correlated YC'!G466)</f>
        <v>10.645696146412384</v>
      </c>
      <c r="C466" s="91">
        <f>+C$2*EXP('Uncorrelated - Correlated YC'!H466)</f>
        <v>10.725124299052624</v>
      </c>
    </row>
    <row r="467" spans="1:3" ht="15" thickBot="1" x14ac:dyDescent="0.35">
      <c r="A467" s="91" t="s">
        <v>798</v>
      </c>
      <c r="B467" s="91">
        <f>+B$2*EXP('Uncorrelated - Correlated YC'!G467)</f>
        <v>10.560991950429065</v>
      </c>
      <c r="C467" s="91">
        <f>+C$2*EXP('Uncorrelated - Correlated YC'!H467)</f>
        <v>10.593600886536299</v>
      </c>
    </row>
    <row r="468" spans="1:3" ht="15" thickBot="1" x14ac:dyDescent="0.35">
      <c r="A468" s="91" t="s">
        <v>799</v>
      </c>
      <c r="B468" s="91">
        <f>+B$2*EXP('Uncorrelated - Correlated YC'!G468)</f>
        <v>10.571098899231304</v>
      </c>
      <c r="C468" s="91">
        <f>+C$2*EXP('Uncorrelated - Correlated YC'!H468)</f>
        <v>10.629710089796653</v>
      </c>
    </row>
    <row r="469" spans="1:3" ht="15" thickBot="1" x14ac:dyDescent="0.35">
      <c r="A469" s="91" t="s">
        <v>800</v>
      </c>
      <c r="B469" s="91">
        <f>+B$2*EXP('Uncorrelated - Correlated YC'!G469)</f>
        <v>10.428028717323128</v>
      </c>
      <c r="C469" s="91">
        <f>+C$2*EXP('Uncorrelated - Correlated YC'!H469)</f>
        <v>10.435962213519275</v>
      </c>
    </row>
    <row r="470" spans="1:3" ht="15" thickBot="1" x14ac:dyDescent="0.35">
      <c r="A470" s="91" t="s">
        <v>801</v>
      </c>
      <c r="B470" s="91">
        <f>+B$2*EXP('Uncorrelated - Correlated YC'!G470)</f>
        <v>10.655882709488857</v>
      </c>
      <c r="C470" s="91">
        <f>+C$2*EXP('Uncorrelated - Correlated YC'!H470)</f>
        <v>10.564297581915675</v>
      </c>
    </row>
    <row r="471" spans="1:3" ht="15" thickBot="1" x14ac:dyDescent="0.35">
      <c r="A471" s="91" t="s">
        <v>802</v>
      </c>
      <c r="B471" s="91">
        <f>+B$2*EXP('Uncorrelated - Correlated YC'!G471)</f>
        <v>10.495571495802475</v>
      </c>
      <c r="C471" s="91">
        <f>+C$2*EXP('Uncorrelated - Correlated YC'!H471)</f>
        <v>10.524243186011567</v>
      </c>
    </row>
    <row r="472" spans="1:3" ht="15" thickBot="1" x14ac:dyDescent="0.35">
      <c r="A472" s="91" t="s">
        <v>803</v>
      </c>
      <c r="B472" s="91">
        <f>+B$2*EXP('Uncorrelated - Correlated YC'!G472)</f>
        <v>10.579051868748508</v>
      </c>
      <c r="C472" s="91">
        <f>+C$2*EXP('Uncorrelated - Correlated YC'!H472)</f>
        <v>10.552924072314918</v>
      </c>
    </row>
    <row r="473" spans="1:3" ht="15" thickBot="1" x14ac:dyDescent="0.35">
      <c r="A473" s="91" t="s">
        <v>804</v>
      </c>
      <c r="B473" s="91">
        <f>+B$2*EXP('Uncorrelated - Correlated YC'!G473)</f>
        <v>10.66286269883369</v>
      </c>
      <c r="C473" s="91">
        <f>+C$2*EXP('Uncorrelated - Correlated YC'!H473)</f>
        <v>10.684788238607208</v>
      </c>
    </row>
    <row r="474" spans="1:3" ht="15" thickBot="1" x14ac:dyDescent="0.35">
      <c r="A474" s="91" t="s">
        <v>805</v>
      </c>
      <c r="B474" s="91">
        <f>+B$2*EXP('Uncorrelated - Correlated YC'!G474)</f>
        <v>10.495625600686042</v>
      </c>
      <c r="C474" s="91">
        <f>+C$2*EXP('Uncorrelated - Correlated YC'!H474)</f>
        <v>10.446858326231881</v>
      </c>
    </row>
    <row r="475" spans="1:3" ht="15" thickBot="1" x14ac:dyDescent="0.35">
      <c r="A475" s="91" t="s">
        <v>806</v>
      </c>
      <c r="B475" s="91">
        <f>+B$2*EXP('Uncorrelated - Correlated YC'!G475)</f>
        <v>10.665840966798379</v>
      </c>
      <c r="C475" s="91">
        <f>+C$2*EXP('Uncorrelated - Correlated YC'!H475)</f>
        <v>10.55851452839514</v>
      </c>
    </row>
    <row r="476" spans="1:3" ht="15" thickBot="1" x14ac:dyDescent="0.35">
      <c r="A476" s="91" t="s">
        <v>807</v>
      </c>
      <c r="B476" s="91">
        <f>+B$2*EXP('Uncorrelated - Correlated YC'!G476)</f>
        <v>10.593931915780622</v>
      </c>
      <c r="C476" s="91">
        <f>+C$2*EXP('Uncorrelated - Correlated YC'!H476)</f>
        <v>10.632584597022387</v>
      </c>
    </row>
    <row r="477" spans="1:3" ht="15" thickBot="1" x14ac:dyDescent="0.35">
      <c r="A477" s="91" t="s">
        <v>808</v>
      </c>
      <c r="B477" s="91">
        <f>+B$2*EXP('Uncorrelated - Correlated YC'!G477)</f>
        <v>10.615835241143042</v>
      </c>
      <c r="C477" s="91">
        <f>+C$2*EXP('Uncorrelated - Correlated YC'!H477)</f>
        <v>10.649989171447718</v>
      </c>
    </row>
    <row r="478" spans="1:3" ht="15" thickBot="1" x14ac:dyDescent="0.35">
      <c r="A478" s="91" t="s">
        <v>809</v>
      </c>
      <c r="B478" s="91">
        <f>+B$2*EXP('Uncorrelated - Correlated YC'!G478)</f>
        <v>10.690846259139581</v>
      </c>
      <c r="C478" s="91">
        <f>+C$2*EXP('Uncorrelated - Correlated YC'!H478)</f>
        <v>10.575744965270829</v>
      </c>
    </row>
    <row r="479" spans="1:3" ht="15" thickBot="1" x14ac:dyDescent="0.35">
      <c r="A479" s="91" t="s">
        <v>810</v>
      </c>
      <c r="B479" s="91">
        <f>+B$2*EXP('Uncorrelated - Correlated YC'!G479)</f>
        <v>10.532812975242617</v>
      </c>
      <c r="C479" s="91">
        <f>+C$2*EXP('Uncorrelated - Correlated YC'!H479)</f>
        <v>10.514732871356628</v>
      </c>
    </row>
    <row r="480" spans="1:3" ht="15" thickBot="1" x14ac:dyDescent="0.35">
      <c r="A480" s="91" t="s">
        <v>811</v>
      </c>
      <c r="B480" s="91">
        <f>+B$2*EXP('Uncorrelated - Correlated YC'!G480)</f>
        <v>10.636615075208475</v>
      </c>
      <c r="C480" s="91">
        <f>+C$2*EXP('Uncorrelated - Correlated YC'!H480)</f>
        <v>10.571747203334686</v>
      </c>
    </row>
    <row r="481" spans="1:3" ht="15" thickBot="1" x14ac:dyDescent="0.35">
      <c r="A481" s="91" t="s">
        <v>812</v>
      </c>
      <c r="B481" s="91">
        <f>+B$2*EXP('Uncorrelated - Correlated YC'!G481)</f>
        <v>10.435203889162462</v>
      </c>
      <c r="C481" s="91">
        <f>+C$2*EXP('Uncorrelated - Correlated YC'!H481)</f>
        <v>10.376168519471539</v>
      </c>
    </row>
    <row r="482" spans="1:3" ht="15" thickBot="1" x14ac:dyDescent="0.35">
      <c r="A482" s="91" t="s">
        <v>813</v>
      </c>
      <c r="B482" s="91">
        <f>+B$2*EXP('Uncorrelated - Correlated YC'!G482)</f>
        <v>10.610598317546847</v>
      </c>
      <c r="C482" s="91">
        <f>+C$2*EXP('Uncorrelated - Correlated YC'!H482)</f>
        <v>10.543338805397804</v>
      </c>
    </row>
    <row r="483" spans="1:3" ht="15" thickBot="1" x14ac:dyDescent="0.35">
      <c r="A483" s="91" t="s">
        <v>814</v>
      </c>
      <c r="B483" s="91">
        <f>+B$2*EXP('Uncorrelated - Correlated YC'!G483)</f>
        <v>10.58546800245341</v>
      </c>
      <c r="C483" s="91">
        <f>+C$2*EXP('Uncorrelated - Correlated YC'!H483)</f>
        <v>10.663165305735211</v>
      </c>
    </row>
    <row r="484" spans="1:3" ht="15" thickBot="1" x14ac:dyDescent="0.35">
      <c r="A484" s="91" t="s">
        <v>815</v>
      </c>
      <c r="B484" s="91">
        <f>+B$2*EXP('Uncorrelated - Correlated YC'!G484)</f>
        <v>10.464420165409516</v>
      </c>
      <c r="C484" s="91">
        <f>+C$2*EXP('Uncorrelated - Correlated YC'!H484)</f>
        <v>10.522948582583702</v>
      </c>
    </row>
    <row r="485" spans="1:3" ht="15" thickBot="1" x14ac:dyDescent="0.35">
      <c r="A485" s="91" t="s">
        <v>816</v>
      </c>
      <c r="B485" s="91">
        <f>+B$2*EXP('Uncorrelated - Correlated YC'!G485)</f>
        <v>10.605220145968207</v>
      </c>
      <c r="C485" s="91">
        <f>+C$2*EXP('Uncorrelated - Correlated YC'!H485)</f>
        <v>10.557586507947178</v>
      </c>
    </row>
    <row r="486" spans="1:3" ht="15" thickBot="1" x14ac:dyDescent="0.35">
      <c r="A486" s="91" t="s">
        <v>817</v>
      </c>
      <c r="B486" s="91">
        <f>+B$2*EXP('Uncorrelated - Correlated YC'!G486)</f>
        <v>10.421807366176836</v>
      </c>
      <c r="C486" s="91">
        <f>+C$2*EXP('Uncorrelated - Correlated YC'!H486)</f>
        <v>10.471692299164987</v>
      </c>
    </row>
    <row r="487" spans="1:3" ht="15" thickBot="1" x14ac:dyDescent="0.35">
      <c r="A487" s="91" t="s">
        <v>818</v>
      </c>
      <c r="B487" s="91">
        <f>+B$2*EXP('Uncorrelated - Correlated YC'!G487)</f>
        <v>10.590036476689686</v>
      </c>
      <c r="C487" s="91">
        <f>+C$2*EXP('Uncorrelated - Correlated YC'!H487)</f>
        <v>10.632962971331965</v>
      </c>
    </row>
    <row r="488" spans="1:3" ht="15" thickBot="1" x14ac:dyDescent="0.35">
      <c r="A488" s="91" t="s">
        <v>819</v>
      </c>
      <c r="B488" s="91">
        <f>+B$2*EXP('Uncorrelated - Correlated YC'!G488)</f>
        <v>10.578052208774899</v>
      </c>
      <c r="C488" s="91">
        <f>+C$2*EXP('Uncorrelated - Correlated YC'!H488)</f>
        <v>10.653713443208643</v>
      </c>
    </row>
    <row r="489" spans="1:3" ht="15" thickBot="1" x14ac:dyDescent="0.35">
      <c r="A489" s="91" t="s">
        <v>820</v>
      </c>
      <c r="B489" s="91">
        <f>+B$2*EXP('Uncorrelated - Correlated YC'!G489)</f>
        <v>10.470643168318018</v>
      </c>
      <c r="C489" s="91">
        <f>+C$2*EXP('Uncorrelated - Correlated YC'!H489)</f>
        <v>10.346025657189985</v>
      </c>
    </row>
    <row r="490" spans="1:3" ht="15" thickBot="1" x14ac:dyDescent="0.35">
      <c r="A490" s="91" t="s">
        <v>821</v>
      </c>
      <c r="B490" s="91">
        <f>+B$2*EXP('Uncorrelated - Correlated YC'!G490)</f>
        <v>10.521521325622219</v>
      </c>
      <c r="C490" s="91">
        <f>+C$2*EXP('Uncorrelated - Correlated YC'!H490)</f>
        <v>10.524698752321253</v>
      </c>
    </row>
    <row r="491" spans="1:3" ht="15" thickBot="1" x14ac:dyDescent="0.35">
      <c r="A491" s="91" t="s">
        <v>822</v>
      </c>
      <c r="B491" s="91">
        <f>+B$2*EXP('Uncorrelated - Correlated YC'!G491)</f>
        <v>10.55019765673546</v>
      </c>
      <c r="C491" s="91">
        <f>+C$2*EXP('Uncorrelated - Correlated YC'!H491)</f>
        <v>10.609612147608718</v>
      </c>
    </row>
    <row r="492" spans="1:3" ht="15" thickBot="1" x14ac:dyDescent="0.35">
      <c r="A492" s="91" t="s">
        <v>823</v>
      </c>
      <c r="B492" s="91">
        <f>+B$2*EXP('Uncorrelated - Correlated YC'!G492)</f>
        <v>10.645860990301028</v>
      </c>
      <c r="C492" s="91">
        <f>+C$2*EXP('Uncorrelated - Correlated YC'!H492)</f>
        <v>10.701350865805589</v>
      </c>
    </row>
    <row r="493" spans="1:3" ht="15" thickBot="1" x14ac:dyDescent="0.35">
      <c r="A493" s="91" t="s">
        <v>824</v>
      </c>
      <c r="B493" s="91">
        <f>+B$2*EXP('Uncorrelated - Correlated YC'!G493)</f>
        <v>10.572386926487939</v>
      </c>
      <c r="C493" s="91">
        <f>+C$2*EXP('Uncorrelated - Correlated YC'!H493)</f>
        <v>10.524810113179441</v>
      </c>
    </row>
    <row r="494" spans="1:3" ht="15" thickBot="1" x14ac:dyDescent="0.35">
      <c r="A494" s="91" t="s">
        <v>825</v>
      </c>
      <c r="B494" s="91">
        <f>+B$2*EXP('Uncorrelated - Correlated YC'!G494)</f>
        <v>10.510090464944504</v>
      </c>
      <c r="C494" s="91">
        <f>+C$2*EXP('Uncorrelated - Correlated YC'!H494)</f>
        <v>10.582978887934996</v>
      </c>
    </row>
    <row r="495" spans="1:3" ht="15" thickBot="1" x14ac:dyDescent="0.35">
      <c r="A495" s="91" t="s">
        <v>826</v>
      </c>
      <c r="B495" s="91">
        <f>+B$2*EXP('Uncorrelated - Correlated YC'!G495)</f>
        <v>10.592550564037669</v>
      </c>
      <c r="C495" s="91">
        <f>+C$2*EXP('Uncorrelated - Correlated YC'!H495)</f>
        <v>10.549997418615208</v>
      </c>
    </row>
    <row r="496" spans="1:3" ht="15" thickBot="1" x14ac:dyDescent="0.35">
      <c r="A496" s="91" t="s">
        <v>827</v>
      </c>
      <c r="B496" s="91">
        <f>+B$2*EXP('Uncorrelated - Correlated YC'!G496)</f>
        <v>10.623632302654373</v>
      </c>
      <c r="C496" s="91">
        <f>+C$2*EXP('Uncorrelated - Correlated YC'!H496)</f>
        <v>10.576429612799361</v>
      </c>
    </row>
    <row r="497" spans="1:3" ht="15" thickBot="1" x14ac:dyDescent="0.35">
      <c r="A497" s="91" t="s">
        <v>828</v>
      </c>
      <c r="B497" s="91">
        <f>+B$2*EXP('Uncorrelated - Correlated YC'!G497)</f>
        <v>10.853639833656167</v>
      </c>
      <c r="C497" s="91">
        <f>+C$2*EXP('Uncorrelated - Correlated YC'!H497)</f>
        <v>10.743139665898054</v>
      </c>
    </row>
    <row r="498" spans="1:3" ht="15" thickBot="1" x14ac:dyDescent="0.35">
      <c r="A498" s="91" t="s">
        <v>829</v>
      </c>
      <c r="B498" s="91">
        <f>+B$2*EXP('Uncorrelated - Correlated YC'!G498)</f>
        <v>10.612883712331946</v>
      </c>
      <c r="C498" s="91">
        <f>+C$2*EXP('Uncorrelated - Correlated YC'!H498)</f>
        <v>10.592286659383706</v>
      </c>
    </row>
    <row r="499" spans="1:3" ht="15" thickBot="1" x14ac:dyDescent="0.35">
      <c r="A499" s="91" t="s">
        <v>830</v>
      </c>
      <c r="B499" s="91">
        <f>+B$2*EXP('Uncorrelated - Correlated YC'!G499)</f>
        <v>10.589267183015318</v>
      </c>
      <c r="C499" s="91">
        <f>+C$2*EXP('Uncorrelated - Correlated YC'!H499)</f>
        <v>10.602017571945096</v>
      </c>
    </row>
    <row r="500" spans="1:3" ht="15" thickBot="1" x14ac:dyDescent="0.35">
      <c r="A500" s="91" t="s">
        <v>831</v>
      </c>
      <c r="B500" s="91">
        <f>+B$2*EXP('Uncorrelated - Correlated YC'!G500)</f>
        <v>10.50210705974421</v>
      </c>
      <c r="C500" s="91">
        <f>+C$2*EXP('Uncorrelated - Correlated YC'!H500)</f>
        <v>10.574475227157546</v>
      </c>
    </row>
    <row r="501" spans="1:3" ht="15" thickBot="1" x14ac:dyDescent="0.35">
      <c r="A501" s="91" t="s">
        <v>832</v>
      </c>
      <c r="B501" s="91">
        <f>+B$2*EXP('Uncorrelated - Correlated YC'!G501)</f>
        <v>10.682927476360069</v>
      </c>
      <c r="C501" s="91">
        <f>+C$2*EXP('Uncorrelated - Correlated YC'!H501)</f>
        <v>10.67011414744081</v>
      </c>
    </row>
    <row r="502" spans="1:3" ht="15" thickBot="1" x14ac:dyDescent="0.35">
      <c r="A502" s="91" t="s">
        <v>833</v>
      </c>
      <c r="B502" s="91">
        <f>+B$2*EXP('Uncorrelated - Correlated YC'!G502)</f>
        <v>10.562078180317105</v>
      </c>
      <c r="C502" s="91">
        <f>+C$2*EXP('Uncorrelated - Correlated YC'!H502)</f>
        <v>10.505960336881463</v>
      </c>
    </row>
    <row r="503" spans="1:3" ht="15" thickBot="1" x14ac:dyDescent="0.35">
      <c r="A503" s="91" t="s">
        <v>834</v>
      </c>
      <c r="B503" s="91">
        <f>+B$2*EXP('Uncorrelated - Correlated YC'!G503)</f>
        <v>10.460386915369527</v>
      </c>
      <c r="C503" s="91">
        <f>+C$2*EXP('Uncorrelated - Correlated YC'!H503)</f>
        <v>10.391448294440572</v>
      </c>
    </row>
    <row r="504" spans="1:3" ht="15" thickBot="1" x14ac:dyDescent="0.35">
      <c r="A504" s="91" t="s">
        <v>835</v>
      </c>
      <c r="B504" s="91">
        <f>+B$2*EXP('Uncorrelated - Correlated YC'!G504)</f>
        <v>10.632357322553089</v>
      </c>
      <c r="C504" s="91">
        <f>+C$2*EXP('Uncorrelated - Correlated YC'!H504)</f>
        <v>10.612226614154242</v>
      </c>
    </row>
    <row r="505" spans="1:3" ht="15" thickBot="1" x14ac:dyDescent="0.35">
      <c r="A505" s="91" t="s">
        <v>836</v>
      </c>
      <c r="B505" s="91">
        <f>+B$2*EXP('Uncorrelated - Correlated YC'!G505)</f>
        <v>10.530726490308895</v>
      </c>
      <c r="C505" s="91">
        <f>+C$2*EXP('Uncorrelated - Correlated YC'!H505)</f>
        <v>10.50624344460662</v>
      </c>
    </row>
    <row r="506" spans="1:3" ht="15" thickBot="1" x14ac:dyDescent="0.35">
      <c r="A506" s="91" t="s">
        <v>837</v>
      </c>
      <c r="B506" s="91">
        <f>+B$2*EXP('Uncorrelated - Correlated YC'!G506)</f>
        <v>10.567341424965569</v>
      </c>
      <c r="C506" s="91">
        <f>+C$2*EXP('Uncorrelated - Correlated YC'!H506)</f>
        <v>10.650009613358286</v>
      </c>
    </row>
    <row r="507" spans="1:3" ht="15" thickBot="1" x14ac:dyDescent="0.35">
      <c r="A507" s="91" t="s">
        <v>838</v>
      </c>
      <c r="B507" s="91">
        <f>+B$2*EXP('Uncorrelated - Correlated YC'!G507)</f>
        <v>10.659952322516958</v>
      </c>
      <c r="C507" s="91">
        <f>+C$2*EXP('Uncorrelated - Correlated YC'!H507)</f>
        <v>10.617435541800925</v>
      </c>
    </row>
    <row r="508" spans="1:3" ht="15" thickBot="1" x14ac:dyDescent="0.35">
      <c r="A508" s="91" t="s">
        <v>839</v>
      </c>
      <c r="B508" s="91">
        <f>+B$2*EXP('Uncorrelated - Correlated YC'!G508)</f>
        <v>10.563339676002229</v>
      </c>
      <c r="C508" s="91">
        <f>+C$2*EXP('Uncorrelated - Correlated YC'!H508)</f>
        <v>10.518250100047251</v>
      </c>
    </row>
    <row r="509" spans="1:3" ht="15" thickBot="1" x14ac:dyDescent="0.35">
      <c r="A509" s="91" t="s">
        <v>840</v>
      </c>
      <c r="B509" s="91">
        <f>+B$2*EXP('Uncorrelated - Correlated YC'!G509)</f>
        <v>10.553063110117515</v>
      </c>
      <c r="C509" s="91">
        <f>+C$2*EXP('Uncorrelated - Correlated YC'!H509)</f>
        <v>10.621874488009855</v>
      </c>
    </row>
    <row r="510" spans="1:3" ht="15" thickBot="1" x14ac:dyDescent="0.35">
      <c r="A510" s="91" t="s">
        <v>841</v>
      </c>
      <c r="B510" s="91">
        <f>+B$2*EXP('Uncorrelated - Correlated YC'!G510)</f>
        <v>10.53048808457406</v>
      </c>
      <c r="C510" s="91">
        <f>+C$2*EXP('Uncorrelated - Correlated YC'!H510)</f>
        <v>10.533030167042948</v>
      </c>
    </row>
    <row r="511" spans="1:3" ht="15" thickBot="1" x14ac:dyDescent="0.35">
      <c r="A511" s="91" t="s">
        <v>842</v>
      </c>
      <c r="B511" s="91">
        <f>+B$2*EXP('Uncorrelated - Correlated YC'!G511)</f>
        <v>10.504162584249464</v>
      </c>
      <c r="C511" s="91">
        <f>+C$2*EXP('Uncorrelated - Correlated YC'!H511)</f>
        <v>10.506001338965451</v>
      </c>
    </row>
    <row r="512" spans="1:3" ht="15" thickBot="1" x14ac:dyDescent="0.35">
      <c r="A512" s="91" t="s">
        <v>843</v>
      </c>
      <c r="B512" s="91">
        <f>+B$2*EXP('Uncorrelated - Correlated YC'!G512)</f>
        <v>10.556610740867599</v>
      </c>
      <c r="C512" s="91">
        <f>+C$2*EXP('Uncorrelated - Correlated YC'!H512)</f>
        <v>10.589746403332393</v>
      </c>
    </row>
    <row r="513" spans="1:3" ht="15" thickBot="1" x14ac:dyDescent="0.35">
      <c r="A513" s="91" t="s">
        <v>844</v>
      </c>
      <c r="B513" s="91">
        <f>+B$2*EXP('Uncorrelated - Correlated YC'!G513)</f>
        <v>10.631963029061454</v>
      </c>
      <c r="C513" s="91">
        <f>+C$2*EXP('Uncorrelated - Correlated YC'!H513)</f>
        <v>10.620730881178067</v>
      </c>
    </row>
    <row r="514" spans="1:3" ht="15" thickBot="1" x14ac:dyDescent="0.35">
      <c r="A514" s="91" t="s">
        <v>845</v>
      </c>
      <c r="B514" s="91">
        <f>+B$2*EXP('Uncorrelated - Correlated YC'!G514)</f>
        <v>10.707573961991569</v>
      </c>
      <c r="C514" s="91">
        <f>+C$2*EXP('Uncorrelated - Correlated YC'!H514)</f>
        <v>10.709182564061758</v>
      </c>
    </row>
    <row r="515" spans="1:3" ht="15" thickBot="1" x14ac:dyDescent="0.35">
      <c r="A515" s="91" t="s">
        <v>846</v>
      </c>
      <c r="B515" s="91">
        <f>+B$2*EXP('Uncorrelated - Correlated YC'!G515)</f>
        <v>10.611467438947784</v>
      </c>
      <c r="C515" s="91">
        <f>+C$2*EXP('Uncorrelated - Correlated YC'!H515)</f>
        <v>10.521071955490179</v>
      </c>
    </row>
    <row r="516" spans="1:3" ht="15" thickBot="1" x14ac:dyDescent="0.35">
      <c r="A516" s="91" t="s">
        <v>847</v>
      </c>
      <c r="B516" s="91">
        <f>+B$2*EXP('Uncorrelated - Correlated YC'!G516)</f>
        <v>10.582670495045546</v>
      </c>
      <c r="C516" s="91">
        <f>+C$2*EXP('Uncorrelated - Correlated YC'!H516)</f>
        <v>10.541965038947433</v>
      </c>
    </row>
    <row r="517" spans="1:3" ht="15" thickBot="1" x14ac:dyDescent="0.35">
      <c r="A517" s="91" t="s">
        <v>848</v>
      </c>
      <c r="B517" s="91">
        <f>+B$2*EXP('Uncorrelated - Correlated YC'!G517)</f>
        <v>10.603015352510422</v>
      </c>
      <c r="C517" s="91">
        <f>+C$2*EXP('Uncorrelated - Correlated YC'!H517)</f>
        <v>10.611463034939295</v>
      </c>
    </row>
    <row r="518" spans="1:3" ht="15" thickBot="1" x14ac:dyDescent="0.35">
      <c r="A518" s="91" t="s">
        <v>849</v>
      </c>
      <c r="B518" s="91">
        <f>+B$2*EXP('Uncorrelated - Correlated YC'!G518)</f>
        <v>10.601127585153172</v>
      </c>
      <c r="C518" s="91">
        <f>+C$2*EXP('Uncorrelated - Correlated YC'!H518)</f>
        <v>10.607983196844742</v>
      </c>
    </row>
    <row r="519" spans="1:3" ht="15" thickBot="1" x14ac:dyDescent="0.35">
      <c r="A519" s="91" t="s">
        <v>850</v>
      </c>
      <c r="B519" s="91">
        <f>+B$2*EXP('Uncorrelated - Correlated YC'!G519)</f>
        <v>10.660093067127152</v>
      </c>
      <c r="C519" s="91">
        <f>+C$2*EXP('Uncorrelated - Correlated YC'!H519)</f>
        <v>10.65138723701468</v>
      </c>
    </row>
    <row r="520" spans="1:3" ht="15" thickBot="1" x14ac:dyDescent="0.35">
      <c r="A520" s="91" t="s">
        <v>851</v>
      </c>
      <c r="B520" s="91">
        <f>+B$2*EXP('Uncorrelated - Correlated YC'!G520)</f>
        <v>10.547929037676893</v>
      </c>
      <c r="C520" s="91">
        <f>+C$2*EXP('Uncorrelated - Correlated YC'!H520)</f>
        <v>10.516456244670989</v>
      </c>
    </row>
    <row r="521" spans="1:3" ht="15" thickBot="1" x14ac:dyDescent="0.35">
      <c r="A521" s="91" t="s">
        <v>852</v>
      </c>
      <c r="B521" s="91">
        <f>+B$2*EXP('Uncorrelated - Correlated YC'!G521)</f>
        <v>10.550047813696258</v>
      </c>
      <c r="C521" s="91">
        <f>+C$2*EXP('Uncorrelated - Correlated YC'!H521)</f>
        <v>10.510039831735746</v>
      </c>
    </row>
    <row r="522" spans="1:3" ht="15" thickBot="1" x14ac:dyDescent="0.35">
      <c r="A522" s="91" t="s">
        <v>853</v>
      </c>
      <c r="B522" s="91">
        <f>+B$2*EXP('Uncorrelated - Correlated YC'!G522)</f>
        <v>10.528609652563571</v>
      </c>
      <c r="C522" s="91">
        <f>+C$2*EXP('Uncorrelated - Correlated YC'!H522)</f>
        <v>10.426297220038162</v>
      </c>
    </row>
    <row r="523" spans="1:3" ht="15" thickBot="1" x14ac:dyDescent="0.35">
      <c r="A523" s="91" t="s">
        <v>854</v>
      </c>
      <c r="B523" s="91">
        <f>+B$2*EXP('Uncorrelated - Correlated YC'!G523)</f>
        <v>10.568834507045647</v>
      </c>
      <c r="C523" s="91">
        <f>+C$2*EXP('Uncorrelated - Correlated YC'!H523)</f>
        <v>10.470365747810746</v>
      </c>
    </row>
    <row r="524" spans="1:3" ht="15" thickBot="1" x14ac:dyDescent="0.35">
      <c r="A524" s="91" t="s">
        <v>855</v>
      </c>
      <c r="B524" s="91">
        <f>+B$2*EXP('Uncorrelated - Correlated YC'!G524)</f>
        <v>10.37487186657456</v>
      </c>
      <c r="C524" s="91">
        <f>+C$2*EXP('Uncorrelated - Correlated YC'!H524)</f>
        <v>10.435969365478599</v>
      </c>
    </row>
    <row r="525" spans="1:3" ht="15" thickBot="1" x14ac:dyDescent="0.35">
      <c r="A525" s="91" t="s">
        <v>856</v>
      </c>
      <c r="B525" s="91">
        <f>+B$2*EXP('Uncorrelated - Correlated YC'!G525)</f>
        <v>10.665646096571665</v>
      </c>
      <c r="C525" s="91">
        <f>+C$2*EXP('Uncorrelated - Correlated YC'!H525)</f>
        <v>10.602548754037176</v>
      </c>
    </row>
    <row r="526" spans="1:3" ht="15" thickBot="1" x14ac:dyDescent="0.35">
      <c r="A526" s="91" t="s">
        <v>857</v>
      </c>
      <c r="B526" s="91">
        <f>+B$2*EXP('Uncorrelated - Correlated YC'!G526)</f>
        <v>10.667628513270863</v>
      </c>
      <c r="C526" s="91">
        <f>+C$2*EXP('Uncorrelated - Correlated YC'!H526)</f>
        <v>10.57400356209023</v>
      </c>
    </row>
    <row r="527" spans="1:3" ht="15" thickBot="1" x14ac:dyDescent="0.35">
      <c r="A527" s="91" t="s">
        <v>858</v>
      </c>
      <c r="B527" s="91">
        <f>+B$2*EXP('Uncorrelated - Correlated YC'!G527)</f>
        <v>10.677728566246882</v>
      </c>
      <c r="C527" s="91">
        <f>+C$2*EXP('Uncorrelated - Correlated YC'!H527)</f>
        <v>10.617843367599351</v>
      </c>
    </row>
    <row r="528" spans="1:3" ht="15" thickBot="1" x14ac:dyDescent="0.35">
      <c r="A528" s="91" t="s">
        <v>859</v>
      </c>
      <c r="B528" s="91">
        <f>+B$2*EXP('Uncorrelated - Correlated YC'!G528)</f>
        <v>10.543000938018553</v>
      </c>
      <c r="C528" s="91">
        <f>+C$2*EXP('Uncorrelated - Correlated YC'!H528)</f>
        <v>10.597147726545089</v>
      </c>
    </row>
    <row r="529" spans="1:3" ht="15" thickBot="1" x14ac:dyDescent="0.35">
      <c r="A529" s="91" t="s">
        <v>860</v>
      </c>
      <c r="B529" s="91">
        <f>+B$2*EXP('Uncorrelated - Correlated YC'!G529)</f>
        <v>10.634502246228879</v>
      </c>
      <c r="C529" s="91">
        <f>+C$2*EXP('Uncorrelated - Correlated YC'!H529)</f>
        <v>10.740383001323423</v>
      </c>
    </row>
    <row r="530" spans="1:3" ht="15" thickBot="1" x14ac:dyDescent="0.35">
      <c r="A530" s="91" t="s">
        <v>861</v>
      </c>
      <c r="B530" s="91">
        <f>+B$2*EXP('Uncorrelated - Correlated YC'!G530)</f>
        <v>10.594286332703023</v>
      </c>
      <c r="C530" s="91">
        <f>+C$2*EXP('Uncorrelated - Correlated YC'!H530)</f>
        <v>10.576205109400382</v>
      </c>
    </row>
    <row r="531" spans="1:3" ht="15" thickBot="1" x14ac:dyDescent="0.35">
      <c r="A531" s="91" t="s">
        <v>862</v>
      </c>
      <c r="B531" s="91">
        <f>+B$2*EXP('Uncorrelated - Correlated YC'!G531)</f>
        <v>10.636609602353554</v>
      </c>
      <c r="C531" s="91">
        <f>+C$2*EXP('Uncorrelated - Correlated YC'!H531)</f>
        <v>10.623556124314087</v>
      </c>
    </row>
    <row r="532" spans="1:3" ht="15" thickBot="1" x14ac:dyDescent="0.35">
      <c r="A532" s="91" t="s">
        <v>863</v>
      </c>
      <c r="B532" s="91">
        <f>+B$2*EXP('Uncorrelated - Correlated YC'!G532)</f>
        <v>10.426988058436816</v>
      </c>
      <c r="C532" s="91">
        <f>+C$2*EXP('Uncorrelated - Correlated YC'!H532)</f>
        <v>10.475211567289168</v>
      </c>
    </row>
    <row r="533" spans="1:3" ht="15" thickBot="1" x14ac:dyDescent="0.35">
      <c r="A533" s="91" t="s">
        <v>864</v>
      </c>
      <c r="B533" s="91">
        <f>+B$2*EXP('Uncorrelated - Correlated YC'!G533)</f>
        <v>10.68644520810917</v>
      </c>
      <c r="C533" s="91">
        <f>+C$2*EXP('Uncorrelated - Correlated YC'!H533)</f>
        <v>10.623491702275345</v>
      </c>
    </row>
    <row r="534" spans="1:3" ht="15" thickBot="1" x14ac:dyDescent="0.35">
      <c r="A534" s="91" t="s">
        <v>865</v>
      </c>
      <c r="B534" s="91">
        <f>+B$2*EXP('Uncorrelated - Correlated YC'!G534)</f>
        <v>10.458786600377584</v>
      </c>
      <c r="C534" s="91">
        <f>+C$2*EXP('Uncorrelated - Correlated YC'!H534)</f>
        <v>10.509178450409143</v>
      </c>
    </row>
    <row r="535" spans="1:3" ht="15" thickBot="1" x14ac:dyDescent="0.35">
      <c r="A535" s="91" t="s">
        <v>866</v>
      </c>
      <c r="B535" s="91">
        <f>+B$2*EXP('Uncorrelated - Correlated YC'!G535)</f>
        <v>10.678855727162201</v>
      </c>
      <c r="C535" s="91">
        <f>+C$2*EXP('Uncorrelated - Correlated YC'!H535)</f>
        <v>10.617982562828278</v>
      </c>
    </row>
    <row r="536" spans="1:3" ht="15" thickBot="1" x14ac:dyDescent="0.35">
      <c r="A536" s="91" t="s">
        <v>867</v>
      </c>
      <c r="B536" s="91">
        <f>+B$2*EXP('Uncorrelated - Correlated YC'!G536)</f>
        <v>10.618156502557101</v>
      </c>
      <c r="C536" s="91">
        <f>+C$2*EXP('Uncorrelated - Correlated YC'!H536)</f>
        <v>10.685793247212953</v>
      </c>
    </row>
    <row r="537" spans="1:3" ht="15" thickBot="1" x14ac:dyDescent="0.35">
      <c r="A537" s="91" t="s">
        <v>868</v>
      </c>
      <c r="B537" s="91">
        <f>+B$2*EXP('Uncorrelated - Correlated YC'!G537)</f>
        <v>10.576952322251353</v>
      </c>
      <c r="C537" s="91">
        <f>+C$2*EXP('Uncorrelated - Correlated YC'!H537)</f>
        <v>10.577324979705237</v>
      </c>
    </row>
    <row r="538" spans="1:3" ht="15" thickBot="1" x14ac:dyDescent="0.35">
      <c r="A538" s="91" t="s">
        <v>869</v>
      </c>
      <c r="B538" s="91">
        <f>+B$2*EXP('Uncorrelated - Correlated YC'!G538)</f>
        <v>10.571634104250153</v>
      </c>
      <c r="C538" s="91">
        <f>+C$2*EXP('Uncorrelated - Correlated YC'!H538)</f>
        <v>10.55360509316626</v>
      </c>
    </row>
    <row r="539" spans="1:3" ht="15" thickBot="1" x14ac:dyDescent="0.35">
      <c r="A539" s="91" t="s">
        <v>870</v>
      </c>
      <c r="B539" s="91">
        <f>+B$2*EXP('Uncorrelated - Correlated YC'!G539)</f>
        <v>10.635358767463702</v>
      </c>
      <c r="C539" s="91">
        <f>+C$2*EXP('Uncorrelated - Correlated YC'!H539)</f>
        <v>10.634422503757825</v>
      </c>
    </row>
    <row r="540" spans="1:3" ht="15" thickBot="1" x14ac:dyDescent="0.35">
      <c r="A540" s="91" t="s">
        <v>871</v>
      </c>
      <c r="B540" s="91">
        <f>+B$2*EXP('Uncorrelated - Correlated YC'!G540)</f>
        <v>10.46927524973974</v>
      </c>
      <c r="C540" s="91">
        <f>+C$2*EXP('Uncorrelated - Correlated YC'!H540)</f>
        <v>10.528135833265255</v>
      </c>
    </row>
    <row r="541" spans="1:3" ht="15" thickBot="1" x14ac:dyDescent="0.35">
      <c r="A541" s="91" t="s">
        <v>872</v>
      </c>
      <c r="B541" s="91">
        <f>+B$2*EXP('Uncorrelated - Correlated YC'!G541)</f>
        <v>10.693386977977653</v>
      </c>
      <c r="C541" s="91">
        <f>+C$2*EXP('Uncorrelated - Correlated YC'!H541)</f>
        <v>10.72740374614339</v>
      </c>
    </row>
    <row r="542" spans="1:3" ht="15" thickBot="1" x14ac:dyDescent="0.35">
      <c r="A542" s="91" t="s">
        <v>873</v>
      </c>
      <c r="B542" s="91">
        <f>+B$2*EXP('Uncorrelated - Correlated YC'!G542)</f>
        <v>10.61076488419156</v>
      </c>
      <c r="C542" s="91">
        <f>+C$2*EXP('Uncorrelated - Correlated YC'!H542)</f>
        <v>10.567822884658073</v>
      </c>
    </row>
    <row r="543" spans="1:3" ht="15" thickBot="1" x14ac:dyDescent="0.35">
      <c r="A543" s="91" t="s">
        <v>874</v>
      </c>
      <c r="B543" s="91">
        <f>+B$2*EXP('Uncorrelated - Correlated YC'!G543)</f>
        <v>10.628904551455751</v>
      </c>
      <c r="C543" s="91">
        <f>+C$2*EXP('Uncorrelated - Correlated YC'!H543)</f>
        <v>10.580133847891615</v>
      </c>
    </row>
    <row r="544" spans="1:3" ht="15" thickBot="1" x14ac:dyDescent="0.35">
      <c r="A544" s="91" t="s">
        <v>875</v>
      </c>
      <c r="B544" s="91">
        <f>+B$2*EXP('Uncorrelated - Correlated YC'!G544)</f>
        <v>10.396163921763703</v>
      </c>
      <c r="C544" s="91">
        <f>+C$2*EXP('Uncorrelated - Correlated YC'!H544)</f>
        <v>10.384197327562658</v>
      </c>
    </row>
    <row r="545" spans="1:3" ht="15" thickBot="1" x14ac:dyDescent="0.35">
      <c r="A545" s="91" t="s">
        <v>876</v>
      </c>
      <c r="B545" s="91">
        <f>+B$2*EXP('Uncorrelated - Correlated YC'!G545)</f>
        <v>10.540525421076023</v>
      </c>
      <c r="C545" s="91">
        <f>+C$2*EXP('Uncorrelated - Correlated YC'!H545)</f>
        <v>10.586275409376027</v>
      </c>
    </row>
    <row r="546" spans="1:3" ht="15" thickBot="1" x14ac:dyDescent="0.35">
      <c r="A546" s="91" t="s">
        <v>877</v>
      </c>
      <c r="B546" s="91">
        <f>+B$2*EXP('Uncorrelated - Correlated YC'!G546)</f>
        <v>10.670040032005147</v>
      </c>
      <c r="C546" s="91">
        <f>+C$2*EXP('Uncorrelated - Correlated YC'!H546)</f>
        <v>10.657730851219231</v>
      </c>
    </row>
    <row r="547" spans="1:3" ht="15" thickBot="1" x14ac:dyDescent="0.35">
      <c r="A547" s="91" t="s">
        <v>878</v>
      </c>
      <c r="B547" s="91">
        <f>+B$2*EXP('Uncorrelated - Correlated YC'!G547)</f>
        <v>10.42109500986327</v>
      </c>
      <c r="C547" s="91">
        <f>+C$2*EXP('Uncorrelated - Correlated YC'!H547)</f>
        <v>10.488130328132929</v>
      </c>
    </row>
    <row r="548" spans="1:3" ht="15" thickBot="1" x14ac:dyDescent="0.35">
      <c r="A548" s="91" t="s">
        <v>879</v>
      </c>
      <c r="B548" s="91">
        <f>+B$2*EXP('Uncorrelated - Correlated YC'!G548)</f>
        <v>10.528788117819678</v>
      </c>
      <c r="C548" s="91">
        <f>+C$2*EXP('Uncorrelated - Correlated YC'!H548)</f>
        <v>10.526320068098926</v>
      </c>
    </row>
    <row r="549" spans="1:3" ht="15" thickBot="1" x14ac:dyDescent="0.35">
      <c r="A549" s="91" t="s">
        <v>880</v>
      </c>
      <c r="B549" s="91">
        <f>+B$2*EXP('Uncorrelated - Correlated YC'!G549)</f>
        <v>10.736194948283423</v>
      </c>
      <c r="C549" s="91">
        <f>+C$2*EXP('Uncorrelated - Correlated YC'!H549)</f>
        <v>10.724929213086096</v>
      </c>
    </row>
    <row r="550" spans="1:3" ht="15" thickBot="1" x14ac:dyDescent="0.35">
      <c r="A550" s="91" t="s">
        <v>881</v>
      </c>
      <c r="B550" s="91">
        <f>+B$2*EXP('Uncorrelated - Correlated YC'!G550)</f>
        <v>10.443465531280927</v>
      </c>
      <c r="C550" s="91">
        <f>+C$2*EXP('Uncorrelated - Correlated YC'!H550)</f>
        <v>10.45345731170722</v>
      </c>
    </row>
    <row r="551" spans="1:3" ht="15" thickBot="1" x14ac:dyDescent="0.35">
      <c r="A551" s="91" t="s">
        <v>882</v>
      </c>
      <c r="B551" s="91">
        <f>+B$2*EXP('Uncorrelated - Correlated YC'!G551)</f>
        <v>10.421726020939561</v>
      </c>
      <c r="C551" s="91">
        <f>+C$2*EXP('Uncorrelated - Correlated YC'!H551)</f>
        <v>10.458646253652846</v>
      </c>
    </row>
    <row r="552" spans="1:3" ht="15" thickBot="1" x14ac:dyDescent="0.35">
      <c r="A552" s="91" t="s">
        <v>883</v>
      </c>
      <c r="B552" s="91">
        <f>+B$2*EXP('Uncorrelated - Correlated YC'!G552)</f>
        <v>10.566563111463735</v>
      </c>
      <c r="C552" s="91">
        <f>+C$2*EXP('Uncorrelated - Correlated YC'!H552)</f>
        <v>10.58262166371415</v>
      </c>
    </row>
    <row r="553" spans="1:3" ht="15" thickBot="1" x14ac:dyDescent="0.35">
      <c r="A553" s="91" t="s">
        <v>884</v>
      </c>
      <c r="B553" s="91">
        <f>+B$2*EXP('Uncorrelated - Correlated YC'!G553)</f>
        <v>10.525602978097957</v>
      </c>
      <c r="C553" s="91">
        <f>+C$2*EXP('Uncorrelated - Correlated YC'!H553)</f>
        <v>10.456908266538433</v>
      </c>
    </row>
    <row r="554" spans="1:3" ht="15" thickBot="1" x14ac:dyDescent="0.35">
      <c r="A554" s="91" t="s">
        <v>885</v>
      </c>
      <c r="B554" s="91">
        <f>+B$2*EXP('Uncorrelated - Correlated YC'!G554)</f>
        <v>10.565304410472459</v>
      </c>
      <c r="C554" s="91">
        <f>+C$2*EXP('Uncorrelated - Correlated YC'!H554)</f>
        <v>10.483039670761611</v>
      </c>
    </row>
    <row r="555" spans="1:3" ht="15" thickBot="1" x14ac:dyDescent="0.35">
      <c r="A555" s="91" t="s">
        <v>886</v>
      </c>
      <c r="B555" s="91">
        <f>+B$2*EXP('Uncorrelated - Correlated YC'!G555)</f>
        <v>10.480795518175778</v>
      </c>
      <c r="C555" s="91">
        <f>+C$2*EXP('Uncorrelated - Correlated YC'!H555)</f>
        <v>10.556260990818014</v>
      </c>
    </row>
    <row r="556" spans="1:3" ht="15" thickBot="1" x14ac:dyDescent="0.35">
      <c r="A556" s="91" t="s">
        <v>887</v>
      </c>
      <c r="B556" s="91">
        <f>+B$2*EXP('Uncorrelated - Correlated YC'!G556)</f>
        <v>10.532104176320393</v>
      </c>
      <c r="C556" s="91">
        <f>+C$2*EXP('Uncorrelated - Correlated YC'!H556)</f>
        <v>10.534723113054902</v>
      </c>
    </row>
    <row r="557" spans="1:3" ht="15" thickBot="1" x14ac:dyDescent="0.35">
      <c r="A557" s="91" t="s">
        <v>888</v>
      </c>
      <c r="B557" s="91">
        <f>+B$2*EXP('Uncorrelated - Correlated YC'!G557)</f>
        <v>10.564276615032224</v>
      </c>
      <c r="C557" s="91">
        <f>+C$2*EXP('Uncorrelated - Correlated YC'!H557)</f>
        <v>10.545266841494717</v>
      </c>
    </row>
    <row r="558" spans="1:3" ht="15" thickBot="1" x14ac:dyDescent="0.35">
      <c r="A558" s="91" t="s">
        <v>889</v>
      </c>
      <c r="B558" s="91">
        <f>+B$2*EXP('Uncorrelated - Correlated YC'!G558)</f>
        <v>10.693543424692384</v>
      </c>
      <c r="C558" s="91">
        <f>+C$2*EXP('Uncorrelated - Correlated YC'!H558)</f>
        <v>10.659445409092339</v>
      </c>
    </row>
    <row r="559" spans="1:3" ht="15" thickBot="1" x14ac:dyDescent="0.35">
      <c r="A559" s="91" t="s">
        <v>890</v>
      </c>
      <c r="B559" s="91">
        <f>+B$2*EXP('Uncorrelated - Correlated YC'!G559)</f>
        <v>10.527854837270024</v>
      </c>
      <c r="C559" s="91">
        <f>+C$2*EXP('Uncorrelated - Correlated YC'!H559)</f>
        <v>10.475445422310829</v>
      </c>
    </row>
    <row r="560" spans="1:3" ht="15" thickBot="1" x14ac:dyDescent="0.35">
      <c r="A560" s="91" t="s">
        <v>891</v>
      </c>
      <c r="B560" s="91">
        <f>+B$2*EXP('Uncorrelated - Correlated YC'!G560)</f>
        <v>10.531505231381693</v>
      </c>
      <c r="C560" s="91">
        <f>+C$2*EXP('Uncorrelated - Correlated YC'!H560)</f>
        <v>10.475033052306339</v>
      </c>
    </row>
    <row r="561" spans="1:3" ht="15" thickBot="1" x14ac:dyDescent="0.35">
      <c r="A561" s="91" t="s">
        <v>892</v>
      </c>
      <c r="B561" s="91">
        <f>+B$2*EXP('Uncorrelated - Correlated YC'!G561)</f>
        <v>10.609243116440162</v>
      </c>
      <c r="C561" s="91">
        <f>+C$2*EXP('Uncorrelated - Correlated YC'!H561)</f>
        <v>10.596011962409356</v>
      </c>
    </row>
    <row r="562" spans="1:3" ht="15" thickBot="1" x14ac:dyDescent="0.35">
      <c r="A562" s="91" t="s">
        <v>893</v>
      </c>
      <c r="B562" s="91">
        <f>+B$2*EXP('Uncorrelated - Correlated YC'!G562)</f>
        <v>10.4273818364042</v>
      </c>
      <c r="C562" s="91">
        <f>+C$2*EXP('Uncorrelated - Correlated YC'!H562)</f>
        <v>10.398784347971807</v>
      </c>
    </row>
    <row r="563" spans="1:3" ht="15" thickBot="1" x14ac:dyDescent="0.35">
      <c r="A563" s="91" t="s">
        <v>894</v>
      </c>
      <c r="B563" s="91">
        <f>+B$2*EXP('Uncorrelated - Correlated YC'!G563)</f>
        <v>10.645479217811689</v>
      </c>
      <c r="C563" s="91">
        <f>+C$2*EXP('Uncorrelated - Correlated YC'!H563)</f>
        <v>10.680141511449296</v>
      </c>
    </row>
    <row r="564" spans="1:3" ht="15" thickBot="1" x14ac:dyDescent="0.35">
      <c r="A564" s="91" t="s">
        <v>895</v>
      </c>
      <c r="B564" s="91">
        <f>+B$2*EXP('Uncorrelated - Correlated YC'!G564)</f>
        <v>10.490871040001425</v>
      </c>
      <c r="C564" s="91">
        <f>+C$2*EXP('Uncorrelated - Correlated YC'!H564)</f>
        <v>10.587543404666993</v>
      </c>
    </row>
    <row r="565" spans="1:3" ht="15" thickBot="1" x14ac:dyDescent="0.35">
      <c r="A565" s="91" t="s">
        <v>896</v>
      </c>
      <c r="B565" s="91">
        <f>+B$2*EXP('Uncorrelated - Correlated YC'!G565)</f>
        <v>10.562496850565406</v>
      </c>
      <c r="C565" s="91">
        <f>+C$2*EXP('Uncorrelated - Correlated YC'!H565)</f>
        <v>10.490185644242878</v>
      </c>
    </row>
    <row r="566" spans="1:3" ht="15" thickBot="1" x14ac:dyDescent="0.35">
      <c r="A566" s="91" t="s">
        <v>897</v>
      </c>
      <c r="B566" s="91">
        <f>+B$2*EXP('Uncorrelated - Correlated YC'!G566)</f>
        <v>10.776265956571814</v>
      </c>
      <c r="C566" s="91">
        <f>+C$2*EXP('Uncorrelated - Correlated YC'!H566)</f>
        <v>10.682540987483099</v>
      </c>
    </row>
    <row r="567" spans="1:3" ht="15" thickBot="1" x14ac:dyDescent="0.35">
      <c r="A567" s="91" t="s">
        <v>898</v>
      </c>
      <c r="B567" s="91">
        <f>+B$2*EXP('Uncorrelated - Correlated YC'!G567)</f>
        <v>10.614131594779192</v>
      </c>
      <c r="C567" s="91">
        <f>+C$2*EXP('Uncorrelated - Correlated YC'!H567)</f>
        <v>10.605778134799726</v>
      </c>
    </row>
    <row r="568" spans="1:3" ht="15" thickBot="1" x14ac:dyDescent="0.35">
      <c r="A568" s="91" t="s">
        <v>899</v>
      </c>
      <c r="B568" s="91">
        <f>+B$2*EXP('Uncorrelated - Correlated YC'!G568)</f>
        <v>10.421303116877519</v>
      </c>
      <c r="C568" s="91">
        <f>+C$2*EXP('Uncorrelated - Correlated YC'!H568)</f>
        <v>10.421812817764575</v>
      </c>
    </row>
    <row r="569" spans="1:3" ht="15" thickBot="1" x14ac:dyDescent="0.35">
      <c r="A569" s="91" t="s">
        <v>900</v>
      </c>
      <c r="B569" s="91">
        <f>+B$2*EXP('Uncorrelated - Correlated YC'!G569)</f>
        <v>10.557444692210652</v>
      </c>
      <c r="C569" s="91">
        <f>+C$2*EXP('Uncorrelated - Correlated YC'!H569)</f>
        <v>10.589004093747336</v>
      </c>
    </row>
    <row r="570" spans="1:3" ht="15" thickBot="1" x14ac:dyDescent="0.35">
      <c r="A570" s="91" t="s">
        <v>901</v>
      </c>
      <c r="B570" s="91">
        <f>+B$2*EXP('Uncorrelated - Correlated YC'!G570)</f>
        <v>10.571050665402456</v>
      </c>
      <c r="C570" s="91">
        <f>+C$2*EXP('Uncorrelated - Correlated YC'!H570)</f>
        <v>10.524428975266558</v>
      </c>
    </row>
    <row r="571" spans="1:3" ht="15" thickBot="1" x14ac:dyDescent="0.35">
      <c r="A571" s="91" t="s">
        <v>902</v>
      </c>
      <c r="B571" s="91">
        <f>+B$2*EXP('Uncorrelated - Correlated YC'!G571)</f>
        <v>10.399291820687834</v>
      </c>
      <c r="C571" s="91">
        <f>+C$2*EXP('Uncorrelated - Correlated YC'!H571)</f>
        <v>10.407281613924924</v>
      </c>
    </row>
    <row r="572" spans="1:3" ht="15" thickBot="1" x14ac:dyDescent="0.35">
      <c r="A572" s="91" t="s">
        <v>903</v>
      </c>
      <c r="B572" s="91">
        <f>+B$2*EXP('Uncorrelated - Correlated YC'!G572)</f>
        <v>10.656169162214832</v>
      </c>
      <c r="C572" s="91">
        <f>+C$2*EXP('Uncorrelated - Correlated YC'!H572)</f>
        <v>10.609609570503487</v>
      </c>
    </row>
    <row r="573" spans="1:3" ht="15" thickBot="1" x14ac:dyDescent="0.35">
      <c r="A573" s="91" t="s">
        <v>904</v>
      </c>
      <c r="B573" s="91">
        <f>+B$2*EXP('Uncorrelated - Correlated YC'!G573)</f>
        <v>10.595815110096652</v>
      </c>
      <c r="C573" s="91">
        <f>+C$2*EXP('Uncorrelated - Correlated YC'!H573)</f>
        <v>10.723865420951206</v>
      </c>
    </row>
    <row r="574" spans="1:3" ht="15" thickBot="1" x14ac:dyDescent="0.35">
      <c r="A574" s="91" t="s">
        <v>905</v>
      </c>
      <c r="B574" s="91">
        <f>+B$2*EXP('Uncorrelated - Correlated YC'!G574)</f>
        <v>10.454643572246276</v>
      </c>
      <c r="C574" s="91">
        <f>+C$2*EXP('Uncorrelated - Correlated YC'!H574)</f>
        <v>10.377711974368337</v>
      </c>
    </row>
    <row r="575" spans="1:3" ht="15" thickBot="1" x14ac:dyDescent="0.35">
      <c r="A575" s="91" t="s">
        <v>906</v>
      </c>
      <c r="B575" s="91">
        <f>+B$2*EXP('Uncorrelated - Correlated YC'!G575)</f>
        <v>10.564148519405011</v>
      </c>
      <c r="C575" s="91">
        <f>+C$2*EXP('Uncorrelated - Correlated YC'!H575)</f>
        <v>10.51525614394977</v>
      </c>
    </row>
    <row r="576" spans="1:3" ht="15" thickBot="1" x14ac:dyDescent="0.35">
      <c r="A576" s="91" t="s">
        <v>907</v>
      </c>
      <c r="B576" s="91">
        <f>+B$2*EXP('Uncorrelated - Correlated YC'!G576)</f>
        <v>10.653892753222076</v>
      </c>
      <c r="C576" s="91">
        <f>+C$2*EXP('Uncorrelated - Correlated YC'!H576)</f>
        <v>10.619004383193852</v>
      </c>
    </row>
    <row r="577" spans="1:3" ht="15" thickBot="1" x14ac:dyDescent="0.35">
      <c r="A577" s="91" t="s">
        <v>908</v>
      </c>
      <c r="B577" s="91">
        <f>+B$2*EXP('Uncorrelated - Correlated YC'!G577)</f>
        <v>10.728938951406867</v>
      </c>
      <c r="C577" s="91">
        <f>+C$2*EXP('Uncorrelated - Correlated YC'!H577)</f>
        <v>10.850304331645221</v>
      </c>
    </row>
    <row r="578" spans="1:3" ht="15" thickBot="1" x14ac:dyDescent="0.35">
      <c r="A578" s="91" t="s">
        <v>909</v>
      </c>
      <c r="B578" s="91">
        <f>+B$2*EXP('Uncorrelated - Correlated YC'!G578)</f>
        <v>10.379315091346015</v>
      </c>
      <c r="C578" s="91">
        <f>+C$2*EXP('Uncorrelated - Correlated YC'!H578)</f>
        <v>10.428950817564472</v>
      </c>
    </row>
    <row r="579" spans="1:3" ht="15" thickBot="1" x14ac:dyDescent="0.35">
      <c r="A579" s="91" t="s">
        <v>910</v>
      </c>
      <c r="B579" s="91">
        <f>+B$2*EXP('Uncorrelated - Correlated YC'!G579)</f>
        <v>10.428101810303898</v>
      </c>
      <c r="C579" s="91">
        <f>+C$2*EXP('Uncorrelated - Correlated YC'!H579)</f>
        <v>10.436295748297661</v>
      </c>
    </row>
    <row r="580" spans="1:3" ht="15" thickBot="1" x14ac:dyDescent="0.35">
      <c r="A580" s="91" t="s">
        <v>911</v>
      </c>
      <c r="B580" s="91">
        <f>+B$2*EXP('Uncorrelated - Correlated YC'!G580)</f>
        <v>10.648107152165204</v>
      </c>
      <c r="C580" s="91">
        <f>+C$2*EXP('Uncorrelated - Correlated YC'!H580)</f>
        <v>10.778044813124474</v>
      </c>
    </row>
    <row r="581" spans="1:3" ht="15" thickBot="1" x14ac:dyDescent="0.35">
      <c r="A581" s="91" t="s">
        <v>912</v>
      </c>
      <c r="B581" s="91">
        <f>+B$2*EXP('Uncorrelated - Correlated YC'!G581)</f>
        <v>10.436328548979878</v>
      </c>
      <c r="C581" s="91">
        <f>+C$2*EXP('Uncorrelated - Correlated YC'!H581)</f>
        <v>10.490146074618313</v>
      </c>
    </row>
    <row r="582" spans="1:3" ht="15" thickBot="1" x14ac:dyDescent="0.35">
      <c r="A582" s="91" t="s">
        <v>913</v>
      </c>
      <c r="B582" s="91">
        <f>+B$2*EXP('Uncorrelated - Correlated YC'!G582)</f>
        <v>10.519004387584987</v>
      </c>
      <c r="C582" s="91">
        <f>+C$2*EXP('Uncorrelated - Correlated YC'!H582)</f>
        <v>10.50069997644491</v>
      </c>
    </row>
    <row r="583" spans="1:3" ht="15" thickBot="1" x14ac:dyDescent="0.35">
      <c r="A583" s="91" t="s">
        <v>914</v>
      </c>
      <c r="B583" s="91">
        <f>+B$2*EXP('Uncorrelated - Correlated YC'!G583)</f>
        <v>10.539982377231894</v>
      </c>
      <c r="C583" s="91">
        <f>+C$2*EXP('Uncorrelated - Correlated YC'!H583)</f>
        <v>10.623558618108445</v>
      </c>
    </row>
    <row r="584" spans="1:3" ht="15" thickBot="1" x14ac:dyDescent="0.35">
      <c r="A584" s="91" t="s">
        <v>915</v>
      </c>
      <c r="B584" s="91">
        <f>+B$2*EXP('Uncorrelated - Correlated YC'!G584)</f>
        <v>10.78050116922261</v>
      </c>
      <c r="C584" s="91">
        <f>+C$2*EXP('Uncorrelated - Correlated YC'!H584)</f>
        <v>10.778890394697781</v>
      </c>
    </row>
    <row r="585" spans="1:3" ht="15" thickBot="1" x14ac:dyDescent="0.35">
      <c r="A585" s="91" t="s">
        <v>916</v>
      </c>
      <c r="B585" s="91">
        <f>+B$2*EXP('Uncorrelated - Correlated YC'!G585)</f>
        <v>10.544881118642346</v>
      </c>
      <c r="C585" s="91">
        <f>+C$2*EXP('Uncorrelated - Correlated YC'!H585)</f>
        <v>10.590824199414445</v>
      </c>
    </row>
    <row r="586" spans="1:3" ht="15" thickBot="1" x14ac:dyDescent="0.35">
      <c r="A586" s="91" t="s">
        <v>917</v>
      </c>
      <c r="B586" s="91">
        <f>+B$2*EXP('Uncorrelated - Correlated YC'!G586)</f>
        <v>10.804318575094683</v>
      </c>
      <c r="C586" s="91">
        <f>+C$2*EXP('Uncorrelated - Correlated YC'!H586)</f>
        <v>10.722144399419081</v>
      </c>
    </row>
    <row r="587" spans="1:3" ht="15" thickBot="1" x14ac:dyDescent="0.35">
      <c r="A587" s="91" t="s">
        <v>918</v>
      </c>
      <c r="B587" s="91">
        <f>+B$2*EXP('Uncorrelated - Correlated YC'!G587)</f>
        <v>10.695881989309367</v>
      </c>
      <c r="C587" s="91">
        <f>+C$2*EXP('Uncorrelated - Correlated YC'!H587)</f>
        <v>10.771076805838277</v>
      </c>
    </row>
    <row r="588" spans="1:3" ht="15" thickBot="1" x14ac:dyDescent="0.35">
      <c r="A588" s="91" t="s">
        <v>919</v>
      </c>
      <c r="B588" s="91">
        <f>+B$2*EXP('Uncorrelated - Correlated YC'!G588)</f>
        <v>10.659606367744209</v>
      </c>
      <c r="C588" s="91">
        <f>+C$2*EXP('Uncorrelated - Correlated YC'!H588)</f>
        <v>10.621287617544297</v>
      </c>
    </row>
    <row r="589" spans="1:3" ht="15" thickBot="1" x14ac:dyDescent="0.35">
      <c r="A589" s="91" t="s">
        <v>920</v>
      </c>
      <c r="B589" s="91">
        <f>+B$2*EXP('Uncorrelated - Correlated YC'!G589)</f>
        <v>10.713185838586302</v>
      </c>
      <c r="C589" s="91">
        <f>+C$2*EXP('Uncorrelated - Correlated YC'!H589)</f>
        <v>10.78504387984559</v>
      </c>
    </row>
    <row r="590" spans="1:3" ht="15" thickBot="1" x14ac:dyDescent="0.35">
      <c r="A590" s="91" t="s">
        <v>921</v>
      </c>
      <c r="B590" s="91">
        <f>+B$2*EXP('Uncorrelated - Correlated YC'!G590)</f>
        <v>10.524448467539607</v>
      </c>
      <c r="C590" s="91">
        <f>+C$2*EXP('Uncorrelated - Correlated YC'!H590)</f>
        <v>10.451509391026766</v>
      </c>
    </row>
    <row r="591" spans="1:3" ht="15" thickBot="1" x14ac:dyDescent="0.35">
      <c r="A591" s="91" t="s">
        <v>922</v>
      </c>
      <c r="B591" s="91">
        <f>+B$2*EXP('Uncorrelated - Correlated YC'!G591)</f>
        <v>10.659149182399398</v>
      </c>
      <c r="C591" s="91">
        <f>+C$2*EXP('Uncorrelated - Correlated YC'!H591)</f>
        <v>10.579263602072631</v>
      </c>
    </row>
    <row r="592" spans="1:3" ht="15" thickBot="1" x14ac:dyDescent="0.35">
      <c r="A592" s="91" t="s">
        <v>923</v>
      </c>
      <c r="B592" s="91">
        <f>+B$2*EXP('Uncorrelated - Correlated YC'!G592)</f>
        <v>10.433492260075857</v>
      </c>
      <c r="C592" s="91">
        <f>+C$2*EXP('Uncorrelated - Correlated YC'!H592)</f>
        <v>10.50970099804386</v>
      </c>
    </row>
    <row r="593" spans="1:3" ht="15" thickBot="1" x14ac:dyDescent="0.35">
      <c r="A593" s="91" t="s">
        <v>924</v>
      </c>
      <c r="B593" s="91">
        <f>+B$2*EXP('Uncorrelated - Correlated YC'!G593)</f>
        <v>10.633775867863497</v>
      </c>
      <c r="C593" s="91">
        <f>+C$2*EXP('Uncorrelated - Correlated YC'!H593)</f>
        <v>10.622700281309259</v>
      </c>
    </row>
    <row r="594" spans="1:3" ht="15" thickBot="1" x14ac:dyDescent="0.35">
      <c r="A594" s="91" t="s">
        <v>925</v>
      </c>
      <c r="B594" s="91">
        <f>+B$2*EXP('Uncorrelated - Correlated YC'!G594)</f>
        <v>10.492518027836933</v>
      </c>
      <c r="C594" s="91">
        <f>+C$2*EXP('Uncorrelated - Correlated YC'!H594)</f>
        <v>10.523103235269314</v>
      </c>
    </row>
    <row r="595" spans="1:3" ht="15" thickBot="1" x14ac:dyDescent="0.35">
      <c r="A595" s="91" t="s">
        <v>926</v>
      </c>
      <c r="B595" s="91">
        <f>+B$2*EXP('Uncorrelated - Correlated YC'!G595)</f>
        <v>10.58259210644008</v>
      </c>
      <c r="C595" s="91">
        <f>+C$2*EXP('Uncorrelated - Correlated YC'!H595)</f>
        <v>10.642567147631862</v>
      </c>
    </row>
    <row r="596" spans="1:3" ht="15" thickBot="1" x14ac:dyDescent="0.35">
      <c r="A596" s="91" t="s">
        <v>927</v>
      </c>
      <c r="B596" s="91">
        <f>+B$2*EXP('Uncorrelated - Correlated YC'!G596)</f>
        <v>10.691658430481857</v>
      </c>
      <c r="C596" s="91">
        <f>+C$2*EXP('Uncorrelated - Correlated YC'!H596)</f>
        <v>10.742619902444028</v>
      </c>
    </row>
    <row r="597" spans="1:3" ht="15" thickBot="1" x14ac:dyDescent="0.35">
      <c r="A597" s="91" t="s">
        <v>928</v>
      </c>
      <c r="B597" s="91">
        <f>+B$2*EXP('Uncorrelated - Correlated YC'!G597)</f>
        <v>10.560141315825122</v>
      </c>
      <c r="C597" s="91">
        <f>+C$2*EXP('Uncorrelated - Correlated YC'!H597)</f>
        <v>10.583605995593768</v>
      </c>
    </row>
    <row r="598" spans="1:3" ht="15" thickBot="1" x14ac:dyDescent="0.35">
      <c r="A598" s="91" t="s">
        <v>929</v>
      </c>
      <c r="B598" s="91">
        <f>+B$2*EXP('Uncorrelated - Correlated YC'!G598)</f>
        <v>10.445204755685586</v>
      </c>
      <c r="C598" s="91">
        <f>+C$2*EXP('Uncorrelated - Correlated YC'!H598)</f>
        <v>10.329032392791687</v>
      </c>
    </row>
    <row r="599" spans="1:3" ht="15" thickBot="1" x14ac:dyDescent="0.35">
      <c r="A599" s="91" t="s">
        <v>930</v>
      </c>
      <c r="B599" s="91">
        <f>+B$2*EXP('Uncorrelated - Correlated YC'!G599)</f>
        <v>10.50450461590216</v>
      </c>
      <c r="C599" s="91">
        <f>+C$2*EXP('Uncorrelated - Correlated YC'!H599)</f>
        <v>10.546795943285666</v>
      </c>
    </row>
    <row r="600" spans="1:3" ht="15" thickBot="1" x14ac:dyDescent="0.35">
      <c r="A600" s="91" t="s">
        <v>931</v>
      </c>
      <c r="B600" s="91">
        <f>+B$2*EXP('Uncorrelated - Correlated YC'!G600)</f>
        <v>10.552320473963094</v>
      </c>
      <c r="C600" s="91">
        <f>+C$2*EXP('Uncorrelated - Correlated YC'!H600)</f>
        <v>10.537309306058889</v>
      </c>
    </row>
    <row r="601" spans="1:3" ht="15" thickBot="1" x14ac:dyDescent="0.35">
      <c r="A601" s="91" t="s">
        <v>932</v>
      </c>
      <c r="B601" s="91">
        <f>+B$2*EXP('Uncorrelated - Correlated YC'!G601)</f>
        <v>10.58733869441755</v>
      </c>
      <c r="C601" s="91">
        <f>+C$2*EXP('Uncorrelated - Correlated YC'!H601)</f>
        <v>10.589541321846305</v>
      </c>
    </row>
    <row r="602" spans="1:3" ht="15" thickBot="1" x14ac:dyDescent="0.35">
      <c r="A602" s="91" t="s">
        <v>933</v>
      </c>
      <c r="B602" s="91">
        <f>+B$2*EXP('Uncorrelated - Correlated YC'!G602)</f>
        <v>10.722086208090536</v>
      </c>
      <c r="C602" s="91">
        <f>+C$2*EXP('Uncorrelated - Correlated YC'!H602)</f>
        <v>10.712161631722383</v>
      </c>
    </row>
    <row r="603" spans="1:3" ht="15" thickBot="1" x14ac:dyDescent="0.35">
      <c r="A603" s="91" t="s">
        <v>934</v>
      </c>
      <c r="B603" s="91">
        <f>+B$2*EXP('Uncorrelated - Correlated YC'!G603)</f>
        <v>10.313890630726693</v>
      </c>
      <c r="C603" s="91">
        <f>+C$2*EXP('Uncorrelated - Correlated YC'!H603)</f>
        <v>10.33001867672713</v>
      </c>
    </row>
    <row r="604" spans="1:3" ht="15" thickBot="1" x14ac:dyDescent="0.35">
      <c r="A604" s="91" t="s">
        <v>935</v>
      </c>
      <c r="B604" s="91">
        <f>+B$2*EXP('Uncorrelated - Correlated YC'!G604)</f>
        <v>10.46485436902141</v>
      </c>
      <c r="C604" s="91">
        <f>+C$2*EXP('Uncorrelated - Correlated YC'!H604)</f>
        <v>10.457723753213001</v>
      </c>
    </row>
    <row r="605" spans="1:3" ht="15" thickBot="1" x14ac:dyDescent="0.35">
      <c r="A605" s="91" t="s">
        <v>936</v>
      </c>
      <c r="B605" s="91">
        <f>+B$2*EXP('Uncorrelated - Correlated YC'!G605)</f>
        <v>10.36083701515166</v>
      </c>
      <c r="C605" s="91">
        <f>+C$2*EXP('Uncorrelated - Correlated YC'!H605)</f>
        <v>10.355757939946697</v>
      </c>
    </row>
    <row r="606" spans="1:3" ht="15" thickBot="1" x14ac:dyDescent="0.35">
      <c r="A606" s="91" t="s">
        <v>937</v>
      </c>
      <c r="B606" s="91">
        <f>+B$2*EXP('Uncorrelated - Correlated YC'!G606)</f>
        <v>10.449245948046878</v>
      </c>
      <c r="C606" s="91">
        <f>+C$2*EXP('Uncorrelated - Correlated YC'!H606)</f>
        <v>10.477646210869858</v>
      </c>
    </row>
    <row r="607" spans="1:3" ht="15" thickBot="1" x14ac:dyDescent="0.35">
      <c r="A607" s="91" t="s">
        <v>938</v>
      </c>
      <c r="B607" s="91">
        <f>+B$2*EXP('Uncorrelated - Correlated YC'!G607)</f>
        <v>10.566417036605465</v>
      </c>
      <c r="C607" s="91">
        <f>+C$2*EXP('Uncorrelated - Correlated YC'!H607)</f>
        <v>10.579061301051809</v>
      </c>
    </row>
    <row r="608" spans="1:3" ht="15" thickBot="1" x14ac:dyDescent="0.35">
      <c r="A608" s="91" t="s">
        <v>939</v>
      </c>
      <c r="B608" s="91">
        <f>+B$2*EXP('Uncorrelated - Correlated YC'!G608)</f>
        <v>10.62116507469989</v>
      </c>
      <c r="C608" s="91">
        <f>+C$2*EXP('Uncorrelated - Correlated YC'!H608)</f>
        <v>10.627101421957175</v>
      </c>
    </row>
    <row r="609" spans="1:3" ht="15" thickBot="1" x14ac:dyDescent="0.35">
      <c r="A609" s="91" t="s">
        <v>940</v>
      </c>
      <c r="B609" s="91">
        <f>+B$2*EXP('Uncorrelated - Correlated YC'!G609)</f>
        <v>10.591466547096925</v>
      </c>
      <c r="C609" s="91">
        <f>+C$2*EXP('Uncorrelated - Correlated YC'!H609)</f>
        <v>10.634114641222</v>
      </c>
    </row>
    <row r="610" spans="1:3" ht="15" thickBot="1" x14ac:dyDescent="0.35">
      <c r="A610" s="91" t="s">
        <v>941</v>
      </c>
      <c r="B610" s="91">
        <f>+B$2*EXP('Uncorrelated - Correlated YC'!G610)</f>
        <v>10.404052651455029</v>
      </c>
      <c r="C610" s="91">
        <f>+C$2*EXP('Uncorrelated - Correlated YC'!H610)</f>
        <v>10.508308434341776</v>
      </c>
    </row>
    <row r="611" spans="1:3" ht="15" thickBot="1" x14ac:dyDescent="0.35">
      <c r="A611" s="91" t="s">
        <v>942</v>
      </c>
      <c r="B611" s="91">
        <f>+B$2*EXP('Uncorrelated - Correlated YC'!G611)</f>
        <v>10.760995876393464</v>
      </c>
      <c r="C611" s="91">
        <f>+C$2*EXP('Uncorrelated - Correlated YC'!H611)</f>
        <v>10.666299144246919</v>
      </c>
    </row>
    <row r="612" spans="1:3" ht="15" thickBot="1" x14ac:dyDescent="0.35">
      <c r="A612" s="91" t="s">
        <v>943</v>
      </c>
      <c r="B612" s="91">
        <f>+B$2*EXP('Uncorrelated - Correlated YC'!G612)</f>
        <v>10.660373940969786</v>
      </c>
      <c r="C612" s="91">
        <f>+C$2*EXP('Uncorrelated - Correlated YC'!H612)</f>
        <v>10.632079735316506</v>
      </c>
    </row>
    <row r="613" spans="1:3" ht="15" thickBot="1" x14ac:dyDescent="0.35">
      <c r="A613" s="91" t="s">
        <v>944</v>
      </c>
      <c r="B613" s="91">
        <f>+B$2*EXP('Uncorrelated - Correlated YC'!G613)</f>
        <v>10.535703982277314</v>
      </c>
      <c r="C613" s="91">
        <f>+C$2*EXP('Uncorrelated - Correlated YC'!H613)</f>
        <v>10.516223396709554</v>
      </c>
    </row>
    <row r="614" spans="1:3" ht="15" thickBot="1" x14ac:dyDescent="0.35">
      <c r="A614" s="91" t="s">
        <v>945</v>
      </c>
      <c r="B614" s="91">
        <f>+B$2*EXP('Uncorrelated - Correlated YC'!G614)</f>
        <v>10.674463031970644</v>
      </c>
      <c r="C614" s="91">
        <f>+C$2*EXP('Uncorrelated - Correlated YC'!H614)</f>
        <v>10.571755706447163</v>
      </c>
    </row>
    <row r="615" spans="1:3" ht="15" thickBot="1" x14ac:dyDescent="0.35">
      <c r="A615" s="91" t="s">
        <v>946</v>
      </c>
      <c r="B615" s="91">
        <f>+B$2*EXP('Uncorrelated - Correlated YC'!G615)</f>
        <v>10.606458169040794</v>
      </c>
      <c r="C615" s="91">
        <f>+C$2*EXP('Uncorrelated - Correlated YC'!H615)</f>
        <v>10.699342166108748</v>
      </c>
    </row>
    <row r="616" spans="1:3" ht="15" thickBot="1" x14ac:dyDescent="0.35">
      <c r="A616" s="91" t="s">
        <v>947</v>
      </c>
      <c r="B616" s="91">
        <f>+B$2*EXP('Uncorrelated - Correlated YC'!G616)</f>
        <v>10.556644253433793</v>
      </c>
      <c r="C616" s="91">
        <f>+C$2*EXP('Uncorrelated - Correlated YC'!H616)</f>
        <v>10.503651577793454</v>
      </c>
    </row>
    <row r="617" spans="1:3" ht="15" thickBot="1" x14ac:dyDescent="0.35">
      <c r="A617" s="91" t="s">
        <v>948</v>
      </c>
      <c r="B617" s="91">
        <f>+B$2*EXP('Uncorrelated - Correlated YC'!G617)</f>
        <v>10.618386378445779</v>
      </c>
      <c r="C617" s="91">
        <f>+C$2*EXP('Uncorrelated - Correlated YC'!H617)</f>
        <v>10.57683856040132</v>
      </c>
    </row>
    <row r="618" spans="1:3" ht="15" thickBot="1" x14ac:dyDescent="0.35">
      <c r="A618" s="91" t="s">
        <v>949</v>
      </c>
      <c r="B618" s="91">
        <f>+B$2*EXP('Uncorrelated - Correlated YC'!G618)</f>
        <v>10.404111031756479</v>
      </c>
      <c r="C618" s="91">
        <f>+C$2*EXP('Uncorrelated - Correlated YC'!H618)</f>
        <v>10.467269878644432</v>
      </c>
    </row>
    <row r="619" spans="1:3" ht="15" thickBot="1" x14ac:dyDescent="0.35">
      <c r="A619" s="91" t="s">
        <v>950</v>
      </c>
      <c r="B619" s="91">
        <f>+B$2*EXP('Uncorrelated - Correlated YC'!G619)</f>
        <v>10.534012377384219</v>
      </c>
      <c r="C619" s="91">
        <f>+C$2*EXP('Uncorrelated - Correlated YC'!H619)</f>
        <v>10.675410671375214</v>
      </c>
    </row>
    <row r="620" spans="1:3" ht="15" thickBot="1" x14ac:dyDescent="0.35">
      <c r="A620" s="91" t="s">
        <v>951</v>
      </c>
      <c r="B620" s="91">
        <f>+B$2*EXP('Uncorrelated - Correlated YC'!G620)</f>
        <v>10.612926470305279</v>
      </c>
      <c r="C620" s="91">
        <f>+C$2*EXP('Uncorrelated - Correlated YC'!H620)</f>
        <v>10.606332820776249</v>
      </c>
    </row>
    <row r="621" spans="1:3" ht="15" thickBot="1" x14ac:dyDescent="0.35">
      <c r="A621" s="91" t="s">
        <v>952</v>
      </c>
      <c r="B621" s="91">
        <f>+B$2*EXP('Uncorrelated - Correlated YC'!G621)</f>
        <v>10.665935711048267</v>
      </c>
      <c r="C621" s="91">
        <f>+C$2*EXP('Uncorrelated - Correlated YC'!H621)</f>
        <v>10.651161679012414</v>
      </c>
    </row>
    <row r="622" spans="1:3" ht="15" thickBot="1" x14ac:dyDescent="0.35">
      <c r="A622" s="91" t="s">
        <v>953</v>
      </c>
      <c r="B622" s="91">
        <f>+B$2*EXP('Uncorrelated - Correlated YC'!G622)</f>
        <v>10.522813323484243</v>
      </c>
      <c r="C622" s="91">
        <f>+C$2*EXP('Uncorrelated - Correlated YC'!H622)</f>
        <v>10.483169282442494</v>
      </c>
    </row>
    <row r="623" spans="1:3" ht="15" thickBot="1" x14ac:dyDescent="0.35">
      <c r="A623" s="91" t="s">
        <v>954</v>
      </c>
      <c r="B623" s="91">
        <f>+B$2*EXP('Uncorrelated - Correlated YC'!G623)</f>
        <v>10.505752095839995</v>
      </c>
      <c r="C623" s="91">
        <f>+C$2*EXP('Uncorrelated - Correlated YC'!H623)</f>
        <v>10.591594716817808</v>
      </c>
    </row>
    <row r="624" spans="1:3" ht="15" thickBot="1" x14ac:dyDescent="0.35">
      <c r="A624" s="91" t="s">
        <v>955</v>
      </c>
      <c r="B624" s="91">
        <f>+B$2*EXP('Uncorrelated - Correlated YC'!G624)</f>
        <v>10.470088782986883</v>
      </c>
      <c r="C624" s="91">
        <f>+C$2*EXP('Uncorrelated - Correlated YC'!H624)</f>
        <v>10.559468280919083</v>
      </c>
    </row>
    <row r="625" spans="1:3" ht="15" thickBot="1" x14ac:dyDescent="0.35">
      <c r="A625" s="91" t="s">
        <v>956</v>
      </c>
      <c r="B625" s="91">
        <f>+B$2*EXP('Uncorrelated - Correlated YC'!G625)</f>
        <v>10.627433418936743</v>
      </c>
      <c r="C625" s="91">
        <f>+C$2*EXP('Uncorrelated - Correlated YC'!H625)</f>
        <v>10.513402182412959</v>
      </c>
    </row>
    <row r="626" spans="1:3" ht="15" thickBot="1" x14ac:dyDescent="0.35">
      <c r="A626" s="91" t="s">
        <v>957</v>
      </c>
      <c r="B626" s="91">
        <f>+B$2*EXP('Uncorrelated - Correlated YC'!G626)</f>
        <v>10.53435609687285</v>
      </c>
      <c r="C626" s="91">
        <f>+C$2*EXP('Uncorrelated - Correlated YC'!H626)</f>
        <v>10.528465475328296</v>
      </c>
    </row>
    <row r="627" spans="1:3" ht="15" thickBot="1" x14ac:dyDescent="0.35">
      <c r="A627" s="91" t="s">
        <v>958</v>
      </c>
      <c r="B627" s="91">
        <f>+B$2*EXP('Uncorrelated - Correlated YC'!G627)</f>
        <v>10.467979866130017</v>
      </c>
      <c r="C627" s="91">
        <f>+C$2*EXP('Uncorrelated - Correlated YC'!H627)</f>
        <v>10.499378016567507</v>
      </c>
    </row>
    <row r="628" spans="1:3" ht="15" thickBot="1" x14ac:dyDescent="0.35">
      <c r="A628" s="91" t="s">
        <v>959</v>
      </c>
      <c r="B628" s="91">
        <f>+B$2*EXP('Uncorrelated - Correlated YC'!G628)</f>
        <v>10.582263764148284</v>
      </c>
      <c r="C628" s="91">
        <f>+C$2*EXP('Uncorrelated - Correlated YC'!H628)</f>
        <v>10.529658088414127</v>
      </c>
    </row>
    <row r="629" spans="1:3" ht="15" thickBot="1" x14ac:dyDescent="0.35">
      <c r="A629" s="91" t="s">
        <v>960</v>
      </c>
      <c r="B629" s="91">
        <f>+B$2*EXP('Uncorrelated - Correlated YC'!G629)</f>
        <v>10.407060269205804</v>
      </c>
      <c r="C629" s="91">
        <f>+C$2*EXP('Uncorrelated - Correlated YC'!H629)</f>
        <v>10.449612355394585</v>
      </c>
    </row>
    <row r="630" spans="1:3" ht="15" thickBot="1" x14ac:dyDescent="0.35">
      <c r="A630" s="91" t="s">
        <v>961</v>
      </c>
      <c r="B630" s="91">
        <f>+B$2*EXP('Uncorrelated - Correlated YC'!G630)</f>
        <v>10.453062300730469</v>
      </c>
      <c r="C630" s="91">
        <f>+C$2*EXP('Uncorrelated - Correlated YC'!H630)</f>
        <v>10.498472340107806</v>
      </c>
    </row>
    <row r="631" spans="1:3" ht="15" thickBot="1" x14ac:dyDescent="0.35">
      <c r="A631" s="91" t="s">
        <v>962</v>
      </c>
      <c r="B631" s="91">
        <f>+B$2*EXP('Uncorrelated - Correlated YC'!G631)</f>
        <v>10.710136643923359</v>
      </c>
      <c r="C631" s="91">
        <f>+C$2*EXP('Uncorrelated - Correlated YC'!H631)</f>
        <v>10.650245911825548</v>
      </c>
    </row>
    <row r="632" spans="1:3" ht="15" thickBot="1" x14ac:dyDescent="0.35">
      <c r="A632" s="91" t="s">
        <v>963</v>
      </c>
      <c r="B632" s="91">
        <f>+B$2*EXP('Uncorrelated - Correlated YC'!G632)</f>
        <v>10.411962630348587</v>
      </c>
      <c r="C632" s="91">
        <f>+C$2*EXP('Uncorrelated - Correlated YC'!H632)</f>
        <v>10.392189988334223</v>
      </c>
    </row>
    <row r="633" spans="1:3" ht="15" thickBot="1" x14ac:dyDescent="0.35">
      <c r="A633" s="91" t="s">
        <v>964</v>
      </c>
      <c r="B633" s="91">
        <f>+B$2*EXP('Uncorrelated - Correlated YC'!G633)</f>
        <v>10.527454812215334</v>
      </c>
      <c r="C633" s="91">
        <f>+C$2*EXP('Uncorrelated - Correlated YC'!H633)</f>
        <v>10.499581380033511</v>
      </c>
    </row>
    <row r="634" spans="1:3" ht="15" thickBot="1" x14ac:dyDescent="0.35">
      <c r="A634" s="91" t="s">
        <v>965</v>
      </c>
      <c r="B634" s="91">
        <f>+B$2*EXP('Uncorrelated - Correlated YC'!G634)</f>
        <v>10.647500473273229</v>
      </c>
      <c r="C634" s="91">
        <f>+C$2*EXP('Uncorrelated - Correlated YC'!H634)</f>
        <v>10.623412559999618</v>
      </c>
    </row>
    <row r="635" spans="1:3" ht="15" thickBot="1" x14ac:dyDescent="0.35">
      <c r="A635" s="91" t="s">
        <v>966</v>
      </c>
      <c r="B635" s="91">
        <f>+B$2*EXP('Uncorrelated - Correlated YC'!G635)</f>
        <v>10.462674389556106</v>
      </c>
      <c r="C635" s="91">
        <f>+C$2*EXP('Uncorrelated - Correlated YC'!H635)</f>
        <v>10.505764485512916</v>
      </c>
    </row>
    <row r="636" spans="1:3" ht="15" thickBot="1" x14ac:dyDescent="0.35">
      <c r="A636" s="91" t="s">
        <v>967</v>
      </c>
      <c r="B636" s="91">
        <f>+B$2*EXP('Uncorrelated - Correlated YC'!G636)</f>
        <v>10.649093066169071</v>
      </c>
      <c r="C636" s="91">
        <f>+C$2*EXP('Uncorrelated - Correlated YC'!H636)</f>
        <v>10.712259371467406</v>
      </c>
    </row>
    <row r="637" spans="1:3" ht="15" thickBot="1" x14ac:dyDescent="0.35">
      <c r="A637" s="91" t="s">
        <v>968</v>
      </c>
      <c r="B637" s="91">
        <f>+B$2*EXP('Uncorrelated - Correlated YC'!G637)</f>
        <v>10.601212594872994</v>
      </c>
      <c r="C637" s="91">
        <f>+C$2*EXP('Uncorrelated - Correlated YC'!H637)</f>
        <v>10.4624045290478</v>
      </c>
    </row>
    <row r="638" spans="1:3" ht="15" thickBot="1" x14ac:dyDescent="0.35">
      <c r="A638" s="91" t="s">
        <v>969</v>
      </c>
      <c r="B638" s="91">
        <f>+B$2*EXP('Uncorrelated - Correlated YC'!G638)</f>
        <v>10.510383712237365</v>
      </c>
      <c r="C638" s="91">
        <f>+C$2*EXP('Uncorrelated - Correlated YC'!H638)</f>
        <v>10.566861015560832</v>
      </c>
    </row>
    <row r="639" spans="1:3" ht="15" thickBot="1" x14ac:dyDescent="0.35">
      <c r="A639" s="91" t="s">
        <v>970</v>
      </c>
      <c r="B639" s="91">
        <f>+B$2*EXP('Uncorrelated - Correlated YC'!G639)</f>
        <v>10.546966721994609</v>
      </c>
      <c r="C639" s="91">
        <f>+C$2*EXP('Uncorrelated - Correlated YC'!H639)</f>
        <v>10.540988498507589</v>
      </c>
    </row>
    <row r="640" spans="1:3" ht="15" thickBot="1" x14ac:dyDescent="0.35">
      <c r="A640" s="91" t="s">
        <v>971</v>
      </c>
      <c r="B640" s="91">
        <f>+B$2*EXP('Uncorrelated - Correlated YC'!G640)</f>
        <v>10.278541340113735</v>
      </c>
      <c r="C640" s="91">
        <f>+C$2*EXP('Uncorrelated - Correlated YC'!H640)</f>
        <v>10.305279354340527</v>
      </c>
    </row>
    <row r="641" spans="1:3" ht="15" thickBot="1" x14ac:dyDescent="0.35">
      <c r="A641" s="91" t="s">
        <v>972</v>
      </c>
      <c r="B641" s="91">
        <f>+B$2*EXP('Uncorrelated - Correlated YC'!G641)</f>
        <v>10.303914960036714</v>
      </c>
      <c r="C641" s="91">
        <f>+C$2*EXP('Uncorrelated - Correlated YC'!H641)</f>
        <v>10.273028135024338</v>
      </c>
    </row>
    <row r="642" spans="1:3" ht="15" thickBot="1" x14ac:dyDescent="0.35">
      <c r="A642" s="91" t="s">
        <v>973</v>
      </c>
      <c r="B642" s="91">
        <f>+B$2*EXP('Uncorrelated - Correlated YC'!G642)</f>
        <v>10.613856267005128</v>
      </c>
      <c r="C642" s="91">
        <f>+C$2*EXP('Uncorrelated - Correlated YC'!H642)</f>
        <v>10.612961236248932</v>
      </c>
    </row>
    <row r="643" spans="1:3" ht="15" thickBot="1" x14ac:dyDescent="0.35">
      <c r="A643" s="91" t="s">
        <v>974</v>
      </c>
      <c r="B643" s="91">
        <f>+B$2*EXP('Uncorrelated - Correlated YC'!G643)</f>
        <v>10.607189786698536</v>
      </c>
      <c r="C643" s="91">
        <f>+C$2*EXP('Uncorrelated - Correlated YC'!H643)</f>
        <v>10.544734969046871</v>
      </c>
    </row>
    <row r="644" spans="1:3" ht="15" thickBot="1" x14ac:dyDescent="0.35">
      <c r="A644" s="91" t="s">
        <v>975</v>
      </c>
      <c r="B644" s="91">
        <f>+B$2*EXP('Uncorrelated - Correlated YC'!G644)</f>
        <v>10.467575815668141</v>
      </c>
      <c r="C644" s="91">
        <f>+C$2*EXP('Uncorrelated - Correlated YC'!H644)</f>
        <v>10.426821718039825</v>
      </c>
    </row>
    <row r="645" spans="1:3" ht="15" thickBot="1" x14ac:dyDescent="0.35">
      <c r="A645" s="91" t="s">
        <v>976</v>
      </c>
      <c r="B645" s="91">
        <f>+B$2*EXP('Uncorrelated - Correlated YC'!G645)</f>
        <v>10.565055067815138</v>
      </c>
      <c r="C645" s="91">
        <f>+C$2*EXP('Uncorrelated - Correlated YC'!H645)</f>
        <v>10.574201131373927</v>
      </c>
    </row>
    <row r="646" spans="1:3" ht="15" thickBot="1" x14ac:dyDescent="0.35">
      <c r="A646" s="91" t="s">
        <v>977</v>
      </c>
      <c r="B646" s="91">
        <f>+B$2*EXP('Uncorrelated - Correlated YC'!G646)</f>
        <v>10.471077935106164</v>
      </c>
      <c r="C646" s="91">
        <f>+C$2*EXP('Uncorrelated - Correlated YC'!H646)</f>
        <v>10.559957050872173</v>
      </c>
    </row>
    <row r="647" spans="1:3" ht="15" thickBot="1" x14ac:dyDescent="0.35">
      <c r="A647" s="91" t="s">
        <v>978</v>
      </c>
      <c r="B647" s="91">
        <f>+B$2*EXP('Uncorrelated - Correlated YC'!G647)</f>
        <v>10.537507466753963</v>
      </c>
      <c r="C647" s="91">
        <f>+C$2*EXP('Uncorrelated - Correlated YC'!H647)</f>
        <v>10.540408412330423</v>
      </c>
    </row>
    <row r="648" spans="1:3" ht="15" thickBot="1" x14ac:dyDescent="0.35">
      <c r="A648" s="91" t="s">
        <v>979</v>
      </c>
      <c r="B648" s="91">
        <f>+B$2*EXP('Uncorrelated - Correlated YC'!G648)</f>
        <v>10.534712304772615</v>
      </c>
      <c r="C648" s="91">
        <f>+C$2*EXP('Uncorrelated - Correlated YC'!H648)</f>
        <v>10.519123697853068</v>
      </c>
    </row>
    <row r="649" spans="1:3" ht="15" thickBot="1" x14ac:dyDescent="0.35">
      <c r="A649" s="91" t="s">
        <v>980</v>
      </c>
      <c r="B649" s="91">
        <f>+B$2*EXP('Uncorrelated - Correlated YC'!G649)</f>
        <v>10.396760014385872</v>
      </c>
      <c r="C649" s="91">
        <f>+C$2*EXP('Uncorrelated - Correlated YC'!H649)</f>
        <v>10.412961780288686</v>
      </c>
    </row>
    <row r="650" spans="1:3" ht="15" thickBot="1" x14ac:dyDescent="0.35">
      <c r="A650" s="91" t="s">
        <v>981</v>
      </c>
      <c r="B650" s="91">
        <f>+B$2*EXP('Uncorrelated - Correlated YC'!G650)</f>
        <v>10.716583694029952</v>
      </c>
      <c r="C650" s="91">
        <f>+C$2*EXP('Uncorrelated - Correlated YC'!H650)</f>
        <v>10.619148460339277</v>
      </c>
    </row>
    <row r="651" spans="1:3" ht="15" thickBot="1" x14ac:dyDescent="0.35">
      <c r="A651" s="91" t="s">
        <v>982</v>
      </c>
      <c r="B651" s="91">
        <f>+B$2*EXP('Uncorrelated - Correlated YC'!G651)</f>
        <v>10.674316398123404</v>
      </c>
      <c r="C651" s="91">
        <f>+C$2*EXP('Uncorrelated - Correlated YC'!H651)</f>
        <v>10.591245855880274</v>
      </c>
    </row>
    <row r="652" spans="1:3" ht="15" thickBot="1" x14ac:dyDescent="0.35">
      <c r="A652" s="91" t="s">
        <v>983</v>
      </c>
      <c r="B652" s="91">
        <f>+B$2*EXP('Uncorrelated - Correlated YC'!G652)</f>
        <v>10.535293022084044</v>
      </c>
      <c r="C652" s="91">
        <f>+C$2*EXP('Uncorrelated - Correlated YC'!H652)</f>
        <v>10.49350069381334</v>
      </c>
    </row>
    <row r="653" spans="1:3" ht="15" thickBot="1" x14ac:dyDescent="0.35">
      <c r="A653" s="91" t="s">
        <v>984</v>
      </c>
      <c r="B653" s="91">
        <f>+B$2*EXP('Uncorrelated - Correlated YC'!G653)</f>
        <v>10.485701158005554</v>
      </c>
      <c r="C653" s="91">
        <f>+C$2*EXP('Uncorrelated - Correlated YC'!H653)</f>
        <v>10.592362938309755</v>
      </c>
    </row>
    <row r="654" spans="1:3" ht="15" thickBot="1" x14ac:dyDescent="0.35">
      <c r="A654" s="91" t="s">
        <v>985</v>
      </c>
      <c r="B654" s="91">
        <f>+B$2*EXP('Uncorrelated - Correlated YC'!G654)</f>
        <v>10.473381575230684</v>
      </c>
      <c r="C654" s="91">
        <f>+C$2*EXP('Uncorrelated - Correlated YC'!H654)</f>
        <v>10.451438484247653</v>
      </c>
    </row>
    <row r="655" spans="1:3" ht="15" thickBot="1" x14ac:dyDescent="0.35">
      <c r="A655" s="91" t="s">
        <v>986</v>
      </c>
      <c r="B655" s="91">
        <f>+B$2*EXP('Uncorrelated - Correlated YC'!G655)</f>
        <v>10.495715878005365</v>
      </c>
      <c r="C655" s="91">
        <f>+C$2*EXP('Uncorrelated - Correlated YC'!H655)</f>
        <v>10.488819386023739</v>
      </c>
    </row>
    <row r="656" spans="1:3" ht="15" thickBot="1" x14ac:dyDescent="0.35">
      <c r="A656" s="91" t="s">
        <v>987</v>
      </c>
      <c r="B656" s="91">
        <f>+B$2*EXP('Uncorrelated - Correlated YC'!G656)</f>
        <v>10.562614569313682</v>
      </c>
      <c r="C656" s="91">
        <f>+C$2*EXP('Uncorrelated - Correlated YC'!H656)</f>
        <v>10.425601069133824</v>
      </c>
    </row>
    <row r="657" spans="1:3" ht="15" thickBot="1" x14ac:dyDescent="0.35">
      <c r="A657" s="91" t="s">
        <v>988</v>
      </c>
      <c r="B657" s="91">
        <f>+B$2*EXP('Uncorrelated - Correlated YC'!G657)</f>
        <v>10.616785288033489</v>
      </c>
      <c r="C657" s="91">
        <f>+C$2*EXP('Uncorrelated - Correlated YC'!H657)</f>
        <v>10.622408443688139</v>
      </c>
    </row>
    <row r="658" spans="1:3" ht="15" thickBot="1" x14ac:dyDescent="0.35">
      <c r="A658" s="91" t="s">
        <v>989</v>
      </c>
      <c r="B658" s="91">
        <f>+B$2*EXP('Uncorrelated - Correlated YC'!G658)</f>
        <v>10.669422470542607</v>
      </c>
      <c r="C658" s="91">
        <f>+C$2*EXP('Uncorrelated - Correlated YC'!H658)</f>
        <v>10.689348261902918</v>
      </c>
    </row>
    <row r="659" spans="1:3" ht="15" thickBot="1" x14ac:dyDescent="0.35">
      <c r="A659" s="91" t="s">
        <v>990</v>
      </c>
      <c r="B659" s="91">
        <f>+B$2*EXP('Uncorrelated - Correlated YC'!G659)</f>
        <v>10.455128830340795</v>
      </c>
      <c r="C659" s="91">
        <f>+C$2*EXP('Uncorrelated - Correlated YC'!H659)</f>
        <v>10.478983794021252</v>
      </c>
    </row>
    <row r="660" spans="1:3" ht="15" thickBot="1" x14ac:dyDescent="0.35">
      <c r="A660" s="91" t="s">
        <v>991</v>
      </c>
      <c r="B660" s="91">
        <f>+B$2*EXP('Uncorrelated - Correlated YC'!G660)</f>
        <v>10.631905847397423</v>
      </c>
      <c r="C660" s="91">
        <f>+C$2*EXP('Uncorrelated - Correlated YC'!H660)</f>
        <v>10.633882603284416</v>
      </c>
    </row>
    <row r="661" spans="1:3" ht="15" thickBot="1" x14ac:dyDescent="0.35">
      <c r="A661" s="91" t="s">
        <v>992</v>
      </c>
      <c r="B661" s="91">
        <f>+B$2*EXP('Uncorrelated - Correlated YC'!G661)</f>
        <v>10.456726555350283</v>
      </c>
      <c r="C661" s="91">
        <f>+C$2*EXP('Uncorrelated - Correlated YC'!H661)</f>
        <v>10.403974842567152</v>
      </c>
    </row>
    <row r="662" spans="1:3" ht="15" thickBot="1" x14ac:dyDescent="0.35">
      <c r="A662" s="91" t="s">
        <v>993</v>
      </c>
      <c r="B662" s="91">
        <f>+B$2*EXP('Uncorrelated - Correlated YC'!G662)</f>
        <v>10.632922777326407</v>
      </c>
      <c r="C662" s="91">
        <f>+C$2*EXP('Uncorrelated - Correlated YC'!H662)</f>
        <v>10.66969589874445</v>
      </c>
    </row>
    <row r="663" spans="1:3" ht="15" thickBot="1" x14ac:dyDescent="0.35">
      <c r="A663" s="91" t="s">
        <v>994</v>
      </c>
      <c r="B663" s="91">
        <f>+B$2*EXP('Uncorrelated - Correlated YC'!G663)</f>
        <v>10.765564646050825</v>
      </c>
      <c r="C663" s="91">
        <f>+C$2*EXP('Uncorrelated - Correlated YC'!H663)</f>
        <v>10.722230776349644</v>
      </c>
    </row>
    <row r="664" spans="1:3" ht="15" thickBot="1" x14ac:dyDescent="0.35">
      <c r="A664" s="91" t="s">
        <v>995</v>
      </c>
      <c r="B664" s="91">
        <f>+B$2*EXP('Uncorrelated - Correlated YC'!G664)</f>
        <v>10.720933043663642</v>
      </c>
      <c r="C664" s="91">
        <f>+C$2*EXP('Uncorrelated - Correlated YC'!H664)</f>
        <v>10.712266643948775</v>
      </c>
    </row>
    <row r="665" spans="1:3" ht="15" thickBot="1" x14ac:dyDescent="0.35">
      <c r="A665" s="91" t="s">
        <v>996</v>
      </c>
      <c r="B665" s="91">
        <f>+B$2*EXP('Uncorrelated - Correlated YC'!G665)</f>
        <v>10.479476734158469</v>
      </c>
      <c r="C665" s="91">
        <f>+C$2*EXP('Uncorrelated - Correlated YC'!H665)</f>
        <v>10.551416286436963</v>
      </c>
    </row>
    <row r="666" spans="1:3" ht="15" thickBot="1" x14ac:dyDescent="0.35">
      <c r="A666" s="91" t="s">
        <v>997</v>
      </c>
      <c r="B666" s="91">
        <f>+B$2*EXP('Uncorrelated - Correlated YC'!G666)</f>
        <v>10.518123131813656</v>
      </c>
      <c r="C666" s="91">
        <f>+C$2*EXP('Uncorrelated - Correlated YC'!H666)</f>
        <v>10.60420780366174</v>
      </c>
    </row>
    <row r="667" spans="1:3" ht="15" thickBot="1" x14ac:dyDescent="0.35">
      <c r="A667" s="91" t="s">
        <v>998</v>
      </c>
      <c r="B667" s="91">
        <f>+B$2*EXP('Uncorrelated - Correlated YC'!G667)</f>
        <v>10.72079232841576</v>
      </c>
      <c r="C667" s="91">
        <f>+C$2*EXP('Uncorrelated - Correlated YC'!H667)</f>
        <v>10.740382768285109</v>
      </c>
    </row>
    <row r="668" spans="1:3" ht="15" thickBot="1" x14ac:dyDescent="0.35">
      <c r="A668" s="91" t="s">
        <v>999</v>
      </c>
      <c r="B668" s="91">
        <f>+B$2*EXP('Uncorrelated - Correlated YC'!G668)</f>
        <v>10.57284706223424</v>
      </c>
      <c r="C668" s="91">
        <f>+C$2*EXP('Uncorrelated - Correlated YC'!H668)</f>
        <v>10.603214314343013</v>
      </c>
    </row>
    <row r="669" spans="1:3" ht="15" thickBot="1" x14ac:dyDescent="0.35">
      <c r="A669" s="91" t="s">
        <v>1000</v>
      </c>
      <c r="B669" s="91">
        <f>+B$2*EXP('Uncorrelated - Correlated YC'!G669)</f>
        <v>10.622280696063083</v>
      </c>
      <c r="C669" s="91">
        <f>+C$2*EXP('Uncorrelated - Correlated YC'!H669)</f>
        <v>10.582870020117552</v>
      </c>
    </row>
    <row r="670" spans="1:3" ht="15" thickBot="1" x14ac:dyDescent="0.35">
      <c r="A670" s="91" t="s">
        <v>1001</v>
      </c>
      <c r="B670" s="91">
        <f>+B$2*EXP('Uncorrelated - Correlated YC'!G670)</f>
        <v>10.455851227605269</v>
      </c>
      <c r="C670" s="91">
        <f>+C$2*EXP('Uncorrelated - Correlated YC'!H670)</f>
        <v>10.589437945075213</v>
      </c>
    </row>
    <row r="671" spans="1:3" ht="15" thickBot="1" x14ac:dyDescent="0.35">
      <c r="A671" s="91" t="s">
        <v>1002</v>
      </c>
      <c r="B671" s="91">
        <f>+B$2*EXP('Uncorrelated - Correlated YC'!G671)</f>
        <v>10.556749711102277</v>
      </c>
      <c r="C671" s="91">
        <f>+C$2*EXP('Uncorrelated - Correlated YC'!H671)</f>
        <v>10.453932309777816</v>
      </c>
    </row>
    <row r="672" spans="1:3" ht="15" thickBot="1" x14ac:dyDescent="0.35">
      <c r="A672" s="91" t="s">
        <v>1003</v>
      </c>
      <c r="B672" s="91">
        <f>+B$2*EXP('Uncorrelated - Correlated YC'!G672)</f>
        <v>10.42688146762683</v>
      </c>
      <c r="C672" s="91">
        <f>+C$2*EXP('Uncorrelated - Correlated YC'!H672)</f>
        <v>10.426329953517003</v>
      </c>
    </row>
    <row r="673" spans="1:3" ht="15" thickBot="1" x14ac:dyDescent="0.35">
      <c r="A673" s="91" t="s">
        <v>1004</v>
      </c>
      <c r="B673" s="91">
        <f>+B$2*EXP('Uncorrelated - Correlated YC'!G673)</f>
        <v>10.544196893901649</v>
      </c>
      <c r="C673" s="91">
        <f>+C$2*EXP('Uncorrelated - Correlated YC'!H673)</f>
        <v>10.546129409941713</v>
      </c>
    </row>
    <row r="674" spans="1:3" ht="15" thickBot="1" x14ac:dyDescent="0.35">
      <c r="A674" s="91" t="s">
        <v>1005</v>
      </c>
      <c r="B674" s="91">
        <f>+B$2*EXP('Uncorrelated - Correlated YC'!G674)</f>
        <v>10.514958572085055</v>
      </c>
      <c r="C674" s="91">
        <f>+C$2*EXP('Uncorrelated - Correlated YC'!H674)</f>
        <v>10.421544490208001</v>
      </c>
    </row>
    <row r="675" spans="1:3" ht="15" thickBot="1" x14ac:dyDescent="0.35">
      <c r="A675" s="91" t="s">
        <v>1006</v>
      </c>
      <c r="B675" s="91">
        <f>+B$2*EXP('Uncorrelated - Correlated YC'!G675)</f>
        <v>10.621236428062879</v>
      </c>
      <c r="C675" s="91">
        <f>+C$2*EXP('Uncorrelated - Correlated YC'!H675)</f>
        <v>10.599275097939749</v>
      </c>
    </row>
    <row r="676" spans="1:3" ht="15" thickBot="1" x14ac:dyDescent="0.35">
      <c r="A676" s="91" t="s">
        <v>1007</v>
      </c>
      <c r="B676" s="91">
        <f>+B$2*EXP('Uncorrelated - Correlated YC'!G676)</f>
        <v>10.579370251630984</v>
      </c>
      <c r="C676" s="91">
        <f>+C$2*EXP('Uncorrelated - Correlated YC'!H676)</f>
        <v>10.541825691795172</v>
      </c>
    </row>
    <row r="677" spans="1:3" ht="15" thickBot="1" x14ac:dyDescent="0.35">
      <c r="A677" s="91" t="s">
        <v>1008</v>
      </c>
      <c r="B677" s="91">
        <f>+B$2*EXP('Uncorrelated - Correlated YC'!G677)</f>
        <v>10.553373026851201</v>
      </c>
      <c r="C677" s="91">
        <f>+C$2*EXP('Uncorrelated - Correlated YC'!H677)</f>
        <v>10.582096186855223</v>
      </c>
    </row>
    <row r="678" spans="1:3" ht="15" thickBot="1" x14ac:dyDescent="0.35">
      <c r="A678" s="91" t="s">
        <v>1009</v>
      </c>
      <c r="B678" s="91">
        <f>+B$2*EXP('Uncorrelated - Correlated YC'!G678)</f>
        <v>10.870456042058068</v>
      </c>
      <c r="C678" s="91">
        <f>+C$2*EXP('Uncorrelated - Correlated YC'!H678)</f>
        <v>10.8650956655898</v>
      </c>
    </row>
    <row r="679" spans="1:3" ht="15" thickBot="1" x14ac:dyDescent="0.35">
      <c r="A679" s="91" t="s">
        <v>1010</v>
      </c>
      <c r="B679" s="91">
        <f>+B$2*EXP('Uncorrelated - Correlated YC'!G679)</f>
        <v>10.751754136776393</v>
      </c>
      <c r="C679" s="91">
        <f>+C$2*EXP('Uncorrelated - Correlated YC'!H679)</f>
        <v>10.659071237284264</v>
      </c>
    </row>
    <row r="680" spans="1:3" ht="15" thickBot="1" x14ac:dyDescent="0.35">
      <c r="A680" s="91" t="s">
        <v>1011</v>
      </c>
      <c r="B680" s="91">
        <f>+B$2*EXP('Uncorrelated - Correlated YC'!G680)</f>
        <v>10.603600967321151</v>
      </c>
      <c r="C680" s="91">
        <f>+C$2*EXP('Uncorrelated - Correlated YC'!H680)</f>
        <v>10.60958791871605</v>
      </c>
    </row>
    <row r="681" spans="1:3" ht="15" thickBot="1" x14ac:dyDescent="0.35">
      <c r="A681" s="91" t="s">
        <v>1012</v>
      </c>
      <c r="B681" s="91">
        <f>+B$2*EXP('Uncorrelated - Correlated YC'!G681)</f>
        <v>10.630736064756498</v>
      </c>
      <c r="C681" s="91">
        <f>+C$2*EXP('Uncorrelated - Correlated YC'!H681)</f>
        <v>10.571310871982501</v>
      </c>
    </row>
    <row r="682" spans="1:3" ht="15" thickBot="1" x14ac:dyDescent="0.35">
      <c r="A682" s="91" t="s">
        <v>1013</v>
      </c>
      <c r="B682" s="91">
        <f>+B$2*EXP('Uncorrelated - Correlated YC'!G682)</f>
        <v>10.425343968337126</v>
      </c>
      <c r="C682" s="91">
        <f>+C$2*EXP('Uncorrelated - Correlated YC'!H682)</f>
        <v>10.481558090018259</v>
      </c>
    </row>
    <row r="683" spans="1:3" ht="15" thickBot="1" x14ac:dyDescent="0.35">
      <c r="A683" s="91" t="s">
        <v>1014</v>
      </c>
      <c r="B683" s="91">
        <f>+B$2*EXP('Uncorrelated - Correlated YC'!G683)</f>
        <v>10.479887857090501</v>
      </c>
      <c r="C683" s="91">
        <f>+C$2*EXP('Uncorrelated - Correlated YC'!H683)</f>
        <v>10.533601042491167</v>
      </c>
    </row>
    <row r="684" spans="1:3" ht="15" thickBot="1" x14ac:dyDescent="0.35">
      <c r="A684" s="91" t="s">
        <v>1015</v>
      </c>
      <c r="B684" s="91">
        <f>+B$2*EXP('Uncorrelated - Correlated YC'!G684)</f>
        <v>10.588290097162469</v>
      </c>
      <c r="C684" s="91">
        <f>+C$2*EXP('Uncorrelated - Correlated YC'!H684)</f>
        <v>10.617661501189207</v>
      </c>
    </row>
    <row r="685" spans="1:3" ht="15" thickBot="1" x14ac:dyDescent="0.35">
      <c r="A685" s="91" t="s">
        <v>1016</v>
      </c>
      <c r="B685" s="91">
        <f>+B$2*EXP('Uncorrelated - Correlated YC'!G685)</f>
        <v>10.576558235203786</v>
      </c>
      <c r="C685" s="91">
        <f>+C$2*EXP('Uncorrelated - Correlated YC'!H685)</f>
        <v>10.559629299348661</v>
      </c>
    </row>
    <row r="686" spans="1:3" ht="15" thickBot="1" x14ac:dyDescent="0.35">
      <c r="A686" s="91" t="s">
        <v>1017</v>
      </c>
      <c r="B686" s="91">
        <f>+B$2*EXP('Uncorrelated - Correlated YC'!G686)</f>
        <v>10.569049360788707</v>
      </c>
      <c r="C686" s="91">
        <f>+C$2*EXP('Uncorrelated - Correlated YC'!H686)</f>
        <v>10.488325007621622</v>
      </c>
    </row>
    <row r="687" spans="1:3" ht="15" thickBot="1" x14ac:dyDescent="0.35">
      <c r="A687" s="91" t="s">
        <v>1018</v>
      </c>
      <c r="B687" s="91">
        <f>+B$2*EXP('Uncorrelated - Correlated YC'!G687)</f>
        <v>10.446068746745214</v>
      </c>
      <c r="C687" s="91">
        <f>+C$2*EXP('Uncorrelated - Correlated YC'!H687)</f>
        <v>10.468891640388751</v>
      </c>
    </row>
    <row r="688" spans="1:3" ht="15" thickBot="1" x14ac:dyDescent="0.35">
      <c r="A688" s="91" t="s">
        <v>1019</v>
      </c>
      <c r="B688" s="91">
        <f>+B$2*EXP('Uncorrelated - Correlated YC'!G688)</f>
        <v>10.625787329154663</v>
      </c>
      <c r="C688" s="91">
        <f>+C$2*EXP('Uncorrelated - Correlated YC'!H688)</f>
        <v>10.55657879327824</v>
      </c>
    </row>
    <row r="689" spans="1:3" ht="15" thickBot="1" x14ac:dyDescent="0.35">
      <c r="A689" s="91" t="s">
        <v>1020</v>
      </c>
      <c r="B689" s="91">
        <f>+B$2*EXP('Uncorrelated - Correlated YC'!G689)</f>
        <v>10.738412527419456</v>
      </c>
      <c r="C689" s="91">
        <f>+C$2*EXP('Uncorrelated - Correlated YC'!H689)</f>
        <v>10.735823331816901</v>
      </c>
    </row>
    <row r="690" spans="1:3" ht="15" thickBot="1" x14ac:dyDescent="0.35">
      <c r="A690" s="91" t="s">
        <v>1021</v>
      </c>
      <c r="B690" s="91">
        <f>+B$2*EXP('Uncorrelated - Correlated YC'!G690)</f>
        <v>10.369728041536204</v>
      </c>
      <c r="C690" s="91">
        <f>+C$2*EXP('Uncorrelated - Correlated YC'!H690)</f>
        <v>10.469189372986818</v>
      </c>
    </row>
    <row r="691" spans="1:3" ht="15" thickBot="1" x14ac:dyDescent="0.35">
      <c r="A691" s="91" t="s">
        <v>1022</v>
      </c>
      <c r="B691" s="91">
        <f>+B$2*EXP('Uncorrelated - Correlated YC'!G691)</f>
        <v>10.427675408060699</v>
      </c>
      <c r="C691" s="91">
        <f>+C$2*EXP('Uncorrelated - Correlated YC'!H691)</f>
        <v>10.340514411498319</v>
      </c>
    </row>
    <row r="692" spans="1:3" ht="15" thickBot="1" x14ac:dyDescent="0.35">
      <c r="A692" s="91" t="s">
        <v>1023</v>
      </c>
      <c r="B692" s="91">
        <f>+B$2*EXP('Uncorrelated - Correlated YC'!G692)</f>
        <v>10.639071638718752</v>
      </c>
      <c r="C692" s="91">
        <f>+C$2*EXP('Uncorrelated - Correlated YC'!H692)</f>
        <v>10.630043106651424</v>
      </c>
    </row>
    <row r="693" spans="1:3" ht="15" thickBot="1" x14ac:dyDescent="0.35">
      <c r="A693" s="91" t="s">
        <v>1024</v>
      </c>
      <c r="B693" s="91">
        <f>+B$2*EXP('Uncorrelated - Correlated YC'!G693)</f>
        <v>10.68650755915426</v>
      </c>
      <c r="C693" s="91">
        <f>+C$2*EXP('Uncorrelated - Correlated YC'!H693)</f>
        <v>10.67778656486454</v>
      </c>
    </row>
    <row r="694" spans="1:3" ht="15" thickBot="1" x14ac:dyDescent="0.35">
      <c r="A694" s="91" t="s">
        <v>1025</v>
      </c>
      <c r="B694" s="91">
        <f>+B$2*EXP('Uncorrelated - Correlated YC'!G694)</f>
        <v>10.647249810965446</v>
      </c>
      <c r="C694" s="91">
        <f>+C$2*EXP('Uncorrelated - Correlated YC'!H694)</f>
        <v>10.619319653831122</v>
      </c>
    </row>
    <row r="695" spans="1:3" ht="15" thickBot="1" x14ac:dyDescent="0.35">
      <c r="A695" s="91" t="s">
        <v>1026</v>
      </c>
      <c r="B695" s="91">
        <f>+B$2*EXP('Uncorrelated - Correlated YC'!G695)</f>
        <v>10.595396250672167</v>
      </c>
      <c r="C695" s="91">
        <f>+C$2*EXP('Uncorrelated - Correlated YC'!H695)</f>
        <v>10.666075118281295</v>
      </c>
    </row>
    <row r="696" spans="1:3" ht="15" thickBot="1" x14ac:dyDescent="0.35">
      <c r="A696" s="91" t="s">
        <v>1027</v>
      </c>
      <c r="B696" s="91">
        <f>+B$2*EXP('Uncorrelated - Correlated YC'!G696)</f>
        <v>10.44034431290563</v>
      </c>
      <c r="C696" s="91">
        <f>+C$2*EXP('Uncorrelated - Correlated YC'!H696)</f>
        <v>10.43766776246362</v>
      </c>
    </row>
    <row r="697" spans="1:3" ht="15" thickBot="1" x14ac:dyDescent="0.35">
      <c r="A697" s="91" t="s">
        <v>1028</v>
      </c>
      <c r="B697" s="91">
        <f>+B$2*EXP('Uncorrelated - Correlated YC'!G697)</f>
        <v>10.612230824629101</v>
      </c>
      <c r="C697" s="91">
        <f>+C$2*EXP('Uncorrelated - Correlated YC'!H697)</f>
        <v>10.621192534707042</v>
      </c>
    </row>
    <row r="698" spans="1:3" ht="15" thickBot="1" x14ac:dyDescent="0.35">
      <c r="A698" s="91" t="s">
        <v>1029</v>
      </c>
      <c r="B698" s="91">
        <f>+B$2*EXP('Uncorrelated - Correlated YC'!G698)</f>
        <v>10.687729754586231</v>
      </c>
      <c r="C698" s="91">
        <f>+C$2*EXP('Uncorrelated - Correlated YC'!H698)</f>
        <v>10.640446893622551</v>
      </c>
    </row>
    <row r="699" spans="1:3" ht="15" thickBot="1" x14ac:dyDescent="0.35">
      <c r="A699" s="91" t="s">
        <v>1030</v>
      </c>
      <c r="B699" s="91">
        <f>+B$2*EXP('Uncorrelated - Correlated YC'!G699)</f>
        <v>10.576622820115663</v>
      </c>
      <c r="C699" s="91">
        <f>+C$2*EXP('Uncorrelated - Correlated YC'!H699)</f>
        <v>10.634698949853531</v>
      </c>
    </row>
    <row r="700" spans="1:3" ht="15" thickBot="1" x14ac:dyDescent="0.35">
      <c r="A700" s="91" t="s">
        <v>1031</v>
      </c>
      <c r="B700" s="91">
        <f>+B$2*EXP('Uncorrelated - Correlated YC'!G700)</f>
        <v>10.470650385482326</v>
      </c>
      <c r="C700" s="91">
        <f>+C$2*EXP('Uncorrelated - Correlated YC'!H700)</f>
        <v>10.445374861530601</v>
      </c>
    </row>
    <row r="701" spans="1:3" ht="15" thickBot="1" x14ac:dyDescent="0.35">
      <c r="A701" s="91" t="s">
        <v>1032</v>
      </c>
      <c r="B701" s="91">
        <f>+B$2*EXP('Uncorrelated - Correlated YC'!G701)</f>
        <v>10.402399150313606</v>
      </c>
      <c r="C701" s="91">
        <f>+C$2*EXP('Uncorrelated - Correlated YC'!H701)</f>
        <v>10.314197291714658</v>
      </c>
    </row>
    <row r="702" spans="1:3" ht="15" thickBot="1" x14ac:dyDescent="0.35">
      <c r="A702" s="91" t="s">
        <v>1033</v>
      </c>
      <c r="B702" s="91">
        <f>+B$2*EXP('Uncorrelated - Correlated YC'!G702)</f>
        <v>10.648128240279423</v>
      </c>
      <c r="C702" s="91">
        <f>+C$2*EXP('Uncorrelated - Correlated YC'!H702)</f>
        <v>10.731694798865417</v>
      </c>
    </row>
    <row r="703" spans="1:3" ht="15" thickBot="1" x14ac:dyDescent="0.35">
      <c r="A703" s="91" t="s">
        <v>1034</v>
      </c>
      <c r="B703" s="91">
        <f>+B$2*EXP('Uncorrelated - Correlated YC'!G703)</f>
        <v>10.535441325929821</v>
      </c>
      <c r="C703" s="91">
        <f>+C$2*EXP('Uncorrelated - Correlated YC'!H703)</f>
        <v>10.474304608464625</v>
      </c>
    </row>
    <row r="704" spans="1:3" ht="15" thickBot="1" x14ac:dyDescent="0.35">
      <c r="A704" s="91" t="s">
        <v>1035</v>
      </c>
      <c r="B704" s="91">
        <f>+B$2*EXP('Uncorrelated - Correlated YC'!G704)</f>
        <v>10.595262531847718</v>
      </c>
      <c r="C704" s="91">
        <f>+C$2*EXP('Uncorrelated - Correlated YC'!H704)</f>
        <v>10.642649430523482</v>
      </c>
    </row>
    <row r="705" spans="1:3" ht="15" thickBot="1" x14ac:dyDescent="0.35">
      <c r="A705" s="91" t="s">
        <v>1036</v>
      </c>
      <c r="B705" s="91">
        <f>+B$2*EXP('Uncorrelated - Correlated YC'!G705)</f>
        <v>10.490895075812617</v>
      </c>
      <c r="C705" s="91">
        <f>+C$2*EXP('Uncorrelated - Correlated YC'!H705)</f>
        <v>10.591703467417959</v>
      </c>
    </row>
    <row r="706" spans="1:3" ht="15" thickBot="1" x14ac:dyDescent="0.35">
      <c r="A706" s="91" t="s">
        <v>1037</v>
      </c>
      <c r="B706" s="91">
        <f>+B$2*EXP('Uncorrelated - Correlated YC'!G706)</f>
        <v>10.612040848754756</v>
      </c>
      <c r="C706" s="91">
        <f>+C$2*EXP('Uncorrelated - Correlated YC'!H706)</f>
        <v>10.588109602398813</v>
      </c>
    </row>
    <row r="707" spans="1:3" ht="15" thickBot="1" x14ac:dyDescent="0.35">
      <c r="A707" s="91" t="s">
        <v>1038</v>
      </c>
      <c r="B707" s="91">
        <f>+B$2*EXP('Uncorrelated - Correlated YC'!G707)</f>
        <v>10.563067716705628</v>
      </c>
      <c r="C707" s="91">
        <f>+C$2*EXP('Uncorrelated - Correlated YC'!H707)</f>
        <v>10.526611271738293</v>
      </c>
    </row>
    <row r="708" spans="1:3" ht="15" thickBot="1" x14ac:dyDescent="0.35">
      <c r="A708" s="91" t="s">
        <v>1039</v>
      </c>
      <c r="B708" s="91">
        <f>+B$2*EXP('Uncorrelated - Correlated YC'!G708)</f>
        <v>10.491151427275438</v>
      </c>
      <c r="C708" s="91">
        <f>+C$2*EXP('Uncorrelated - Correlated YC'!H708)</f>
        <v>10.459645365841874</v>
      </c>
    </row>
    <row r="709" spans="1:3" ht="15" thickBot="1" x14ac:dyDescent="0.35">
      <c r="A709" s="91" t="s">
        <v>1040</v>
      </c>
      <c r="B709" s="91">
        <f>+B$2*EXP('Uncorrelated - Correlated YC'!G709)</f>
        <v>10.628546190485377</v>
      </c>
      <c r="C709" s="91">
        <f>+C$2*EXP('Uncorrelated - Correlated YC'!H709)</f>
        <v>10.725397966330027</v>
      </c>
    </row>
    <row r="710" spans="1:3" ht="15" thickBot="1" x14ac:dyDescent="0.35">
      <c r="A710" s="91" t="s">
        <v>1041</v>
      </c>
      <c r="B710" s="91">
        <f>+B$2*EXP('Uncorrelated - Correlated YC'!G710)</f>
        <v>10.67200710300536</v>
      </c>
      <c r="C710" s="91">
        <f>+C$2*EXP('Uncorrelated - Correlated YC'!H710)</f>
        <v>10.563022931895144</v>
      </c>
    </row>
    <row r="711" spans="1:3" ht="15" thickBot="1" x14ac:dyDescent="0.35">
      <c r="A711" s="91" t="s">
        <v>1042</v>
      </c>
      <c r="B711" s="91">
        <f>+B$2*EXP('Uncorrelated - Correlated YC'!G711)</f>
        <v>10.681582532471824</v>
      </c>
      <c r="C711" s="91">
        <f>+C$2*EXP('Uncorrelated - Correlated YC'!H711)</f>
        <v>10.538156009485544</v>
      </c>
    </row>
    <row r="712" spans="1:3" ht="15" thickBot="1" x14ac:dyDescent="0.35">
      <c r="A712" s="91" t="s">
        <v>1043</v>
      </c>
      <c r="B712" s="91">
        <f>+B$2*EXP('Uncorrelated - Correlated YC'!G712)</f>
        <v>10.588761821516263</v>
      </c>
      <c r="C712" s="91">
        <f>+C$2*EXP('Uncorrelated - Correlated YC'!H712)</f>
        <v>10.614036702302146</v>
      </c>
    </row>
    <row r="713" spans="1:3" ht="15" thickBot="1" x14ac:dyDescent="0.35">
      <c r="A713" s="91" t="s">
        <v>1044</v>
      </c>
      <c r="B713" s="91">
        <f>+B$2*EXP('Uncorrelated - Correlated YC'!G713)</f>
        <v>10.488135085808501</v>
      </c>
      <c r="C713" s="91">
        <f>+C$2*EXP('Uncorrelated - Correlated YC'!H713)</f>
        <v>10.531232078266811</v>
      </c>
    </row>
    <row r="714" spans="1:3" ht="15" thickBot="1" x14ac:dyDescent="0.35">
      <c r="A714" s="91" t="s">
        <v>1045</v>
      </c>
      <c r="B714" s="91">
        <f>+B$2*EXP('Uncorrelated - Correlated YC'!G714)</f>
        <v>10.639163563022898</v>
      </c>
      <c r="C714" s="91">
        <f>+C$2*EXP('Uncorrelated - Correlated YC'!H714)</f>
        <v>10.579143103185329</v>
      </c>
    </row>
    <row r="715" spans="1:3" ht="15" thickBot="1" x14ac:dyDescent="0.35">
      <c r="A715" s="91" t="s">
        <v>1046</v>
      </c>
      <c r="B715" s="91">
        <f>+B$2*EXP('Uncorrelated - Correlated YC'!G715)</f>
        <v>10.562848985293009</v>
      </c>
      <c r="C715" s="91">
        <f>+C$2*EXP('Uncorrelated - Correlated YC'!H715)</f>
        <v>10.542788556066247</v>
      </c>
    </row>
    <row r="716" spans="1:3" ht="15" thickBot="1" x14ac:dyDescent="0.35">
      <c r="A716" s="91" t="s">
        <v>1047</v>
      </c>
      <c r="B716" s="91">
        <f>+B$2*EXP('Uncorrelated - Correlated YC'!G716)</f>
        <v>10.56152848932707</v>
      </c>
      <c r="C716" s="91">
        <f>+C$2*EXP('Uncorrelated - Correlated YC'!H716)</f>
        <v>10.494235919966105</v>
      </c>
    </row>
    <row r="717" spans="1:3" ht="15" thickBot="1" x14ac:dyDescent="0.35">
      <c r="A717" s="91" t="s">
        <v>1048</v>
      </c>
      <c r="B717" s="91">
        <f>+B$2*EXP('Uncorrelated - Correlated YC'!G717)</f>
        <v>10.492024413627512</v>
      </c>
      <c r="C717" s="91">
        <f>+C$2*EXP('Uncorrelated - Correlated YC'!H717)</f>
        <v>10.398480388604129</v>
      </c>
    </row>
    <row r="718" spans="1:3" ht="15" thickBot="1" x14ac:dyDescent="0.35">
      <c r="A718" s="91" t="s">
        <v>1049</v>
      </c>
      <c r="B718" s="91">
        <f>+B$2*EXP('Uncorrelated - Correlated YC'!G718)</f>
        <v>10.619973276321469</v>
      </c>
      <c r="C718" s="91">
        <f>+C$2*EXP('Uncorrelated - Correlated YC'!H718)</f>
        <v>10.61163778180441</v>
      </c>
    </row>
    <row r="719" spans="1:3" ht="15" thickBot="1" x14ac:dyDescent="0.35">
      <c r="A719" s="91" t="s">
        <v>1050</v>
      </c>
      <c r="B719" s="91">
        <f>+B$2*EXP('Uncorrelated - Correlated YC'!G719)</f>
        <v>10.676545242701792</v>
      </c>
      <c r="C719" s="91">
        <f>+C$2*EXP('Uncorrelated - Correlated YC'!H719)</f>
        <v>10.687483345724432</v>
      </c>
    </row>
    <row r="720" spans="1:3" ht="15" thickBot="1" x14ac:dyDescent="0.35">
      <c r="A720" s="91" t="s">
        <v>1051</v>
      </c>
      <c r="B720" s="91">
        <f>+B$2*EXP('Uncorrelated - Correlated YC'!G720)</f>
        <v>10.427860564917696</v>
      </c>
      <c r="C720" s="91">
        <f>+C$2*EXP('Uncorrelated - Correlated YC'!H720)</f>
        <v>10.484602753867584</v>
      </c>
    </row>
    <row r="721" spans="1:3" ht="15" thickBot="1" x14ac:dyDescent="0.35">
      <c r="A721" s="91" t="s">
        <v>1052</v>
      </c>
      <c r="B721" s="91">
        <f>+B$2*EXP('Uncorrelated - Correlated YC'!G721)</f>
        <v>10.467981593743446</v>
      </c>
      <c r="C721" s="91">
        <f>+C$2*EXP('Uncorrelated - Correlated YC'!H721)</f>
        <v>10.504764975993764</v>
      </c>
    </row>
    <row r="722" spans="1:3" ht="15" thickBot="1" x14ac:dyDescent="0.35">
      <c r="A722" s="91" t="s">
        <v>1053</v>
      </c>
      <c r="B722" s="91">
        <f>+B$2*EXP('Uncorrelated - Correlated YC'!G722)</f>
        <v>10.626715054466489</v>
      </c>
      <c r="C722" s="91">
        <f>+C$2*EXP('Uncorrelated - Correlated YC'!H722)</f>
        <v>10.614849717589902</v>
      </c>
    </row>
    <row r="723" spans="1:3" ht="15" thickBot="1" x14ac:dyDescent="0.35">
      <c r="A723" s="91" t="s">
        <v>1054</v>
      </c>
      <c r="B723" s="91">
        <f>+B$2*EXP('Uncorrelated - Correlated YC'!G723)</f>
        <v>10.569391350468875</v>
      </c>
      <c r="C723" s="91">
        <f>+C$2*EXP('Uncorrelated - Correlated YC'!H723)</f>
        <v>10.592435169727185</v>
      </c>
    </row>
    <row r="724" spans="1:3" ht="15" thickBot="1" x14ac:dyDescent="0.35">
      <c r="A724" s="91" t="s">
        <v>1055</v>
      </c>
      <c r="B724" s="91">
        <f>+B$2*EXP('Uncorrelated - Correlated YC'!G724)</f>
        <v>10.806844610087879</v>
      </c>
      <c r="C724" s="91">
        <f>+C$2*EXP('Uncorrelated - Correlated YC'!H724)</f>
        <v>10.727306611356056</v>
      </c>
    </row>
    <row r="725" spans="1:3" ht="15" thickBot="1" x14ac:dyDescent="0.35">
      <c r="A725" s="91" t="s">
        <v>1056</v>
      </c>
      <c r="B725" s="91">
        <f>+B$2*EXP('Uncorrelated - Correlated YC'!G725)</f>
        <v>10.547622455136395</v>
      </c>
      <c r="C725" s="91">
        <f>+C$2*EXP('Uncorrelated - Correlated YC'!H725)</f>
        <v>10.453623794869756</v>
      </c>
    </row>
    <row r="726" spans="1:3" ht="15" thickBot="1" x14ac:dyDescent="0.35">
      <c r="A726" s="91" t="s">
        <v>1057</v>
      </c>
      <c r="B726" s="91">
        <f>+B$2*EXP('Uncorrelated - Correlated YC'!G726)</f>
        <v>10.552892531732576</v>
      </c>
      <c r="C726" s="91">
        <f>+C$2*EXP('Uncorrelated - Correlated YC'!H726)</f>
        <v>10.560624118089763</v>
      </c>
    </row>
    <row r="727" spans="1:3" ht="15" thickBot="1" x14ac:dyDescent="0.35">
      <c r="A727" s="91" t="s">
        <v>1058</v>
      </c>
      <c r="B727" s="91">
        <f>+B$2*EXP('Uncorrelated - Correlated YC'!G727)</f>
        <v>10.660124527941189</v>
      </c>
      <c r="C727" s="91">
        <f>+C$2*EXP('Uncorrelated - Correlated YC'!H727)</f>
        <v>10.620930527610525</v>
      </c>
    </row>
    <row r="728" spans="1:3" ht="15" thickBot="1" x14ac:dyDescent="0.35">
      <c r="A728" s="91" t="s">
        <v>1059</v>
      </c>
      <c r="B728" s="91">
        <f>+B$2*EXP('Uncorrelated - Correlated YC'!G728)</f>
        <v>10.497546963364407</v>
      </c>
      <c r="C728" s="91">
        <f>+C$2*EXP('Uncorrelated - Correlated YC'!H728)</f>
        <v>10.480951406034682</v>
      </c>
    </row>
    <row r="729" spans="1:3" ht="15" thickBot="1" x14ac:dyDescent="0.35">
      <c r="A729" s="91" t="s">
        <v>1060</v>
      </c>
      <c r="B729" s="91">
        <f>+B$2*EXP('Uncorrelated - Correlated YC'!G729)</f>
        <v>10.705863492208977</v>
      </c>
      <c r="C729" s="91">
        <f>+C$2*EXP('Uncorrelated - Correlated YC'!H729)</f>
        <v>10.600012190216457</v>
      </c>
    </row>
    <row r="730" spans="1:3" ht="15" thickBot="1" x14ac:dyDescent="0.35">
      <c r="A730" s="91" t="s">
        <v>1061</v>
      </c>
      <c r="B730" s="91">
        <f>+B$2*EXP('Uncorrelated - Correlated YC'!G730)</f>
        <v>10.386515934062842</v>
      </c>
      <c r="C730" s="91">
        <f>+C$2*EXP('Uncorrelated - Correlated YC'!H730)</f>
        <v>10.433147098593283</v>
      </c>
    </row>
    <row r="731" spans="1:3" ht="15" thickBot="1" x14ac:dyDescent="0.35">
      <c r="A731" s="91" t="s">
        <v>1062</v>
      </c>
      <c r="B731" s="91">
        <f>+B$2*EXP('Uncorrelated - Correlated YC'!G731)</f>
        <v>10.440830224981601</v>
      </c>
      <c r="C731" s="91">
        <f>+C$2*EXP('Uncorrelated - Correlated YC'!H731)</f>
        <v>10.534758088015115</v>
      </c>
    </row>
    <row r="732" spans="1:3" ht="15" thickBot="1" x14ac:dyDescent="0.35">
      <c r="A732" s="91" t="s">
        <v>1063</v>
      </c>
      <c r="B732" s="91">
        <f>+B$2*EXP('Uncorrelated - Correlated YC'!G732)</f>
        <v>10.557333693042677</v>
      </c>
      <c r="C732" s="91">
        <f>+C$2*EXP('Uncorrelated - Correlated YC'!H732)</f>
        <v>10.515128288468784</v>
      </c>
    </row>
    <row r="733" spans="1:3" ht="15" thickBot="1" x14ac:dyDescent="0.35">
      <c r="A733" s="91" t="s">
        <v>1064</v>
      </c>
      <c r="B733" s="91">
        <f>+B$2*EXP('Uncorrelated - Correlated YC'!G733)</f>
        <v>10.452911198862749</v>
      </c>
      <c r="C733" s="91">
        <f>+C$2*EXP('Uncorrelated - Correlated YC'!H733)</f>
        <v>10.451215213689661</v>
      </c>
    </row>
    <row r="734" spans="1:3" ht="15" thickBot="1" x14ac:dyDescent="0.35">
      <c r="A734" s="91" t="s">
        <v>1065</v>
      </c>
      <c r="B734" s="91">
        <f>+B$2*EXP('Uncorrelated - Correlated YC'!G734)</f>
        <v>10.364472764321668</v>
      </c>
      <c r="C734" s="91">
        <f>+C$2*EXP('Uncorrelated - Correlated YC'!H734)</f>
        <v>10.302265412608193</v>
      </c>
    </row>
    <row r="735" spans="1:3" ht="15" thickBot="1" x14ac:dyDescent="0.35">
      <c r="A735" s="91" t="s">
        <v>1066</v>
      </c>
      <c r="B735" s="91">
        <f>+B$2*EXP('Uncorrelated - Correlated YC'!G735)</f>
        <v>10.658347034043574</v>
      </c>
      <c r="C735" s="91">
        <f>+C$2*EXP('Uncorrelated - Correlated YC'!H735)</f>
        <v>10.608357651952176</v>
      </c>
    </row>
    <row r="736" spans="1:3" ht="15" thickBot="1" x14ac:dyDescent="0.35">
      <c r="A736" s="91" t="s">
        <v>1067</v>
      </c>
      <c r="B736" s="91">
        <f>+B$2*EXP('Uncorrelated - Correlated YC'!G736)</f>
        <v>10.677573905789771</v>
      </c>
      <c r="C736" s="91">
        <f>+C$2*EXP('Uncorrelated - Correlated YC'!H736)</f>
        <v>10.64616398732179</v>
      </c>
    </row>
    <row r="737" spans="1:3" ht="15" thickBot="1" x14ac:dyDescent="0.35">
      <c r="A737" s="91" t="s">
        <v>1068</v>
      </c>
      <c r="B737" s="91">
        <f>+B$2*EXP('Uncorrelated - Correlated YC'!G737)</f>
        <v>10.62504927129552</v>
      </c>
      <c r="C737" s="91">
        <f>+C$2*EXP('Uncorrelated - Correlated YC'!H737)</f>
        <v>10.627539678036165</v>
      </c>
    </row>
    <row r="738" spans="1:3" ht="15" thickBot="1" x14ac:dyDescent="0.35">
      <c r="A738" s="91" t="s">
        <v>1069</v>
      </c>
      <c r="B738" s="91">
        <f>+B$2*EXP('Uncorrelated - Correlated YC'!G738)</f>
        <v>10.642271381610195</v>
      </c>
      <c r="C738" s="91">
        <f>+C$2*EXP('Uncorrelated - Correlated YC'!H738)</f>
        <v>10.597505411259974</v>
      </c>
    </row>
    <row r="739" spans="1:3" ht="15" thickBot="1" x14ac:dyDescent="0.35">
      <c r="A739" s="91" t="s">
        <v>1070</v>
      </c>
      <c r="B739" s="91">
        <f>+B$2*EXP('Uncorrelated - Correlated YC'!G739)</f>
        <v>10.606922464952014</v>
      </c>
      <c r="C739" s="91">
        <f>+C$2*EXP('Uncorrelated - Correlated YC'!H739)</f>
        <v>10.652949687176738</v>
      </c>
    </row>
    <row r="740" spans="1:3" ht="15" thickBot="1" x14ac:dyDescent="0.35">
      <c r="A740" s="91" t="s">
        <v>1071</v>
      </c>
      <c r="B740" s="91">
        <f>+B$2*EXP('Uncorrelated - Correlated YC'!G740)</f>
        <v>10.640587251705933</v>
      </c>
      <c r="C740" s="91">
        <f>+C$2*EXP('Uncorrelated - Correlated YC'!H740)</f>
        <v>10.556603259741266</v>
      </c>
    </row>
    <row r="741" spans="1:3" ht="15" thickBot="1" x14ac:dyDescent="0.35">
      <c r="A741" s="91" t="s">
        <v>1072</v>
      </c>
      <c r="B741" s="91">
        <f>+B$2*EXP('Uncorrelated - Correlated YC'!G741)</f>
        <v>10.613820821133981</v>
      </c>
      <c r="C741" s="91">
        <f>+C$2*EXP('Uncorrelated - Correlated YC'!H741)</f>
        <v>10.658133938991202</v>
      </c>
    </row>
    <row r="742" spans="1:3" ht="15" thickBot="1" x14ac:dyDescent="0.35">
      <c r="A742" s="91" t="s">
        <v>1073</v>
      </c>
      <c r="B742" s="91">
        <f>+B$2*EXP('Uncorrelated - Correlated YC'!G742)</f>
        <v>10.729858807756285</v>
      </c>
      <c r="C742" s="91">
        <f>+C$2*EXP('Uncorrelated - Correlated YC'!H742)</f>
        <v>10.724263544784566</v>
      </c>
    </row>
    <row r="743" spans="1:3" ht="15" thickBot="1" x14ac:dyDescent="0.35">
      <c r="A743" s="91" t="s">
        <v>1074</v>
      </c>
      <c r="B743" s="91">
        <f>+B$2*EXP('Uncorrelated - Correlated YC'!G743)</f>
        <v>10.531443580225783</v>
      </c>
      <c r="C743" s="91">
        <f>+C$2*EXP('Uncorrelated - Correlated YC'!H743)</f>
        <v>10.533151046641342</v>
      </c>
    </row>
    <row r="744" spans="1:3" ht="15" thickBot="1" x14ac:dyDescent="0.35">
      <c r="A744" s="91" t="s">
        <v>1075</v>
      </c>
      <c r="B744" s="91">
        <f>+B$2*EXP('Uncorrelated - Correlated YC'!G744)</f>
        <v>10.459806874438303</v>
      </c>
      <c r="C744" s="91">
        <f>+C$2*EXP('Uncorrelated - Correlated YC'!H744)</f>
        <v>10.427625658602604</v>
      </c>
    </row>
    <row r="745" spans="1:3" ht="15" thickBot="1" x14ac:dyDescent="0.35">
      <c r="A745" s="91" t="s">
        <v>1076</v>
      </c>
      <c r="B745" s="91">
        <f>+B$2*EXP('Uncorrelated - Correlated YC'!G745)</f>
        <v>10.490558783154158</v>
      </c>
      <c r="C745" s="91">
        <f>+C$2*EXP('Uncorrelated - Correlated YC'!H745)</f>
        <v>10.54830378075288</v>
      </c>
    </row>
    <row r="746" spans="1:3" ht="15" thickBot="1" x14ac:dyDescent="0.35">
      <c r="A746" s="91" t="s">
        <v>1077</v>
      </c>
      <c r="B746" s="91">
        <f>+B$2*EXP('Uncorrelated - Correlated YC'!G746)</f>
        <v>10.623882512086064</v>
      </c>
      <c r="C746" s="91">
        <f>+C$2*EXP('Uncorrelated - Correlated YC'!H746)</f>
        <v>10.564693137012192</v>
      </c>
    </row>
    <row r="747" spans="1:3" ht="15" thickBot="1" x14ac:dyDescent="0.35">
      <c r="A747" s="91" t="s">
        <v>1078</v>
      </c>
      <c r="B747" s="91">
        <f>+B$2*EXP('Uncorrelated - Correlated YC'!G747)</f>
        <v>10.633122623956293</v>
      </c>
      <c r="C747" s="91">
        <f>+C$2*EXP('Uncorrelated - Correlated YC'!H747)</f>
        <v>10.644338518372741</v>
      </c>
    </row>
    <row r="748" spans="1:3" ht="15" thickBot="1" x14ac:dyDescent="0.35">
      <c r="A748" s="91" t="s">
        <v>1079</v>
      </c>
      <c r="B748" s="91">
        <f>+B$2*EXP('Uncorrelated - Correlated YC'!G748)</f>
        <v>10.539202600062461</v>
      </c>
      <c r="C748" s="91">
        <f>+C$2*EXP('Uncorrelated - Correlated YC'!H748)</f>
        <v>10.534593727596265</v>
      </c>
    </row>
    <row r="749" spans="1:3" ht="15" thickBot="1" x14ac:dyDescent="0.35">
      <c r="A749" s="91" t="s">
        <v>1080</v>
      </c>
      <c r="B749" s="91">
        <f>+B$2*EXP('Uncorrelated - Correlated YC'!G749)</f>
        <v>10.536291709801159</v>
      </c>
      <c r="C749" s="91">
        <f>+C$2*EXP('Uncorrelated - Correlated YC'!H749)</f>
        <v>10.529591052343624</v>
      </c>
    </row>
    <row r="750" spans="1:3" ht="15" thickBot="1" x14ac:dyDescent="0.35">
      <c r="A750" s="91" t="s">
        <v>1081</v>
      </c>
      <c r="B750" s="91">
        <f>+B$2*EXP('Uncorrelated - Correlated YC'!G750)</f>
        <v>10.569937140899548</v>
      </c>
      <c r="C750" s="91">
        <f>+C$2*EXP('Uncorrelated - Correlated YC'!H750)</f>
        <v>10.53385899089789</v>
      </c>
    </row>
    <row r="751" spans="1:3" ht="15" thickBot="1" x14ac:dyDescent="0.35">
      <c r="A751" s="91" t="s">
        <v>1082</v>
      </c>
      <c r="B751" s="91">
        <f>+B$2*EXP('Uncorrelated - Correlated YC'!G751)</f>
        <v>10.699785823406419</v>
      </c>
      <c r="C751" s="91">
        <f>+C$2*EXP('Uncorrelated - Correlated YC'!H751)</f>
        <v>10.621808052129969</v>
      </c>
    </row>
    <row r="752" spans="1:3" ht="15" thickBot="1" x14ac:dyDescent="0.35">
      <c r="A752" s="91" t="s">
        <v>1083</v>
      </c>
      <c r="B752" s="91">
        <f>+B$2*EXP('Uncorrelated - Correlated YC'!G752)</f>
        <v>10.520588076396837</v>
      </c>
      <c r="C752" s="91">
        <f>+C$2*EXP('Uncorrelated - Correlated YC'!H752)</f>
        <v>10.540161148701982</v>
      </c>
    </row>
    <row r="753" spans="1:3" ht="15" thickBot="1" x14ac:dyDescent="0.35">
      <c r="A753" s="91" t="s">
        <v>1084</v>
      </c>
      <c r="B753" s="91">
        <f>+B$2*EXP('Uncorrelated - Correlated YC'!G753)</f>
        <v>10.626113927093142</v>
      </c>
      <c r="C753" s="91">
        <f>+C$2*EXP('Uncorrelated - Correlated YC'!H753)</f>
        <v>10.561068355854962</v>
      </c>
    </row>
    <row r="754" spans="1:3" ht="15" thickBot="1" x14ac:dyDescent="0.35">
      <c r="A754" s="91" t="s">
        <v>1085</v>
      </c>
      <c r="B754" s="91">
        <f>+B$2*EXP('Uncorrelated - Correlated YC'!G754)</f>
        <v>10.616151639159259</v>
      </c>
      <c r="C754" s="91">
        <f>+C$2*EXP('Uncorrelated - Correlated YC'!H754)</f>
        <v>10.651155814199816</v>
      </c>
    </row>
    <row r="755" spans="1:3" ht="15" thickBot="1" x14ac:dyDescent="0.35">
      <c r="A755" s="91" t="s">
        <v>1086</v>
      </c>
      <c r="B755" s="91">
        <f>+B$2*EXP('Uncorrelated - Correlated YC'!G755)</f>
        <v>10.690506774235153</v>
      </c>
      <c r="C755" s="91">
        <f>+C$2*EXP('Uncorrelated - Correlated YC'!H755)</f>
        <v>10.629622707563238</v>
      </c>
    </row>
    <row r="756" spans="1:3" ht="15" thickBot="1" x14ac:dyDescent="0.35">
      <c r="A756" s="91" t="s">
        <v>1087</v>
      </c>
      <c r="B756" s="91">
        <f>+B$2*EXP('Uncorrelated - Correlated YC'!G756)</f>
        <v>10.474844805885315</v>
      </c>
      <c r="C756" s="91">
        <f>+C$2*EXP('Uncorrelated - Correlated YC'!H756)</f>
        <v>10.531675298923904</v>
      </c>
    </row>
    <row r="757" spans="1:3" ht="15" thickBot="1" x14ac:dyDescent="0.35">
      <c r="A757" s="91" t="s">
        <v>1088</v>
      </c>
      <c r="B757" s="91">
        <f>+B$2*EXP('Uncorrelated - Correlated YC'!G757)</f>
        <v>10.27838817094135</v>
      </c>
      <c r="C757" s="91">
        <f>+C$2*EXP('Uncorrelated - Correlated YC'!H757)</f>
        <v>10.364081976670027</v>
      </c>
    </row>
    <row r="758" spans="1:3" ht="15" thickBot="1" x14ac:dyDescent="0.35">
      <c r="A758" s="91" t="s">
        <v>1089</v>
      </c>
      <c r="B758" s="91">
        <f>+B$2*EXP('Uncorrelated - Correlated YC'!G758)</f>
        <v>10.634465802243524</v>
      </c>
      <c r="C758" s="91">
        <f>+C$2*EXP('Uncorrelated - Correlated YC'!H758)</f>
        <v>10.568699526272558</v>
      </c>
    </row>
    <row r="759" spans="1:3" ht="15" thickBot="1" x14ac:dyDescent="0.35">
      <c r="A759" s="91" t="s">
        <v>1090</v>
      </c>
      <c r="B759" s="91">
        <f>+B$2*EXP('Uncorrelated - Correlated YC'!G759)</f>
        <v>10.590831016378131</v>
      </c>
      <c r="C759" s="91">
        <f>+C$2*EXP('Uncorrelated - Correlated YC'!H759)</f>
        <v>10.613317052395274</v>
      </c>
    </row>
    <row r="760" spans="1:3" ht="15" thickBot="1" x14ac:dyDescent="0.35">
      <c r="A760" s="91" t="s">
        <v>1091</v>
      </c>
      <c r="B760" s="91">
        <f>+B$2*EXP('Uncorrelated - Correlated YC'!G760)</f>
        <v>10.546733272815469</v>
      </c>
      <c r="C760" s="91">
        <f>+C$2*EXP('Uncorrelated - Correlated YC'!H760)</f>
        <v>10.554760943254113</v>
      </c>
    </row>
    <row r="761" spans="1:3" ht="15" thickBot="1" x14ac:dyDescent="0.35">
      <c r="A761" s="91" t="s">
        <v>1092</v>
      </c>
      <c r="B761" s="91">
        <f>+B$2*EXP('Uncorrelated - Correlated YC'!G761)</f>
        <v>10.511959469828726</v>
      </c>
      <c r="C761" s="91">
        <f>+C$2*EXP('Uncorrelated - Correlated YC'!H761)</f>
        <v>10.552279670676869</v>
      </c>
    </row>
    <row r="762" spans="1:3" ht="15" thickBot="1" x14ac:dyDescent="0.35">
      <c r="A762" s="91" t="s">
        <v>1093</v>
      </c>
      <c r="B762" s="91">
        <f>+B$2*EXP('Uncorrelated - Correlated YC'!G762)</f>
        <v>10.767451171822756</v>
      </c>
      <c r="C762" s="91">
        <f>+C$2*EXP('Uncorrelated - Correlated YC'!H762)</f>
        <v>10.660060022845267</v>
      </c>
    </row>
    <row r="763" spans="1:3" ht="15" thickBot="1" x14ac:dyDescent="0.35">
      <c r="A763" s="91" t="s">
        <v>1094</v>
      </c>
      <c r="B763" s="91">
        <f>+B$2*EXP('Uncorrelated - Correlated YC'!G763)</f>
        <v>10.408726536082643</v>
      </c>
      <c r="C763" s="91">
        <f>+C$2*EXP('Uncorrelated - Correlated YC'!H763)</f>
        <v>10.393489291072726</v>
      </c>
    </row>
    <row r="764" spans="1:3" ht="15" thickBot="1" x14ac:dyDescent="0.35">
      <c r="A764" s="91" t="s">
        <v>1095</v>
      </c>
      <c r="B764" s="91">
        <f>+B$2*EXP('Uncorrelated - Correlated YC'!G764)</f>
        <v>10.505279786099774</v>
      </c>
      <c r="C764" s="91">
        <f>+C$2*EXP('Uncorrelated - Correlated YC'!H764)</f>
        <v>10.540248769360996</v>
      </c>
    </row>
    <row r="765" spans="1:3" ht="15" thickBot="1" x14ac:dyDescent="0.35">
      <c r="A765" s="91" t="s">
        <v>1096</v>
      </c>
      <c r="B765" s="91">
        <f>+B$2*EXP('Uncorrelated - Correlated YC'!G765)</f>
        <v>10.542268937466003</v>
      </c>
      <c r="C765" s="91">
        <f>+C$2*EXP('Uncorrelated - Correlated YC'!H765)</f>
        <v>10.603472289814254</v>
      </c>
    </row>
    <row r="766" spans="1:3" ht="15" thickBot="1" x14ac:dyDescent="0.35">
      <c r="A766" s="91" t="s">
        <v>1097</v>
      </c>
      <c r="B766" s="91">
        <f>+B$2*EXP('Uncorrelated - Correlated YC'!G766)</f>
        <v>10.585615779409293</v>
      </c>
      <c r="C766" s="91">
        <f>+C$2*EXP('Uncorrelated - Correlated YC'!H766)</f>
        <v>10.609540659677847</v>
      </c>
    </row>
    <row r="767" spans="1:3" ht="15" thickBot="1" x14ac:dyDescent="0.35">
      <c r="A767" s="91" t="s">
        <v>1098</v>
      </c>
      <c r="B767" s="91">
        <f>+B$2*EXP('Uncorrelated - Correlated YC'!G767)</f>
        <v>10.652571113792865</v>
      </c>
      <c r="C767" s="91">
        <f>+C$2*EXP('Uncorrelated - Correlated YC'!H767)</f>
        <v>10.633609530853001</v>
      </c>
    </row>
    <row r="768" spans="1:3" ht="15" thickBot="1" x14ac:dyDescent="0.35">
      <c r="A768" s="91" t="s">
        <v>1099</v>
      </c>
      <c r="B768" s="91">
        <f>+B$2*EXP('Uncorrelated - Correlated YC'!G768)</f>
        <v>10.523891131231784</v>
      </c>
      <c r="C768" s="91">
        <f>+C$2*EXP('Uncorrelated - Correlated YC'!H768)</f>
        <v>10.514097208309973</v>
      </c>
    </row>
    <row r="769" spans="1:3" ht="15" thickBot="1" x14ac:dyDescent="0.35">
      <c r="A769" s="91" t="s">
        <v>1100</v>
      </c>
      <c r="B769" s="91">
        <f>+B$2*EXP('Uncorrelated - Correlated YC'!G769)</f>
        <v>10.358126325049172</v>
      </c>
      <c r="C769" s="91">
        <f>+C$2*EXP('Uncorrelated - Correlated YC'!H769)</f>
        <v>10.429532323274115</v>
      </c>
    </row>
    <row r="770" spans="1:3" ht="15" thickBot="1" x14ac:dyDescent="0.35">
      <c r="A770" s="91" t="s">
        <v>1101</v>
      </c>
      <c r="B770" s="91">
        <f>+B$2*EXP('Uncorrelated - Correlated YC'!G770)</f>
        <v>10.41068868980315</v>
      </c>
      <c r="C770" s="91">
        <f>+C$2*EXP('Uncorrelated - Correlated YC'!H770)</f>
        <v>10.460453510320974</v>
      </c>
    </row>
    <row r="771" spans="1:3" ht="15" thickBot="1" x14ac:dyDescent="0.35">
      <c r="A771" s="91" t="s">
        <v>1102</v>
      </c>
      <c r="B771" s="91">
        <f>+B$2*EXP('Uncorrelated - Correlated YC'!G771)</f>
        <v>10.659766666660277</v>
      </c>
      <c r="C771" s="91">
        <f>+C$2*EXP('Uncorrelated - Correlated YC'!H771)</f>
        <v>10.582158405851413</v>
      </c>
    </row>
    <row r="772" spans="1:3" ht="15" thickBot="1" x14ac:dyDescent="0.35">
      <c r="A772" s="91" t="s">
        <v>1103</v>
      </c>
      <c r="B772" s="91">
        <f>+B$2*EXP('Uncorrelated - Correlated YC'!G772)</f>
        <v>10.386431234310228</v>
      </c>
      <c r="C772" s="91">
        <f>+C$2*EXP('Uncorrelated - Correlated YC'!H772)</f>
        <v>10.44898922013536</v>
      </c>
    </row>
    <row r="773" spans="1:3" ht="15" thickBot="1" x14ac:dyDescent="0.35">
      <c r="A773" s="91" t="s">
        <v>1104</v>
      </c>
      <c r="B773" s="91">
        <f>+B$2*EXP('Uncorrelated - Correlated YC'!G773)</f>
        <v>10.472754756817086</v>
      </c>
      <c r="C773" s="91">
        <f>+C$2*EXP('Uncorrelated - Correlated YC'!H773)</f>
        <v>10.460835127647369</v>
      </c>
    </row>
    <row r="774" spans="1:3" ht="15" thickBot="1" x14ac:dyDescent="0.35">
      <c r="A774" s="91" t="s">
        <v>1105</v>
      </c>
      <c r="B774" s="91">
        <f>+B$2*EXP('Uncorrelated - Correlated YC'!G774)</f>
        <v>10.503013994154974</v>
      </c>
      <c r="C774" s="91">
        <f>+C$2*EXP('Uncorrelated - Correlated YC'!H774)</f>
        <v>10.562329154596046</v>
      </c>
    </row>
    <row r="775" spans="1:3" ht="15" thickBot="1" x14ac:dyDescent="0.35">
      <c r="A775" s="91" t="s">
        <v>1106</v>
      </c>
      <c r="B775" s="91">
        <f>+B$2*EXP('Uncorrelated - Correlated YC'!G775)</f>
        <v>10.52278104203547</v>
      </c>
      <c r="C775" s="91">
        <f>+C$2*EXP('Uncorrelated - Correlated YC'!H775)</f>
        <v>10.529249880838204</v>
      </c>
    </row>
    <row r="776" spans="1:3" ht="15" thickBot="1" x14ac:dyDescent="0.35">
      <c r="A776" s="91" t="s">
        <v>1107</v>
      </c>
      <c r="B776" s="91">
        <f>+B$2*EXP('Uncorrelated - Correlated YC'!G776)</f>
        <v>10.506576317504722</v>
      </c>
      <c r="C776" s="91">
        <f>+C$2*EXP('Uncorrelated - Correlated YC'!H776)</f>
        <v>10.517036353915445</v>
      </c>
    </row>
    <row r="777" spans="1:3" ht="15" thickBot="1" x14ac:dyDescent="0.35">
      <c r="A777" s="91" t="s">
        <v>1108</v>
      </c>
      <c r="B777" s="91">
        <f>+B$2*EXP('Uncorrelated - Correlated YC'!G777)</f>
        <v>10.397239052967976</v>
      </c>
      <c r="C777" s="91">
        <f>+C$2*EXP('Uncorrelated - Correlated YC'!H777)</f>
        <v>10.401196016984848</v>
      </c>
    </row>
    <row r="778" spans="1:3" ht="15" thickBot="1" x14ac:dyDescent="0.35">
      <c r="A778" s="91" t="s">
        <v>1109</v>
      </c>
      <c r="B778" s="91">
        <f>+B$2*EXP('Uncorrelated - Correlated YC'!G778)</f>
        <v>10.482726785171344</v>
      </c>
      <c r="C778" s="91">
        <f>+C$2*EXP('Uncorrelated - Correlated YC'!H778)</f>
        <v>10.475280665657909</v>
      </c>
    </row>
    <row r="779" spans="1:3" ht="15" thickBot="1" x14ac:dyDescent="0.35">
      <c r="A779" s="91" t="s">
        <v>1110</v>
      </c>
      <c r="B779" s="91">
        <f>+B$2*EXP('Uncorrelated - Correlated YC'!G779)</f>
        <v>10.740364154901076</v>
      </c>
      <c r="C779" s="91">
        <f>+C$2*EXP('Uncorrelated - Correlated YC'!H779)</f>
        <v>10.652327199692461</v>
      </c>
    </row>
    <row r="780" spans="1:3" ht="15" thickBot="1" x14ac:dyDescent="0.35">
      <c r="A780" s="91" t="s">
        <v>1111</v>
      </c>
      <c r="B780" s="91">
        <f>+B$2*EXP('Uncorrelated - Correlated YC'!G780)</f>
        <v>10.595966631840001</v>
      </c>
      <c r="C780" s="91">
        <f>+C$2*EXP('Uncorrelated - Correlated YC'!H780)</f>
        <v>10.488640364559764</v>
      </c>
    </row>
    <row r="781" spans="1:3" ht="15" thickBot="1" x14ac:dyDescent="0.35">
      <c r="A781" s="91" t="s">
        <v>1112</v>
      </c>
      <c r="B781" s="91">
        <f>+B$2*EXP('Uncorrelated - Correlated YC'!G781)</f>
        <v>10.626348617533402</v>
      </c>
      <c r="C781" s="91">
        <f>+C$2*EXP('Uncorrelated - Correlated YC'!H781)</f>
        <v>10.654403694233281</v>
      </c>
    </row>
    <row r="782" spans="1:3" ht="15" thickBot="1" x14ac:dyDescent="0.35">
      <c r="A782" s="91" t="s">
        <v>1113</v>
      </c>
      <c r="B782" s="91">
        <f>+B$2*EXP('Uncorrelated - Correlated YC'!G782)</f>
        <v>10.388050934254176</v>
      </c>
      <c r="C782" s="91">
        <f>+C$2*EXP('Uncorrelated - Correlated YC'!H782)</f>
        <v>10.456505555107146</v>
      </c>
    </row>
    <row r="783" spans="1:3" ht="15" thickBot="1" x14ac:dyDescent="0.35">
      <c r="A783" s="91" t="s">
        <v>1114</v>
      </c>
      <c r="B783" s="91">
        <f>+B$2*EXP('Uncorrelated - Correlated YC'!G783)</f>
        <v>10.523757395342884</v>
      </c>
      <c r="C783" s="91">
        <f>+C$2*EXP('Uncorrelated - Correlated YC'!H783)</f>
        <v>10.533214663136736</v>
      </c>
    </row>
    <row r="784" spans="1:3" ht="15" thickBot="1" x14ac:dyDescent="0.35">
      <c r="A784" s="91" t="s">
        <v>1115</v>
      </c>
      <c r="B784" s="91">
        <f>+B$2*EXP('Uncorrelated - Correlated YC'!G784)</f>
        <v>10.738469969158432</v>
      </c>
      <c r="C784" s="91">
        <f>+C$2*EXP('Uncorrelated - Correlated YC'!H784)</f>
        <v>10.709585442466251</v>
      </c>
    </row>
    <row r="785" spans="1:3" ht="15" thickBot="1" x14ac:dyDescent="0.35">
      <c r="A785" s="91" t="s">
        <v>1116</v>
      </c>
      <c r="B785" s="91">
        <f>+B$2*EXP('Uncorrelated - Correlated YC'!G785)</f>
        <v>10.520720852783063</v>
      </c>
      <c r="C785" s="91">
        <f>+C$2*EXP('Uncorrelated - Correlated YC'!H785)</f>
        <v>10.478340519734662</v>
      </c>
    </row>
    <row r="786" spans="1:3" ht="15" thickBot="1" x14ac:dyDescent="0.35">
      <c r="A786" s="91" t="s">
        <v>1117</v>
      </c>
      <c r="B786" s="91">
        <f>+B$2*EXP('Uncorrelated - Correlated YC'!G786)</f>
        <v>10.552750948644675</v>
      </c>
      <c r="C786" s="91">
        <f>+C$2*EXP('Uncorrelated - Correlated YC'!H786)</f>
        <v>10.52689517438346</v>
      </c>
    </row>
    <row r="787" spans="1:3" ht="15" thickBot="1" x14ac:dyDescent="0.35">
      <c r="A787" s="91" t="s">
        <v>1118</v>
      </c>
      <c r="B787" s="91">
        <f>+B$2*EXP('Uncorrelated - Correlated YC'!G787)</f>
        <v>10.743522186555149</v>
      </c>
      <c r="C787" s="91">
        <f>+C$2*EXP('Uncorrelated - Correlated YC'!H787)</f>
        <v>10.704807190445916</v>
      </c>
    </row>
    <row r="788" spans="1:3" ht="15" thickBot="1" x14ac:dyDescent="0.35">
      <c r="A788" s="91" t="s">
        <v>1119</v>
      </c>
      <c r="B788" s="91">
        <f>+B$2*EXP('Uncorrelated - Correlated YC'!G788)</f>
        <v>10.470227630683107</v>
      </c>
      <c r="C788" s="91">
        <f>+C$2*EXP('Uncorrelated - Correlated YC'!H788)</f>
        <v>10.503390217120705</v>
      </c>
    </row>
    <row r="789" spans="1:3" ht="15" thickBot="1" x14ac:dyDescent="0.35">
      <c r="A789" s="91" t="s">
        <v>1120</v>
      </c>
      <c r="B789" s="91">
        <f>+B$2*EXP('Uncorrelated - Correlated YC'!G789)</f>
        <v>10.443535792239098</v>
      </c>
      <c r="C789" s="91">
        <f>+C$2*EXP('Uncorrelated - Correlated YC'!H789)</f>
        <v>10.423511247828468</v>
      </c>
    </row>
    <row r="790" spans="1:3" ht="15" thickBot="1" x14ac:dyDescent="0.35">
      <c r="A790" s="91" t="s">
        <v>1121</v>
      </c>
      <c r="B790" s="91">
        <f>+B$2*EXP('Uncorrelated - Correlated YC'!G790)</f>
        <v>10.491254091834818</v>
      </c>
      <c r="C790" s="91">
        <f>+C$2*EXP('Uncorrelated - Correlated YC'!H790)</f>
        <v>10.465188769629121</v>
      </c>
    </row>
    <row r="791" spans="1:3" ht="15" thickBot="1" x14ac:dyDescent="0.35">
      <c r="A791" s="91" t="s">
        <v>1122</v>
      </c>
      <c r="B791" s="91">
        <f>+B$2*EXP('Uncorrelated - Correlated YC'!G791)</f>
        <v>10.556022084880865</v>
      </c>
      <c r="C791" s="91">
        <f>+C$2*EXP('Uncorrelated - Correlated YC'!H791)</f>
        <v>10.517905408188161</v>
      </c>
    </row>
    <row r="792" spans="1:3" ht="15" thickBot="1" x14ac:dyDescent="0.35">
      <c r="A792" s="91" t="s">
        <v>1123</v>
      </c>
      <c r="B792" s="91">
        <f>+B$2*EXP('Uncorrelated - Correlated YC'!G792)</f>
        <v>10.460654707723307</v>
      </c>
      <c r="C792" s="91">
        <f>+C$2*EXP('Uncorrelated - Correlated YC'!H792)</f>
        <v>10.45480347697892</v>
      </c>
    </row>
    <row r="793" spans="1:3" ht="15" thickBot="1" x14ac:dyDescent="0.35">
      <c r="A793" s="91" t="s">
        <v>1124</v>
      </c>
      <c r="B793" s="91">
        <f>+B$2*EXP('Uncorrelated - Correlated YC'!G793)</f>
        <v>10.544761550136188</v>
      </c>
      <c r="C793" s="91">
        <f>+C$2*EXP('Uncorrelated - Correlated YC'!H793)</f>
        <v>10.558738818689736</v>
      </c>
    </row>
    <row r="794" spans="1:3" ht="15" thickBot="1" x14ac:dyDescent="0.35">
      <c r="A794" s="91" t="s">
        <v>1125</v>
      </c>
      <c r="B794" s="91">
        <f>+B$2*EXP('Uncorrelated - Correlated YC'!G794)</f>
        <v>10.439096593483761</v>
      </c>
      <c r="C794" s="91">
        <f>+C$2*EXP('Uncorrelated - Correlated YC'!H794)</f>
        <v>10.513588314085572</v>
      </c>
    </row>
    <row r="795" spans="1:3" ht="15" thickBot="1" x14ac:dyDescent="0.35">
      <c r="A795" s="91" t="s">
        <v>1126</v>
      </c>
      <c r="B795" s="91">
        <f>+B$2*EXP('Uncorrelated - Correlated YC'!G795)</f>
        <v>10.639454214306872</v>
      </c>
      <c r="C795" s="91">
        <f>+C$2*EXP('Uncorrelated - Correlated YC'!H795)</f>
        <v>10.675824632833438</v>
      </c>
    </row>
    <row r="796" spans="1:3" ht="15" thickBot="1" x14ac:dyDescent="0.35">
      <c r="A796" s="91" t="s">
        <v>1127</v>
      </c>
      <c r="B796" s="91">
        <f>+B$2*EXP('Uncorrelated - Correlated YC'!G796)</f>
        <v>10.419547338012443</v>
      </c>
      <c r="C796" s="91">
        <f>+C$2*EXP('Uncorrelated - Correlated YC'!H796)</f>
        <v>10.476788922244165</v>
      </c>
    </row>
    <row r="797" spans="1:3" ht="15" thickBot="1" x14ac:dyDescent="0.35">
      <c r="A797" s="91" t="s">
        <v>1128</v>
      </c>
      <c r="B797" s="91">
        <f>+B$2*EXP('Uncorrelated - Correlated YC'!G797)</f>
        <v>10.714656567368497</v>
      </c>
      <c r="C797" s="91">
        <f>+C$2*EXP('Uncorrelated - Correlated YC'!H797)</f>
        <v>10.661184147686663</v>
      </c>
    </row>
    <row r="798" spans="1:3" ht="15" thickBot="1" x14ac:dyDescent="0.35">
      <c r="A798" s="91" t="s">
        <v>1129</v>
      </c>
      <c r="B798" s="91">
        <f>+B$2*EXP('Uncorrelated - Correlated YC'!G798)</f>
        <v>10.610297123895775</v>
      </c>
      <c r="C798" s="91">
        <f>+C$2*EXP('Uncorrelated - Correlated YC'!H798)</f>
        <v>10.719659307478924</v>
      </c>
    </row>
    <row r="799" spans="1:3" ht="15" thickBot="1" x14ac:dyDescent="0.35">
      <c r="A799" s="91" t="s">
        <v>1130</v>
      </c>
      <c r="B799" s="91">
        <f>+B$2*EXP('Uncorrelated - Correlated YC'!G799)</f>
        <v>10.586687583756996</v>
      </c>
      <c r="C799" s="91">
        <f>+C$2*EXP('Uncorrelated - Correlated YC'!H799)</f>
        <v>10.646915314355404</v>
      </c>
    </row>
    <row r="800" spans="1:3" ht="15" thickBot="1" x14ac:dyDescent="0.35">
      <c r="A800" s="91" t="s">
        <v>1131</v>
      </c>
      <c r="B800" s="91">
        <f>+B$2*EXP('Uncorrelated - Correlated YC'!G800)</f>
        <v>10.61162855923466</v>
      </c>
      <c r="C800" s="91">
        <f>+C$2*EXP('Uncorrelated - Correlated YC'!H800)</f>
        <v>10.550062607605918</v>
      </c>
    </row>
    <row r="801" spans="1:3" ht="15" thickBot="1" x14ac:dyDescent="0.35">
      <c r="A801" s="91" t="s">
        <v>1132</v>
      </c>
      <c r="B801" s="91">
        <f>+B$2*EXP('Uncorrelated - Correlated YC'!G801)</f>
        <v>10.540153156235247</v>
      </c>
      <c r="C801" s="91">
        <f>+C$2*EXP('Uncorrelated - Correlated YC'!H801)</f>
        <v>10.52710252830812</v>
      </c>
    </row>
    <row r="802" spans="1:3" ht="15" thickBot="1" x14ac:dyDescent="0.35">
      <c r="A802" s="91" t="s">
        <v>1133</v>
      </c>
      <c r="B802" s="91">
        <f>+B$2*EXP('Uncorrelated - Correlated YC'!G802)</f>
        <v>10.707607330095305</v>
      </c>
      <c r="C802" s="91">
        <f>+C$2*EXP('Uncorrelated - Correlated YC'!H802)</f>
        <v>10.569005557590179</v>
      </c>
    </row>
    <row r="803" spans="1:3" ht="15" thickBot="1" x14ac:dyDescent="0.35">
      <c r="A803" s="91" t="s">
        <v>1134</v>
      </c>
      <c r="B803" s="91">
        <f>+B$2*EXP('Uncorrelated - Correlated YC'!G803)</f>
        <v>10.569735608682462</v>
      </c>
      <c r="C803" s="91">
        <f>+C$2*EXP('Uncorrelated - Correlated YC'!H803)</f>
        <v>10.694802975318984</v>
      </c>
    </row>
    <row r="804" spans="1:3" ht="15" thickBot="1" x14ac:dyDescent="0.35">
      <c r="A804" s="91" t="s">
        <v>1135</v>
      </c>
      <c r="B804" s="91">
        <f>+B$2*EXP('Uncorrelated - Correlated YC'!G804)</f>
        <v>10.572288291920188</v>
      </c>
      <c r="C804" s="91">
        <f>+C$2*EXP('Uncorrelated - Correlated YC'!H804)</f>
        <v>10.571813606315954</v>
      </c>
    </row>
    <row r="805" spans="1:3" ht="15" thickBot="1" x14ac:dyDescent="0.35">
      <c r="A805" s="91" t="s">
        <v>1136</v>
      </c>
      <c r="B805" s="91">
        <f>+B$2*EXP('Uncorrelated - Correlated YC'!G805)</f>
        <v>10.574877112673594</v>
      </c>
      <c r="C805" s="91">
        <f>+C$2*EXP('Uncorrelated - Correlated YC'!H805)</f>
        <v>10.574386480378308</v>
      </c>
    </row>
    <row r="806" spans="1:3" ht="15" thickBot="1" x14ac:dyDescent="0.35">
      <c r="A806" s="91" t="s">
        <v>1137</v>
      </c>
      <c r="B806" s="91">
        <f>+B$2*EXP('Uncorrelated - Correlated YC'!G806)</f>
        <v>10.73067550545591</v>
      </c>
      <c r="C806" s="91">
        <f>+C$2*EXP('Uncorrelated - Correlated YC'!H806)</f>
        <v>10.714960052556105</v>
      </c>
    </row>
    <row r="807" spans="1:3" ht="15" thickBot="1" x14ac:dyDescent="0.35">
      <c r="A807" s="91" t="s">
        <v>1138</v>
      </c>
      <c r="B807" s="91">
        <f>+B$2*EXP('Uncorrelated - Correlated YC'!G807)</f>
        <v>10.531514842042162</v>
      </c>
      <c r="C807" s="91">
        <f>+C$2*EXP('Uncorrelated - Correlated YC'!H807)</f>
        <v>10.601449739386887</v>
      </c>
    </row>
    <row r="808" spans="1:3" ht="15" thickBot="1" x14ac:dyDescent="0.35">
      <c r="A808" s="91" t="s">
        <v>1139</v>
      </c>
      <c r="B808" s="91">
        <f>+B$2*EXP('Uncorrelated - Correlated YC'!G808)</f>
        <v>10.603413925290898</v>
      </c>
      <c r="C808" s="91">
        <f>+C$2*EXP('Uncorrelated - Correlated YC'!H808)</f>
        <v>10.680163337943362</v>
      </c>
    </row>
    <row r="809" spans="1:3" ht="15" thickBot="1" x14ac:dyDescent="0.35">
      <c r="A809" s="91" t="s">
        <v>1140</v>
      </c>
      <c r="B809" s="91">
        <f>+B$2*EXP('Uncorrelated - Correlated YC'!G809)</f>
        <v>10.431595584000677</v>
      </c>
      <c r="C809" s="91">
        <f>+C$2*EXP('Uncorrelated - Correlated YC'!H809)</f>
        <v>10.459364485541013</v>
      </c>
    </row>
    <row r="810" spans="1:3" ht="15" thickBot="1" x14ac:dyDescent="0.35">
      <c r="A810" s="91" t="s">
        <v>1141</v>
      </c>
      <c r="B810" s="91">
        <f>+B$2*EXP('Uncorrelated - Correlated YC'!G810)</f>
        <v>10.507729479585826</v>
      </c>
      <c r="C810" s="91">
        <f>+C$2*EXP('Uncorrelated - Correlated YC'!H810)</f>
        <v>10.531572490641791</v>
      </c>
    </row>
    <row r="811" spans="1:3" ht="15" thickBot="1" x14ac:dyDescent="0.35">
      <c r="A811" s="91" t="s">
        <v>1142</v>
      </c>
      <c r="B811" s="91">
        <f>+B$2*EXP('Uncorrelated - Correlated YC'!G811)</f>
        <v>10.5223295207586</v>
      </c>
      <c r="C811" s="91">
        <f>+C$2*EXP('Uncorrelated - Correlated YC'!H811)</f>
        <v>10.54769169055445</v>
      </c>
    </row>
    <row r="812" spans="1:3" ht="15" thickBot="1" x14ac:dyDescent="0.35">
      <c r="A812" s="91" t="s">
        <v>1143</v>
      </c>
      <c r="B812" s="91">
        <f>+B$2*EXP('Uncorrelated - Correlated YC'!G812)</f>
        <v>10.557687603048542</v>
      </c>
      <c r="C812" s="91">
        <f>+C$2*EXP('Uncorrelated - Correlated YC'!H812)</f>
        <v>10.53947632751645</v>
      </c>
    </row>
    <row r="813" spans="1:3" ht="15" thickBot="1" x14ac:dyDescent="0.35">
      <c r="A813" s="91" t="s">
        <v>1144</v>
      </c>
      <c r="B813" s="91">
        <f>+B$2*EXP('Uncorrelated - Correlated YC'!G813)</f>
        <v>10.657801748357798</v>
      </c>
      <c r="C813" s="91">
        <f>+C$2*EXP('Uncorrelated - Correlated YC'!H813)</f>
        <v>10.702939506665308</v>
      </c>
    </row>
    <row r="814" spans="1:3" ht="15" thickBot="1" x14ac:dyDescent="0.35">
      <c r="A814" s="91" t="s">
        <v>1145</v>
      </c>
      <c r="B814" s="91">
        <f>+B$2*EXP('Uncorrelated - Correlated YC'!G814)</f>
        <v>10.659872016130842</v>
      </c>
      <c r="C814" s="91">
        <f>+C$2*EXP('Uncorrelated - Correlated YC'!H814)</f>
        <v>10.649233913977961</v>
      </c>
    </row>
    <row r="815" spans="1:3" ht="15" thickBot="1" x14ac:dyDescent="0.35">
      <c r="A815" s="91" t="s">
        <v>1146</v>
      </c>
      <c r="B815" s="91">
        <f>+B$2*EXP('Uncorrelated - Correlated YC'!G815)</f>
        <v>10.521162295246032</v>
      </c>
      <c r="C815" s="91">
        <f>+C$2*EXP('Uncorrelated - Correlated YC'!H815)</f>
        <v>10.606879706501925</v>
      </c>
    </row>
    <row r="816" spans="1:3" ht="15" thickBot="1" x14ac:dyDescent="0.35">
      <c r="A816" s="91" t="s">
        <v>1147</v>
      </c>
      <c r="B816" s="91">
        <f>+B$2*EXP('Uncorrelated - Correlated YC'!G816)</f>
        <v>10.62251767370695</v>
      </c>
      <c r="C816" s="91">
        <f>+C$2*EXP('Uncorrelated - Correlated YC'!H816)</f>
        <v>10.724189651588052</v>
      </c>
    </row>
    <row r="817" spans="1:3" ht="15" thickBot="1" x14ac:dyDescent="0.35">
      <c r="A817" s="91" t="s">
        <v>1148</v>
      </c>
      <c r="B817" s="91">
        <f>+B$2*EXP('Uncorrelated - Correlated YC'!G817)</f>
        <v>10.718801176681538</v>
      </c>
      <c r="C817" s="91">
        <f>+C$2*EXP('Uncorrelated - Correlated YC'!H817)</f>
        <v>10.715207563787889</v>
      </c>
    </row>
    <row r="818" spans="1:3" ht="15" thickBot="1" x14ac:dyDescent="0.35">
      <c r="A818" s="91" t="s">
        <v>1149</v>
      </c>
      <c r="B818" s="91">
        <f>+B$2*EXP('Uncorrelated - Correlated YC'!G818)</f>
        <v>10.535064331417784</v>
      </c>
      <c r="C818" s="91">
        <f>+C$2*EXP('Uncorrelated - Correlated YC'!H818)</f>
        <v>10.523462633023636</v>
      </c>
    </row>
    <row r="819" spans="1:3" ht="15" thickBot="1" x14ac:dyDescent="0.35">
      <c r="A819" s="91" t="s">
        <v>1150</v>
      </c>
      <c r="B819" s="91">
        <f>+B$2*EXP('Uncorrelated - Correlated YC'!G819)</f>
        <v>10.524404635622242</v>
      </c>
      <c r="C819" s="91">
        <f>+C$2*EXP('Uncorrelated - Correlated YC'!H819)</f>
        <v>10.509060684754676</v>
      </c>
    </row>
    <row r="820" spans="1:3" ht="15" thickBot="1" x14ac:dyDescent="0.35">
      <c r="A820" s="91" t="s">
        <v>1151</v>
      </c>
      <c r="B820" s="91">
        <f>+B$2*EXP('Uncorrelated - Correlated YC'!G820)</f>
        <v>10.625794653256138</v>
      </c>
      <c r="C820" s="91">
        <f>+C$2*EXP('Uncorrelated - Correlated YC'!H820)</f>
        <v>10.576281823215224</v>
      </c>
    </row>
    <row r="821" spans="1:3" ht="15" thickBot="1" x14ac:dyDescent="0.35">
      <c r="A821" s="91" t="s">
        <v>1152</v>
      </c>
      <c r="B821" s="91">
        <f>+B$2*EXP('Uncorrelated - Correlated YC'!G821)</f>
        <v>10.457567539944181</v>
      </c>
      <c r="C821" s="91">
        <f>+C$2*EXP('Uncorrelated - Correlated YC'!H821)</f>
        <v>10.519631716077971</v>
      </c>
    </row>
    <row r="822" spans="1:3" ht="15" thickBot="1" x14ac:dyDescent="0.35">
      <c r="A822" s="91" t="s">
        <v>1153</v>
      </c>
      <c r="B822" s="91">
        <f>+B$2*EXP('Uncorrelated - Correlated YC'!G822)</f>
        <v>10.780498552765369</v>
      </c>
      <c r="C822" s="91">
        <f>+C$2*EXP('Uncorrelated - Correlated YC'!H822)</f>
        <v>10.656321611776018</v>
      </c>
    </row>
    <row r="823" spans="1:3" ht="15" thickBot="1" x14ac:dyDescent="0.35">
      <c r="A823" s="91" t="s">
        <v>1154</v>
      </c>
      <c r="B823" s="91">
        <f>+B$2*EXP('Uncorrelated - Correlated YC'!G823)</f>
        <v>10.471759448295641</v>
      </c>
      <c r="C823" s="91">
        <f>+C$2*EXP('Uncorrelated - Correlated YC'!H823)</f>
        <v>10.442175332417188</v>
      </c>
    </row>
    <row r="824" spans="1:3" ht="15" thickBot="1" x14ac:dyDescent="0.35">
      <c r="A824" s="91" t="s">
        <v>1155</v>
      </c>
      <c r="B824" s="91">
        <f>+B$2*EXP('Uncorrelated - Correlated YC'!G824)</f>
        <v>10.620515801745887</v>
      </c>
      <c r="C824" s="91">
        <f>+C$2*EXP('Uncorrelated - Correlated YC'!H824)</f>
        <v>10.480648827696012</v>
      </c>
    </row>
    <row r="825" spans="1:3" ht="15" thickBot="1" x14ac:dyDescent="0.35">
      <c r="A825" s="91" t="s">
        <v>1156</v>
      </c>
      <c r="B825" s="91">
        <f>+B$2*EXP('Uncorrelated - Correlated YC'!G825)</f>
        <v>10.489893053257052</v>
      </c>
      <c r="C825" s="91">
        <f>+C$2*EXP('Uncorrelated - Correlated YC'!H825)</f>
        <v>10.518489426982171</v>
      </c>
    </row>
    <row r="826" spans="1:3" ht="15" thickBot="1" x14ac:dyDescent="0.35">
      <c r="A826" s="91" t="s">
        <v>1157</v>
      </c>
      <c r="B826" s="91">
        <f>+B$2*EXP('Uncorrelated - Correlated YC'!G826)</f>
        <v>10.774571814419524</v>
      </c>
      <c r="C826" s="91">
        <f>+C$2*EXP('Uncorrelated - Correlated YC'!H826)</f>
        <v>10.780008929514846</v>
      </c>
    </row>
    <row r="827" spans="1:3" ht="15" thickBot="1" x14ac:dyDescent="0.35">
      <c r="A827" s="91" t="s">
        <v>1158</v>
      </c>
      <c r="B827" s="91">
        <f>+B$2*EXP('Uncorrelated - Correlated YC'!G827)</f>
        <v>10.543141162045597</v>
      </c>
      <c r="C827" s="91">
        <f>+C$2*EXP('Uncorrelated - Correlated YC'!H827)</f>
        <v>10.523408995196547</v>
      </c>
    </row>
    <row r="828" spans="1:3" ht="15" thickBot="1" x14ac:dyDescent="0.35">
      <c r="A828" s="91" t="s">
        <v>1159</v>
      </c>
      <c r="B828" s="91">
        <f>+B$2*EXP('Uncorrelated - Correlated YC'!G828)</f>
        <v>10.601404949890933</v>
      </c>
      <c r="C828" s="91">
        <f>+C$2*EXP('Uncorrelated - Correlated YC'!H828)</f>
        <v>10.659109115327862</v>
      </c>
    </row>
    <row r="829" spans="1:3" ht="15" thickBot="1" x14ac:dyDescent="0.35">
      <c r="A829" s="91" t="s">
        <v>1160</v>
      </c>
      <c r="B829" s="91">
        <f>+B$2*EXP('Uncorrelated - Correlated YC'!G829)</f>
        <v>10.459236816530678</v>
      </c>
      <c r="C829" s="91">
        <f>+C$2*EXP('Uncorrelated - Correlated YC'!H829)</f>
        <v>10.435620187820621</v>
      </c>
    </row>
    <row r="830" spans="1:3" ht="15" thickBot="1" x14ac:dyDescent="0.35">
      <c r="A830" s="91" t="s">
        <v>1161</v>
      </c>
      <c r="B830" s="91">
        <f>+B$2*EXP('Uncorrelated - Correlated YC'!G830)</f>
        <v>10.645820166655078</v>
      </c>
      <c r="C830" s="91">
        <f>+C$2*EXP('Uncorrelated - Correlated YC'!H830)</f>
        <v>10.65135740854047</v>
      </c>
    </row>
    <row r="831" spans="1:3" ht="15" thickBot="1" x14ac:dyDescent="0.35">
      <c r="A831" s="91" t="s">
        <v>1162</v>
      </c>
      <c r="B831" s="91">
        <f>+B$2*EXP('Uncorrelated - Correlated YC'!G831)</f>
        <v>10.604471883400041</v>
      </c>
      <c r="C831" s="91">
        <f>+C$2*EXP('Uncorrelated - Correlated YC'!H831)</f>
        <v>10.65733861371892</v>
      </c>
    </row>
    <row r="832" spans="1:3" ht="15" thickBot="1" x14ac:dyDescent="0.35">
      <c r="A832" s="91" t="s">
        <v>1163</v>
      </c>
      <c r="B832" s="91">
        <f>+B$2*EXP('Uncorrelated - Correlated YC'!G832)</f>
        <v>10.615368597045087</v>
      </c>
      <c r="C832" s="91">
        <f>+C$2*EXP('Uncorrelated - Correlated YC'!H832)</f>
        <v>10.580950844196044</v>
      </c>
    </row>
    <row r="833" spans="1:3" ht="15" thickBot="1" x14ac:dyDescent="0.35">
      <c r="A833" s="91" t="s">
        <v>1164</v>
      </c>
      <c r="B833" s="91">
        <f>+B$2*EXP('Uncorrelated - Correlated YC'!G833)</f>
        <v>10.634963020475286</v>
      </c>
      <c r="C833" s="91">
        <f>+C$2*EXP('Uncorrelated - Correlated YC'!H833)</f>
        <v>10.627328480278333</v>
      </c>
    </row>
    <row r="834" spans="1:3" ht="15" thickBot="1" x14ac:dyDescent="0.35">
      <c r="A834" s="91" t="s">
        <v>1165</v>
      </c>
      <c r="B834" s="91">
        <f>+B$2*EXP('Uncorrelated - Correlated YC'!G834)</f>
        <v>10.50842898684057</v>
      </c>
      <c r="C834" s="91">
        <f>+C$2*EXP('Uncorrelated - Correlated YC'!H834)</f>
        <v>10.585497647078167</v>
      </c>
    </row>
    <row r="835" spans="1:3" ht="15" thickBot="1" x14ac:dyDescent="0.35">
      <c r="A835" s="91" t="s">
        <v>1166</v>
      </c>
      <c r="B835" s="91">
        <f>+B$2*EXP('Uncorrelated - Correlated YC'!G835)</f>
        <v>10.540705111613738</v>
      </c>
      <c r="C835" s="91">
        <f>+C$2*EXP('Uncorrelated - Correlated YC'!H835)</f>
        <v>10.531884832966032</v>
      </c>
    </row>
    <row r="836" spans="1:3" ht="15" thickBot="1" x14ac:dyDescent="0.35">
      <c r="A836" s="91" t="s">
        <v>1167</v>
      </c>
      <c r="B836" s="91">
        <f>+B$2*EXP('Uncorrelated - Correlated YC'!G836)</f>
        <v>10.661467080508308</v>
      </c>
      <c r="C836" s="91">
        <f>+C$2*EXP('Uncorrelated - Correlated YC'!H836)</f>
        <v>10.534803957717278</v>
      </c>
    </row>
    <row r="837" spans="1:3" ht="15" thickBot="1" x14ac:dyDescent="0.35">
      <c r="A837" s="91" t="s">
        <v>1168</v>
      </c>
      <c r="B837" s="91">
        <f>+B$2*EXP('Uncorrelated - Correlated YC'!G837)</f>
        <v>10.599636218007502</v>
      </c>
      <c r="C837" s="91">
        <f>+C$2*EXP('Uncorrelated - Correlated YC'!H837)</f>
        <v>10.620713969353858</v>
      </c>
    </row>
    <row r="838" spans="1:3" ht="15" thickBot="1" x14ac:dyDescent="0.35">
      <c r="A838" s="91" t="s">
        <v>1169</v>
      </c>
      <c r="B838" s="91">
        <f>+B$2*EXP('Uncorrelated - Correlated YC'!G838)</f>
        <v>10.653854277638892</v>
      </c>
      <c r="C838" s="91">
        <f>+C$2*EXP('Uncorrelated - Correlated YC'!H838)</f>
        <v>10.724091697005477</v>
      </c>
    </row>
    <row r="839" spans="1:3" ht="15" thickBot="1" x14ac:dyDescent="0.35">
      <c r="A839" s="91" t="s">
        <v>1170</v>
      </c>
      <c r="B839" s="91">
        <f>+B$2*EXP('Uncorrelated - Correlated YC'!G839)</f>
        <v>10.454382327790556</v>
      </c>
      <c r="C839" s="91">
        <f>+C$2*EXP('Uncorrelated - Correlated YC'!H839)</f>
        <v>10.563421933726989</v>
      </c>
    </row>
    <row r="840" spans="1:3" ht="15" thickBot="1" x14ac:dyDescent="0.35">
      <c r="A840" s="91" t="s">
        <v>1171</v>
      </c>
      <c r="B840" s="91">
        <f>+B$2*EXP('Uncorrelated - Correlated YC'!G840)</f>
        <v>10.5705840401284</v>
      </c>
      <c r="C840" s="91">
        <f>+C$2*EXP('Uncorrelated - Correlated YC'!H840)</f>
        <v>10.518776435248556</v>
      </c>
    </row>
    <row r="841" spans="1:3" ht="15" thickBot="1" x14ac:dyDescent="0.35">
      <c r="A841" s="91" t="s">
        <v>1172</v>
      </c>
      <c r="B841" s="91">
        <f>+B$2*EXP('Uncorrelated - Correlated YC'!G841)</f>
        <v>10.62698679541926</v>
      </c>
      <c r="C841" s="91">
        <f>+C$2*EXP('Uncorrelated - Correlated YC'!H841)</f>
        <v>10.656697024738776</v>
      </c>
    </row>
    <row r="842" spans="1:3" ht="15" thickBot="1" x14ac:dyDescent="0.35">
      <c r="A842" s="91" t="s">
        <v>1173</v>
      </c>
      <c r="B842" s="91">
        <f>+B$2*EXP('Uncorrelated - Correlated YC'!G842)</f>
        <v>10.50150033936716</v>
      </c>
      <c r="C842" s="91">
        <f>+C$2*EXP('Uncorrelated - Correlated YC'!H842)</f>
        <v>10.542354500255534</v>
      </c>
    </row>
    <row r="843" spans="1:3" ht="15" thickBot="1" x14ac:dyDescent="0.35">
      <c r="A843" s="91" t="s">
        <v>1174</v>
      </c>
      <c r="B843" s="91">
        <f>+B$2*EXP('Uncorrelated - Correlated YC'!G843)</f>
        <v>10.672981138339214</v>
      </c>
      <c r="C843" s="91">
        <f>+C$2*EXP('Uncorrelated - Correlated YC'!H843)</f>
        <v>10.609585477225366</v>
      </c>
    </row>
    <row r="844" spans="1:3" ht="15" thickBot="1" x14ac:dyDescent="0.35">
      <c r="A844" s="91" t="s">
        <v>1175</v>
      </c>
      <c r="B844" s="91">
        <f>+B$2*EXP('Uncorrelated - Correlated YC'!G844)</f>
        <v>10.609937227236223</v>
      </c>
      <c r="C844" s="91">
        <f>+C$2*EXP('Uncorrelated - Correlated YC'!H844)</f>
        <v>10.624681483292235</v>
      </c>
    </row>
    <row r="845" spans="1:3" ht="15" thickBot="1" x14ac:dyDescent="0.35">
      <c r="A845" s="91" t="s">
        <v>1176</v>
      </c>
      <c r="B845" s="91">
        <f>+B$2*EXP('Uncorrelated - Correlated YC'!G845)</f>
        <v>10.57877241863712</v>
      </c>
      <c r="C845" s="91">
        <f>+C$2*EXP('Uncorrelated - Correlated YC'!H845)</f>
        <v>10.596876263091199</v>
      </c>
    </row>
    <row r="846" spans="1:3" ht="15" thickBot="1" x14ac:dyDescent="0.35">
      <c r="A846" s="91" t="s">
        <v>1177</v>
      </c>
      <c r="B846" s="91">
        <f>+B$2*EXP('Uncorrelated - Correlated YC'!G846)</f>
        <v>10.508645775191971</v>
      </c>
      <c r="C846" s="91">
        <f>+C$2*EXP('Uncorrelated - Correlated YC'!H846)</f>
        <v>10.60862603027844</v>
      </c>
    </row>
    <row r="847" spans="1:3" ht="15" thickBot="1" x14ac:dyDescent="0.35">
      <c r="A847" s="91" t="s">
        <v>1178</v>
      </c>
      <c r="B847" s="91">
        <f>+B$2*EXP('Uncorrelated - Correlated YC'!G847)</f>
        <v>10.641367711846019</v>
      </c>
      <c r="C847" s="91">
        <f>+C$2*EXP('Uncorrelated - Correlated YC'!H847)</f>
        <v>10.570256148440423</v>
      </c>
    </row>
    <row r="848" spans="1:3" ht="15" thickBot="1" x14ac:dyDescent="0.35">
      <c r="A848" s="91" t="s">
        <v>1179</v>
      </c>
      <c r="B848" s="91">
        <f>+B$2*EXP('Uncorrelated - Correlated YC'!G848)</f>
        <v>10.52686267221786</v>
      </c>
      <c r="C848" s="91">
        <f>+C$2*EXP('Uncorrelated - Correlated YC'!H848)</f>
        <v>10.583535435689791</v>
      </c>
    </row>
    <row r="849" spans="1:3" ht="15" thickBot="1" x14ac:dyDescent="0.35">
      <c r="A849" s="91" t="s">
        <v>1180</v>
      </c>
      <c r="B849" s="91">
        <f>+B$2*EXP('Uncorrelated - Correlated YC'!G849)</f>
        <v>10.649318752728126</v>
      </c>
      <c r="C849" s="91">
        <f>+C$2*EXP('Uncorrelated - Correlated YC'!H849)</f>
        <v>10.53782060778703</v>
      </c>
    </row>
    <row r="850" spans="1:3" ht="15" thickBot="1" x14ac:dyDescent="0.35">
      <c r="A850" s="91" t="s">
        <v>1181</v>
      </c>
      <c r="B850" s="91">
        <f>+B$2*EXP('Uncorrelated - Correlated YC'!G850)</f>
        <v>10.362692757837038</v>
      </c>
      <c r="C850" s="91">
        <f>+C$2*EXP('Uncorrelated - Correlated YC'!H850)</f>
        <v>10.425920732495607</v>
      </c>
    </row>
    <row r="851" spans="1:3" ht="15" thickBot="1" x14ac:dyDescent="0.35">
      <c r="A851" s="91" t="s">
        <v>1182</v>
      </c>
      <c r="B851" s="91">
        <f>+B$2*EXP('Uncorrelated - Correlated YC'!G851)</f>
        <v>10.527953261707236</v>
      </c>
      <c r="C851" s="91">
        <f>+C$2*EXP('Uncorrelated - Correlated YC'!H851)</f>
        <v>10.550236991356208</v>
      </c>
    </row>
    <row r="852" spans="1:3" ht="15" thickBot="1" x14ac:dyDescent="0.35">
      <c r="A852" s="91" t="s">
        <v>1183</v>
      </c>
      <c r="B852" s="91">
        <f>+B$2*EXP('Uncorrelated - Correlated YC'!G852)</f>
        <v>10.61547855748849</v>
      </c>
      <c r="C852" s="91">
        <f>+C$2*EXP('Uncorrelated - Correlated YC'!H852)</f>
        <v>10.588036261636795</v>
      </c>
    </row>
    <row r="853" spans="1:3" ht="15" thickBot="1" x14ac:dyDescent="0.35">
      <c r="A853" s="91" t="s">
        <v>1184</v>
      </c>
      <c r="B853" s="91">
        <f>+B$2*EXP('Uncorrelated - Correlated YC'!G853)</f>
        <v>10.428012620738306</v>
      </c>
      <c r="C853" s="91">
        <f>+C$2*EXP('Uncorrelated - Correlated YC'!H853)</f>
        <v>10.462072206835799</v>
      </c>
    </row>
    <row r="854" spans="1:3" ht="15" thickBot="1" x14ac:dyDescent="0.35">
      <c r="A854" s="91" t="s">
        <v>1185</v>
      </c>
      <c r="B854" s="91">
        <f>+B$2*EXP('Uncorrelated - Correlated YC'!G854)</f>
        <v>10.654030832063889</v>
      </c>
      <c r="C854" s="91">
        <f>+C$2*EXP('Uncorrelated - Correlated YC'!H854)</f>
        <v>10.711220444603335</v>
      </c>
    </row>
    <row r="855" spans="1:3" ht="15" thickBot="1" x14ac:dyDescent="0.35">
      <c r="A855" s="91" t="s">
        <v>1186</v>
      </c>
      <c r="B855" s="91">
        <f>+B$2*EXP('Uncorrelated - Correlated YC'!G855)</f>
        <v>10.628809620220959</v>
      </c>
      <c r="C855" s="91">
        <f>+C$2*EXP('Uncorrelated - Correlated YC'!H855)</f>
        <v>10.613512798241377</v>
      </c>
    </row>
    <row r="856" spans="1:3" ht="15" thickBot="1" x14ac:dyDescent="0.35">
      <c r="A856" s="91" t="s">
        <v>1187</v>
      </c>
      <c r="B856" s="91">
        <f>+B$2*EXP('Uncorrelated - Correlated YC'!G856)</f>
        <v>10.610497781369316</v>
      </c>
      <c r="C856" s="91">
        <f>+C$2*EXP('Uncorrelated - Correlated YC'!H856)</f>
        <v>10.704473954789712</v>
      </c>
    </row>
    <row r="857" spans="1:3" ht="15" thickBot="1" x14ac:dyDescent="0.35">
      <c r="A857" s="91" t="s">
        <v>1188</v>
      </c>
      <c r="B857" s="91">
        <f>+B$2*EXP('Uncorrelated - Correlated YC'!G857)</f>
        <v>10.565423186213881</v>
      </c>
      <c r="C857" s="91">
        <f>+C$2*EXP('Uncorrelated - Correlated YC'!H857)</f>
        <v>10.563428581914566</v>
      </c>
    </row>
    <row r="858" spans="1:3" ht="15" thickBot="1" x14ac:dyDescent="0.35">
      <c r="A858" s="91" t="s">
        <v>1189</v>
      </c>
      <c r="B858" s="91">
        <f>+B$2*EXP('Uncorrelated - Correlated YC'!G858)</f>
        <v>10.532276361401017</v>
      </c>
      <c r="C858" s="91">
        <f>+C$2*EXP('Uncorrelated - Correlated YC'!H858)</f>
        <v>10.55913277185738</v>
      </c>
    </row>
    <row r="859" spans="1:3" ht="15" thickBot="1" x14ac:dyDescent="0.35">
      <c r="A859" s="91" t="s">
        <v>1190</v>
      </c>
      <c r="B859" s="91">
        <f>+B$2*EXP('Uncorrelated - Correlated YC'!G859)</f>
        <v>10.469746753873867</v>
      </c>
      <c r="C859" s="91">
        <f>+C$2*EXP('Uncorrelated - Correlated YC'!H859)</f>
        <v>10.580531865017887</v>
      </c>
    </row>
    <row r="860" spans="1:3" ht="15" thickBot="1" x14ac:dyDescent="0.35">
      <c r="A860" s="91" t="s">
        <v>1191</v>
      </c>
      <c r="B860" s="91">
        <f>+B$2*EXP('Uncorrelated - Correlated YC'!G860)</f>
        <v>10.249651387697146</v>
      </c>
      <c r="C860" s="91">
        <f>+C$2*EXP('Uncorrelated - Correlated YC'!H860)</f>
        <v>10.328391729864126</v>
      </c>
    </row>
    <row r="861" spans="1:3" ht="15" thickBot="1" x14ac:dyDescent="0.35">
      <c r="A861" s="91" t="s">
        <v>1192</v>
      </c>
      <c r="B861" s="91">
        <f>+B$2*EXP('Uncorrelated - Correlated YC'!G861)</f>
        <v>10.412956905511924</v>
      </c>
      <c r="C861" s="91">
        <f>+C$2*EXP('Uncorrelated - Correlated YC'!H861)</f>
        <v>10.374514830169705</v>
      </c>
    </row>
    <row r="862" spans="1:3" ht="15" thickBot="1" x14ac:dyDescent="0.35">
      <c r="A862" s="91" t="s">
        <v>1193</v>
      </c>
      <c r="B862" s="91">
        <f>+B$2*EXP('Uncorrelated - Correlated YC'!G862)</f>
        <v>10.622818595496755</v>
      </c>
      <c r="C862" s="91">
        <f>+C$2*EXP('Uncorrelated - Correlated YC'!H862)</f>
        <v>10.543473215059201</v>
      </c>
    </row>
    <row r="863" spans="1:3" ht="15" thickBot="1" x14ac:dyDescent="0.35">
      <c r="A863" s="91" t="s">
        <v>1194</v>
      </c>
      <c r="B863" s="91">
        <f>+B$2*EXP('Uncorrelated - Correlated YC'!G863)</f>
        <v>10.372113299958432</v>
      </c>
      <c r="C863" s="91">
        <f>+C$2*EXP('Uncorrelated - Correlated YC'!H863)</f>
        <v>10.404490749120425</v>
      </c>
    </row>
    <row r="864" spans="1:3" ht="15" thickBot="1" x14ac:dyDescent="0.35">
      <c r="A864" s="91" t="s">
        <v>1195</v>
      </c>
      <c r="B864" s="91">
        <f>+B$2*EXP('Uncorrelated - Correlated YC'!G864)</f>
        <v>10.649831760307565</v>
      </c>
      <c r="C864" s="91">
        <f>+C$2*EXP('Uncorrelated - Correlated YC'!H864)</f>
        <v>10.634565589714891</v>
      </c>
    </row>
    <row r="865" spans="1:3" ht="15" thickBot="1" x14ac:dyDescent="0.35">
      <c r="A865" s="91" t="s">
        <v>1196</v>
      </c>
      <c r="B865" s="91">
        <f>+B$2*EXP('Uncorrelated - Correlated YC'!G865)</f>
        <v>10.51568561372353</v>
      </c>
      <c r="C865" s="91">
        <f>+C$2*EXP('Uncorrelated - Correlated YC'!H865)</f>
        <v>10.527649424818231</v>
      </c>
    </row>
    <row r="866" spans="1:3" ht="15" thickBot="1" x14ac:dyDescent="0.35">
      <c r="A866" s="91" t="s">
        <v>1197</v>
      </c>
      <c r="B866" s="91">
        <f>+B$2*EXP('Uncorrelated - Correlated YC'!G866)</f>
        <v>10.614842719502935</v>
      </c>
      <c r="C866" s="91">
        <f>+C$2*EXP('Uncorrelated - Correlated YC'!H866)</f>
        <v>10.609935346328779</v>
      </c>
    </row>
    <row r="867" spans="1:3" ht="15" thickBot="1" x14ac:dyDescent="0.35">
      <c r="A867" s="91" t="s">
        <v>1198</v>
      </c>
      <c r="B867" s="91">
        <f>+B$2*EXP('Uncorrelated - Correlated YC'!G867)</f>
        <v>10.622973597263757</v>
      </c>
      <c r="C867" s="91">
        <f>+C$2*EXP('Uncorrelated - Correlated YC'!H867)</f>
        <v>10.588350773874549</v>
      </c>
    </row>
    <row r="868" spans="1:3" ht="15" thickBot="1" x14ac:dyDescent="0.35">
      <c r="A868" s="91" t="s">
        <v>1199</v>
      </c>
      <c r="B868" s="91">
        <f>+B$2*EXP('Uncorrelated - Correlated YC'!G868)</f>
        <v>10.54220671157506</v>
      </c>
      <c r="C868" s="91">
        <f>+C$2*EXP('Uncorrelated - Correlated YC'!H868)</f>
        <v>10.520893984057256</v>
      </c>
    </row>
    <row r="869" spans="1:3" ht="15" thickBot="1" x14ac:dyDescent="0.35">
      <c r="A869" s="91" t="s">
        <v>1200</v>
      </c>
      <c r="B869" s="91">
        <f>+B$2*EXP('Uncorrelated - Correlated YC'!G869)</f>
        <v>10.521128793178706</v>
      </c>
      <c r="C869" s="91">
        <f>+C$2*EXP('Uncorrelated - Correlated YC'!H869)</f>
        <v>10.486714295370325</v>
      </c>
    </row>
    <row r="870" spans="1:3" ht="15" thickBot="1" x14ac:dyDescent="0.35">
      <c r="A870" s="91" t="s">
        <v>1201</v>
      </c>
      <c r="B870" s="91">
        <f>+B$2*EXP('Uncorrelated - Correlated YC'!G870)</f>
        <v>10.500330837175024</v>
      </c>
      <c r="C870" s="91">
        <f>+C$2*EXP('Uncorrelated - Correlated YC'!H870)</f>
        <v>10.593661011472864</v>
      </c>
    </row>
    <row r="871" spans="1:3" ht="15" thickBot="1" x14ac:dyDescent="0.35">
      <c r="A871" s="91" t="s">
        <v>1202</v>
      </c>
      <c r="B871" s="91">
        <f>+B$2*EXP('Uncorrelated - Correlated YC'!G871)</f>
        <v>10.88218808944151</v>
      </c>
      <c r="C871" s="91">
        <f>+C$2*EXP('Uncorrelated - Correlated YC'!H871)</f>
        <v>10.812121734407905</v>
      </c>
    </row>
    <row r="872" spans="1:3" ht="15" thickBot="1" x14ac:dyDescent="0.35">
      <c r="A872" s="91" t="s">
        <v>1203</v>
      </c>
      <c r="B872" s="91">
        <f>+B$2*EXP('Uncorrelated - Correlated YC'!G872)</f>
        <v>10.907396047455313</v>
      </c>
      <c r="C872" s="91">
        <f>+C$2*EXP('Uncorrelated - Correlated YC'!H872)</f>
        <v>10.860345678109571</v>
      </c>
    </row>
    <row r="873" spans="1:3" ht="15" thickBot="1" x14ac:dyDescent="0.35">
      <c r="A873" s="91" t="s">
        <v>1204</v>
      </c>
      <c r="B873" s="91">
        <f>+B$2*EXP('Uncorrelated - Correlated YC'!G873)</f>
        <v>10.510622377085832</v>
      </c>
      <c r="C873" s="91">
        <f>+C$2*EXP('Uncorrelated - Correlated YC'!H873)</f>
        <v>10.499537185931201</v>
      </c>
    </row>
    <row r="874" spans="1:3" ht="15" thickBot="1" x14ac:dyDescent="0.35">
      <c r="A874" s="91" t="s">
        <v>1205</v>
      </c>
      <c r="B874" s="91">
        <f>+B$2*EXP('Uncorrelated - Correlated YC'!G874)</f>
        <v>10.565194867189913</v>
      </c>
      <c r="C874" s="91">
        <f>+C$2*EXP('Uncorrelated - Correlated YC'!H874)</f>
        <v>10.658739500235754</v>
      </c>
    </row>
    <row r="875" spans="1:3" ht="15" thickBot="1" x14ac:dyDescent="0.35">
      <c r="A875" s="91" t="s">
        <v>1206</v>
      </c>
      <c r="B875" s="91">
        <f>+B$2*EXP('Uncorrelated - Correlated YC'!G875)</f>
        <v>10.748194768291617</v>
      </c>
      <c r="C875" s="91">
        <f>+C$2*EXP('Uncorrelated - Correlated YC'!H875)</f>
        <v>10.713023649604601</v>
      </c>
    </row>
    <row r="876" spans="1:3" ht="15" thickBot="1" x14ac:dyDescent="0.35">
      <c r="A876" s="91" t="s">
        <v>1207</v>
      </c>
      <c r="B876" s="91">
        <f>+B$2*EXP('Uncorrelated - Correlated YC'!G876)</f>
        <v>10.686683202240413</v>
      </c>
      <c r="C876" s="91">
        <f>+C$2*EXP('Uncorrelated - Correlated YC'!H876)</f>
        <v>10.652884892084607</v>
      </c>
    </row>
    <row r="877" spans="1:3" ht="15" thickBot="1" x14ac:dyDescent="0.35">
      <c r="A877" s="91" t="s">
        <v>1208</v>
      </c>
      <c r="B877" s="91">
        <f>+B$2*EXP('Uncorrelated - Correlated YC'!G877)</f>
        <v>10.67344917523436</v>
      </c>
      <c r="C877" s="91">
        <f>+C$2*EXP('Uncorrelated - Correlated YC'!H877)</f>
        <v>10.71292824707149</v>
      </c>
    </row>
    <row r="878" spans="1:3" ht="15" thickBot="1" x14ac:dyDescent="0.35">
      <c r="A878" s="91" t="s">
        <v>1209</v>
      </c>
      <c r="B878" s="91">
        <f>+B$2*EXP('Uncorrelated - Correlated YC'!G878)</f>
        <v>10.545373329305084</v>
      </c>
      <c r="C878" s="91">
        <f>+C$2*EXP('Uncorrelated - Correlated YC'!H878)</f>
        <v>10.556880923587185</v>
      </c>
    </row>
    <row r="879" spans="1:3" ht="15" thickBot="1" x14ac:dyDescent="0.35">
      <c r="A879" s="91" t="s">
        <v>1210</v>
      </c>
      <c r="B879" s="91">
        <f>+B$2*EXP('Uncorrelated - Correlated YC'!G879)</f>
        <v>10.480479389649853</v>
      </c>
      <c r="C879" s="91">
        <f>+C$2*EXP('Uncorrelated - Correlated YC'!H879)</f>
        <v>10.437348896481137</v>
      </c>
    </row>
    <row r="880" spans="1:3" ht="15" thickBot="1" x14ac:dyDescent="0.35">
      <c r="A880" s="91" t="s">
        <v>1211</v>
      </c>
      <c r="B880" s="91">
        <f>+B$2*EXP('Uncorrelated - Correlated YC'!G880)</f>
        <v>10.594155816212247</v>
      </c>
      <c r="C880" s="91">
        <f>+C$2*EXP('Uncorrelated - Correlated YC'!H880)</f>
        <v>10.626440863926275</v>
      </c>
    </row>
    <row r="881" spans="1:3" ht="15" thickBot="1" x14ac:dyDescent="0.35">
      <c r="A881" s="91" t="s">
        <v>1212</v>
      </c>
      <c r="B881" s="91">
        <f>+B$2*EXP('Uncorrelated - Correlated YC'!G881)</f>
        <v>10.694308562032493</v>
      </c>
      <c r="C881" s="91">
        <f>+C$2*EXP('Uncorrelated - Correlated YC'!H881)</f>
        <v>10.646590994369621</v>
      </c>
    </row>
    <row r="882" spans="1:3" ht="15" thickBot="1" x14ac:dyDescent="0.35">
      <c r="A882" s="91" t="s">
        <v>1213</v>
      </c>
      <c r="B882" s="91">
        <f>+B$2*EXP('Uncorrelated - Correlated YC'!G882)</f>
        <v>10.60028050979844</v>
      </c>
      <c r="C882" s="91">
        <f>+C$2*EXP('Uncorrelated - Correlated YC'!H882)</f>
        <v>10.507331176645906</v>
      </c>
    </row>
    <row r="883" spans="1:3" ht="15" thickBot="1" x14ac:dyDescent="0.35">
      <c r="A883" s="91" t="s">
        <v>1214</v>
      </c>
      <c r="B883" s="91">
        <f>+B$2*EXP('Uncorrelated - Correlated YC'!G883)</f>
        <v>10.414710764977894</v>
      </c>
      <c r="C883" s="91">
        <f>+C$2*EXP('Uncorrelated - Correlated YC'!H883)</f>
        <v>10.448325789477691</v>
      </c>
    </row>
    <row r="884" spans="1:3" ht="15" thickBot="1" x14ac:dyDescent="0.35">
      <c r="A884" s="91" t="s">
        <v>1215</v>
      </c>
      <c r="B884" s="91">
        <f>+B$2*EXP('Uncorrelated - Correlated YC'!G884)</f>
        <v>10.545557095207316</v>
      </c>
      <c r="C884" s="91">
        <f>+C$2*EXP('Uncorrelated - Correlated YC'!H884)</f>
        <v>10.586271264885504</v>
      </c>
    </row>
    <row r="885" spans="1:3" ht="15" thickBot="1" x14ac:dyDescent="0.35">
      <c r="A885" s="91" t="s">
        <v>1216</v>
      </c>
      <c r="B885" s="91">
        <f>+B$2*EXP('Uncorrelated - Correlated YC'!G885)</f>
        <v>10.591325371875822</v>
      </c>
      <c r="C885" s="91">
        <f>+C$2*EXP('Uncorrelated - Correlated YC'!H885)</f>
        <v>10.630459553913822</v>
      </c>
    </row>
    <row r="886" spans="1:3" ht="15" thickBot="1" x14ac:dyDescent="0.35">
      <c r="A886" s="91" t="s">
        <v>1217</v>
      </c>
      <c r="B886" s="91">
        <f>+B$2*EXP('Uncorrelated - Correlated YC'!G886)</f>
        <v>10.631398347802724</v>
      </c>
      <c r="C886" s="91">
        <f>+C$2*EXP('Uncorrelated - Correlated YC'!H886)</f>
        <v>10.675184649271076</v>
      </c>
    </row>
    <row r="887" spans="1:3" ht="15" thickBot="1" x14ac:dyDescent="0.35">
      <c r="A887" s="91" t="s">
        <v>1218</v>
      </c>
      <c r="B887" s="91">
        <f>+B$2*EXP('Uncorrelated - Correlated YC'!G887)</f>
        <v>10.580951832225159</v>
      </c>
      <c r="C887" s="91">
        <f>+C$2*EXP('Uncorrelated - Correlated YC'!H887)</f>
        <v>10.611583033781095</v>
      </c>
    </row>
    <row r="888" spans="1:3" ht="15" thickBot="1" x14ac:dyDescent="0.35">
      <c r="A888" s="91" t="s">
        <v>1219</v>
      </c>
      <c r="B888" s="91">
        <f>+B$2*EXP('Uncorrelated - Correlated YC'!G888)</f>
        <v>10.633811173907993</v>
      </c>
      <c r="C888" s="91">
        <f>+C$2*EXP('Uncorrelated - Correlated YC'!H888)</f>
        <v>10.705375618644716</v>
      </c>
    </row>
    <row r="889" spans="1:3" ht="15" thickBot="1" x14ac:dyDescent="0.35">
      <c r="A889" s="91" t="s">
        <v>1220</v>
      </c>
      <c r="B889" s="91">
        <f>+B$2*EXP('Uncorrelated - Correlated YC'!G889)</f>
        <v>10.564672911099537</v>
      </c>
      <c r="C889" s="91">
        <f>+C$2*EXP('Uncorrelated - Correlated YC'!H889)</f>
        <v>10.589190902573666</v>
      </c>
    </row>
    <row r="890" spans="1:3" ht="15" thickBot="1" x14ac:dyDescent="0.35">
      <c r="A890" s="91" t="s">
        <v>1221</v>
      </c>
      <c r="B890" s="91">
        <f>+B$2*EXP('Uncorrelated - Correlated YC'!G890)</f>
        <v>10.622181596013846</v>
      </c>
      <c r="C890" s="91">
        <f>+C$2*EXP('Uncorrelated - Correlated YC'!H890)</f>
        <v>10.622150236170111</v>
      </c>
    </row>
    <row r="891" spans="1:3" ht="15" thickBot="1" x14ac:dyDescent="0.35">
      <c r="A891" s="91" t="s">
        <v>1222</v>
      </c>
      <c r="B891" s="91">
        <f>+B$2*EXP('Uncorrelated - Correlated YC'!G891)</f>
        <v>10.581280031086608</v>
      </c>
      <c r="C891" s="91">
        <f>+C$2*EXP('Uncorrelated - Correlated YC'!H891)</f>
        <v>10.612538949584863</v>
      </c>
    </row>
    <row r="892" spans="1:3" ht="15" thickBot="1" x14ac:dyDescent="0.35">
      <c r="A892" s="91" t="s">
        <v>1223</v>
      </c>
      <c r="B892" s="91">
        <f>+B$2*EXP('Uncorrelated - Correlated YC'!G892)</f>
        <v>10.612492304577556</v>
      </c>
      <c r="C892" s="91">
        <f>+C$2*EXP('Uncorrelated - Correlated YC'!H892)</f>
        <v>10.569989005800407</v>
      </c>
    </row>
    <row r="893" spans="1:3" ht="15" thickBot="1" x14ac:dyDescent="0.35">
      <c r="A893" s="91" t="s">
        <v>1224</v>
      </c>
      <c r="B893" s="91">
        <f>+B$2*EXP('Uncorrelated - Correlated YC'!G893)</f>
        <v>10.571234673509929</v>
      </c>
      <c r="C893" s="91">
        <f>+C$2*EXP('Uncorrelated - Correlated YC'!H893)</f>
        <v>10.582321882621137</v>
      </c>
    </row>
    <row r="894" spans="1:3" ht="15" thickBot="1" x14ac:dyDescent="0.35">
      <c r="A894" s="91" t="s">
        <v>1225</v>
      </c>
      <c r="B894" s="91">
        <f>+B$2*EXP('Uncorrelated - Correlated YC'!G894)</f>
        <v>10.668300655213422</v>
      </c>
      <c r="C894" s="91">
        <f>+C$2*EXP('Uncorrelated - Correlated YC'!H894)</f>
        <v>10.575650808907611</v>
      </c>
    </row>
    <row r="895" spans="1:3" ht="15" thickBot="1" x14ac:dyDescent="0.35">
      <c r="A895" s="91" t="s">
        <v>1226</v>
      </c>
      <c r="B895" s="91">
        <f>+B$2*EXP('Uncorrelated - Correlated YC'!G895)</f>
        <v>10.666246768032856</v>
      </c>
      <c r="C895" s="91">
        <f>+C$2*EXP('Uncorrelated - Correlated YC'!H895)</f>
        <v>10.750218150159776</v>
      </c>
    </row>
    <row r="896" spans="1:3" ht="15" thickBot="1" x14ac:dyDescent="0.35">
      <c r="A896" s="91" t="s">
        <v>1227</v>
      </c>
      <c r="B896" s="91">
        <f>+B$2*EXP('Uncorrelated - Correlated YC'!G896)</f>
        <v>10.591987256243236</v>
      </c>
      <c r="C896" s="91">
        <f>+C$2*EXP('Uncorrelated - Correlated YC'!H896)</f>
        <v>10.625503096332753</v>
      </c>
    </row>
    <row r="897" spans="1:3" ht="15" thickBot="1" x14ac:dyDescent="0.35">
      <c r="A897" s="91" t="s">
        <v>1228</v>
      </c>
      <c r="B897" s="91">
        <f>+B$2*EXP('Uncorrelated - Correlated YC'!G897)</f>
        <v>10.620752946230759</v>
      </c>
      <c r="C897" s="91">
        <f>+C$2*EXP('Uncorrelated - Correlated YC'!H897)</f>
        <v>10.606447367422344</v>
      </c>
    </row>
    <row r="898" spans="1:3" ht="15" thickBot="1" x14ac:dyDescent="0.35">
      <c r="A898" s="91" t="s">
        <v>1229</v>
      </c>
      <c r="B898" s="91">
        <f>+B$2*EXP('Uncorrelated - Correlated YC'!G898)</f>
        <v>10.522020311369399</v>
      </c>
      <c r="C898" s="91">
        <f>+C$2*EXP('Uncorrelated - Correlated YC'!H898)</f>
        <v>10.598614267536982</v>
      </c>
    </row>
    <row r="899" spans="1:3" ht="15" thickBot="1" x14ac:dyDescent="0.35">
      <c r="A899" s="91" t="s">
        <v>1230</v>
      </c>
      <c r="B899" s="91">
        <f>+B$2*EXP('Uncorrelated - Correlated YC'!G899)</f>
        <v>10.725176392503855</v>
      </c>
      <c r="C899" s="91">
        <f>+C$2*EXP('Uncorrelated - Correlated YC'!H899)</f>
        <v>10.673240404622382</v>
      </c>
    </row>
    <row r="900" spans="1:3" ht="15" thickBot="1" x14ac:dyDescent="0.35">
      <c r="A900" s="91" t="s">
        <v>1231</v>
      </c>
      <c r="B900" s="91">
        <f>+B$2*EXP('Uncorrelated - Correlated YC'!G900)</f>
        <v>10.610696794480321</v>
      </c>
      <c r="C900" s="91">
        <f>+C$2*EXP('Uncorrelated - Correlated YC'!H900)</f>
        <v>10.515854931721318</v>
      </c>
    </row>
    <row r="901" spans="1:3" ht="15" thickBot="1" x14ac:dyDescent="0.35">
      <c r="A901" s="91" t="s">
        <v>1232</v>
      </c>
      <c r="B901" s="91">
        <f>+B$2*EXP('Uncorrelated - Correlated YC'!G901)</f>
        <v>10.459904459606371</v>
      </c>
      <c r="C901" s="91">
        <f>+C$2*EXP('Uncorrelated - Correlated YC'!H901)</f>
        <v>10.361511656072519</v>
      </c>
    </row>
    <row r="902" spans="1:3" ht="15" thickBot="1" x14ac:dyDescent="0.35">
      <c r="A902" s="91" t="s">
        <v>1233</v>
      </c>
      <c r="B902" s="91">
        <f>+B$2*EXP('Uncorrelated - Correlated YC'!G902)</f>
        <v>10.539641441446427</v>
      </c>
      <c r="C902" s="91">
        <f>+C$2*EXP('Uncorrelated - Correlated YC'!H902)</f>
        <v>10.472975097914965</v>
      </c>
    </row>
    <row r="903" spans="1:3" ht="15" thickBot="1" x14ac:dyDescent="0.35">
      <c r="A903" s="91" t="s">
        <v>1234</v>
      </c>
      <c r="B903" s="91">
        <f>+B$2*EXP('Uncorrelated - Correlated YC'!G903)</f>
        <v>10.671604087048825</v>
      </c>
      <c r="C903" s="91">
        <f>+C$2*EXP('Uncorrelated - Correlated YC'!H903)</f>
        <v>10.677704589529601</v>
      </c>
    </row>
    <row r="904" spans="1:3" ht="15" thickBot="1" x14ac:dyDescent="0.35">
      <c r="A904" s="91" t="s">
        <v>1235</v>
      </c>
      <c r="B904" s="91">
        <f>+B$2*EXP('Uncorrelated - Correlated YC'!G904)</f>
        <v>10.539681653286829</v>
      </c>
      <c r="C904" s="91">
        <f>+C$2*EXP('Uncorrelated - Correlated YC'!H904)</f>
        <v>10.575475337152707</v>
      </c>
    </row>
    <row r="905" spans="1:3" ht="15" thickBot="1" x14ac:dyDescent="0.35">
      <c r="A905" s="91" t="s">
        <v>1236</v>
      </c>
      <c r="B905" s="91">
        <f>+B$2*EXP('Uncorrelated - Correlated YC'!G905)</f>
        <v>10.557422758764536</v>
      </c>
      <c r="C905" s="91">
        <f>+C$2*EXP('Uncorrelated - Correlated YC'!H905)</f>
        <v>10.584314178270226</v>
      </c>
    </row>
    <row r="906" spans="1:3" ht="15" thickBot="1" x14ac:dyDescent="0.35">
      <c r="A906" s="91" t="s">
        <v>1237</v>
      </c>
      <c r="B906" s="91">
        <f>+B$2*EXP('Uncorrelated - Correlated YC'!G906)</f>
        <v>10.532738330293062</v>
      </c>
      <c r="C906" s="91">
        <f>+C$2*EXP('Uncorrelated - Correlated YC'!H906)</f>
        <v>10.485855606629034</v>
      </c>
    </row>
    <row r="907" spans="1:3" ht="15" thickBot="1" x14ac:dyDescent="0.35">
      <c r="A907" s="91" t="s">
        <v>1238</v>
      </c>
      <c r="B907" s="91">
        <f>+B$2*EXP('Uncorrelated - Correlated YC'!G907)</f>
        <v>10.603703702872538</v>
      </c>
      <c r="C907" s="91">
        <f>+C$2*EXP('Uncorrelated - Correlated YC'!H907)</f>
        <v>10.723130526238029</v>
      </c>
    </row>
    <row r="908" spans="1:3" ht="15" thickBot="1" x14ac:dyDescent="0.35">
      <c r="A908" s="91" t="s">
        <v>1239</v>
      </c>
      <c r="B908" s="91">
        <f>+B$2*EXP('Uncorrelated - Correlated YC'!G908)</f>
        <v>10.583900851000623</v>
      </c>
      <c r="C908" s="91">
        <f>+C$2*EXP('Uncorrelated - Correlated YC'!H908)</f>
        <v>10.558868315666855</v>
      </c>
    </row>
    <row r="909" spans="1:3" ht="15" thickBot="1" x14ac:dyDescent="0.35">
      <c r="A909" s="91" t="s">
        <v>1240</v>
      </c>
      <c r="B909" s="91">
        <f>+B$2*EXP('Uncorrelated - Correlated YC'!G909)</f>
        <v>10.600149404925146</v>
      </c>
      <c r="C909" s="91">
        <f>+C$2*EXP('Uncorrelated - Correlated YC'!H909)</f>
        <v>10.699957635974986</v>
      </c>
    </row>
    <row r="910" spans="1:3" ht="15" thickBot="1" x14ac:dyDescent="0.35">
      <c r="A910" s="91" t="s">
        <v>1241</v>
      </c>
      <c r="B910" s="91">
        <f>+B$2*EXP('Uncorrelated - Correlated YC'!G910)</f>
        <v>10.604488355315318</v>
      </c>
      <c r="C910" s="91">
        <f>+C$2*EXP('Uncorrelated - Correlated YC'!H910)</f>
        <v>10.610708041701159</v>
      </c>
    </row>
    <row r="911" spans="1:3" ht="15" thickBot="1" x14ac:dyDescent="0.35">
      <c r="A911" s="91" t="s">
        <v>1242</v>
      </c>
      <c r="B911" s="91">
        <f>+B$2*EXP('Uncorrelated - Correlated YC'!G911)</f>
        <v>10.318956568952716</v>
      </c>
      <c r="C911" s="91">
        <f>+C$2*EXP('Uncorrelated - Correlated YC'!H911)</f>
        <v>10.378801353799725</v>
      </c>
    </row>
    <row r="912" spans="1:3" ht="15" thickBot="1" x14ac:dyDescent="0.35">
      <c r="A912" s="91" t="s">
        <v>1243</v>
      </c>
      <c r="B912" s="91">
        <f>+B$2*EXP('Uncorrelated - Correlated YC'!G912)</f>
        <v>10.547721473973969</v>
      </c>
      <c r="C912" s="91">
        <f>+C$2*EXP('Uncorrelated - Correlated YC'!H912)</f>
        <v>10.563926976101071</v>
      </c>
    </row>
    <row r="913" spans="1:3" ht="15" thickBot="1" x14ac:dyDescent="0.35">
      <c r="A913" s="91" t="s">
        <v>1244</v>
      </c>
      <c r="B913" s="91">
        <f>+B$2*EXP('Uncorrelated - Correlated YC'!G913)</f>
        <v>10.576892150637157</v>
      </c>
      <c r="C913" s="91">
        <f>+C$2*EXP('Uncorrelated - Correlated YC'!H913)</f>
        <v>10.541991290621858</v>
      </c>
    </row>
    <row r="914" spans="1:3" ht="15" thickBot="1" x14ac:dyDescent="0.35">
      <c r="A914" s="91" t="s">
        <v>1245</v>
      </c>
      <c r="B914" s="91">
        <f>+B$2*EXP('Uncorrelated - Correlated YC'!G914)</f>
        <v>10.366998720951221</v>
      </c>
      <c r="C914" s="91">
        <f>+C$2*EXP('Uncorrelated - Correlated YC'!H914)</f>
        <v>10.404070378545136</v>
      </c>
    </row>
    <row r="915" spans="1:3" ht="15" thickBot="1" x14ac:dyDescent="0.35">
      <c r="A915" s="91" t="s">
        <v>1246</v>
      </c>
      <c r="B915" s="91">
        <f>+B$2*EXP('Uncorrelated - Correlated YC'!G915)</f>
        <v>10.603278046523457</v>
      </c>
      <c r="C915" s="91">
        <f>+C$2*EXP('Uncorrelated - Correlated YC'!H915)</f>
        <v>10.654560609295119</v>
      </c>
    </row>
    <row r="916" spans="1:3" ht="15" thickBot="1" x14ac:dyDescent="0.35">
      <c r="A916" s="91" t="s">
        <v>1247</v>
      </c>
      <c r="B916" s="91">
        <f>+B$2*EXP('Uncorrelated - Correlated YC'!G916)</f>
        <v>10.543882435663207</v>
      </c>
      <c r="C916" s="91">
        <f>+C$2*EXP('Uncorrelated - Correlated YC'!H916)</f>
        <v>10.476292044930423</v>
      </c>
    </row>
    <row r="917" spans="1:3" ht="15" thickBot="1" x14ac:dyDescent="0.35">
      <c r="A917" s="91" t="s">
        <v>1248</v>
      </c>
      <c r="B917" s="91">
        <f>+B$2*EXP('Uncorrelated - Correlated YC'!G917)</f>
        <v>10.501256886230717</v>
      </c>
      <c r="C917" s="91">
        <f>+C$2*EXP('Uncorrelated - Correlated YC'!H917)</f>
        <v>10.474365829377078</v>
      </c>
    </row>
    <row r="918" spans="1:3" ht="15" thickBot="1" x14ac:dyDescent="0.35">
      <c r="A918" s="91" t="s">
        <v>1249</v>
      </c>
      <c r="B918" s="91">
        <f>+B$2*EXP('Uncorrelated - Correlated YC'!G918)</f>
        <v>10.636441597403627</v>
      </c>
      <c r="C918" s="91">
        <f>+C$2*EXP('Uncorrelated - Correlated YC'!H918)</f>
        <v>10.683617487537029</v>
      </c>
    </row>
    <row r="919" spans="1:3" ht="15" thickBot="1" x14ac:dyDescent="0.35">
      <c r="A919" s="91" t="s">
        <v>1250</v>
      </c>
      <c r="B919" s="91">
        <f>+B$2*EXP('Uncorrelated - Correlated YC'!G919)</f>
        <v>10.394069188727848</v>
      </c>
      <c r="C919" s="91">
        <f>+C$2*EXP('Uncorrelated - Correlated YC'!H919)</f>
        <v>10.43021828115517</v>
      </c>
    </row>
    <row r="920" spans="1:3" ht="15" thickBot="1" x14ac:dyDescent="0.35">
      <c r="A920" s="91" t="s">
        <v>1251</v>
      </c>
      <c r="B920" s="91">
        <f>+B$2*EXP('Uncorrelated - Correlated YC'!G920)</f>
        <v>10.650916787604809</v>
      </c>
      <c r="C920" s="91">
        <f>+C$2*EXP('Uncorrelated - Correlated YC'!H920)</f>
        <v>10.622966153095824</v>
      </c>
    </row>
    <row r="921" spans="1:3" ht="15" thickBot="1" x14ac:dyDescent="0.35">
      <c r="A921" s="91" t="s">
        <v>1252</v>
      </c>
      <c r="B921" s="91">
        <f>+B$2*EXP('Uncorrelated - Correlated YC'!G921)</f>
        <v>10.709649011356584</v>
      </c>
      <c r="C921" s="91">
        <f>+C$2*EXP('Uncorrelated - Correlated YC'!H921)</f>
        <v>10.705508925691674</v>
      </c>
    </row>
    <row r="922" spans="1:3" ht="15" thickBot="1" x14ac:dyDescent="0.35">
      <c r="A922" s="91" t="s">
        <v>1253</v>
      </c>
      <c r="B922" s="91">
        <f>+B$2*EXP('Uncorrelated - Correlated YC'!G922)</f>
        <v>10.608321962800453</v>
      </c>
      <c r="C922" s="91">
        <f>+C$2*EXP('Uncorrelated - Correlated YC'!H922)</f>
        <v>10.588184225594558</v>
      </c>
    </row>
    <row r="923" spans="1:3" ht="15" thickBot="1" x14ac:dyDescent="0.35">
      <c r="A923" s="91" t="s">
        <v>1254</v>
      </c>
      <c r="B923" s="91">
        <f>+B$2*EXP('Uncorrelated - Correlated YC'!G923)</f>
        <v>10.425008157648948</v>
      </c>
      <c r="C923" s="91">
        <f>+C$2*EXP('Uncorrelated - Correlated YC'!H923)</f>
        <v>10.415308876475345</v>
      </c>
    </row>
    <row r="924" spans="1:3" ht="15" thickBot="1" x14ac:dyDescent="0.35">
      <c r="A924" s="91" t="s">
        <v>1255</v>
      </c>
      <c r="B924" s="91">
        <f>+B$2*EXP('Uncorrelated - Correlated YC'!G924)</f>
        <v>10.437362844535761</v>
      </c>
      <c r="C924" s="91">
        <f>+C$2*EXP('Uncorrelated - Correlated YC'!H924)</f>
        <v>10.491017546796421</v>
      </c>
    </row>
    <row r="925" spans="1:3" ht="15" thickBot="1" x14ac:dyDescent="0.35">
      <c r="A925" s="91" t="s">
        <v>1256</v>
      </c>
      <c r="B925" s="91">
        <f>+B$2*EXP('Uncorrelated - Correlated YC'!G925)</f>
        <v>10.654920578498361</v>
      </c>
      <c r="C925" s="91">
        <f>+C$2*EXP('Uncorrelated - Correlated YC'!H925)</f>
        <v>10.616303371491261</v>
      </c>
    </row>
    <row r="926" spans="1:3" ht="15" thickBot="1" x14ac:dyDescent="0.35">
      <c r="A926" s="91" t="s">
        <v>1257</v>
      </c>
      <c r="B926" s="91">
        <f>+B$2*EXP('Uncorrelated - Correlated YC'!G926)</f>
        <v>10.614362310939974</v>
      </c>
      <c r="C926" s="91">
        <f>+C$2*EXP('Uncorrelated - Correlated YC'!H926)</f>
        <v>10.456615648683995</v>
      </c>
    </row>
    <row r="927" spans="1:3" ht="15" thickBot="1" x14ac:dyDescent="0.35">
      <c r="A927" s="91" t="s">
        <v>1258</v>
      </c>
      <c r="B927" s="91">
        <f>+B$2*EXP('Uncorrelated - Correlated YC'!G927)</f>
        <v>10.409408235451115</v>
      </c>
      <c r="C927" s="91">
        <f>+C$2*EXP('Uncorrelated - Correlated YC'!H927)</f>
        <v>10.441072931595182</v>
      </c>
    </row>
    <row r="928" spans="1:3" ht="15" thickBot="1" x14ac:dyDescent="0.35">
      <c r="A928" s="91" t="s">
        <v>1259</v>
      </c>
      <c r="B928" s="91">
        <f>+B$2*EXP('Uncorrelated - Correlated YC'!G928)</f>
        <v>10.643955158072476</v>
      </c>
      <c r="C928" s="91">
        <f>+C$2*EXP('Uncorrelated - Correlated YC'!H928)</f>
        <v>10.555730230114509</v>
      </c>
    </row>
    <row r="929" spans="1:3" ht="15" thickBot="1" x14ac:dyDescent="0.35">
      <c r="A929" s="91" t="s">
        <v>1260</v>
      </c>
      <c r="B929" s="91">
        <f>+B$2*EXP('Uncorrelated - Correlated YC'!G929)</f>
        <v>10.458256803845105</v>
      </c>
      <c r="C929" s="91">
        <f>+C$2*EXP('Uncorrelated - Correlated YC'!H929)</f>
        <v>10.447944841813912</v>
      </c>
    </row>
    <row r="930" spans="1:3" ht="15" thickBot="1" x14ac:dyDescent="0.35">
      <c r="A930" s="91" t="s">
        <v>1261</v>
      </c>
      <c r="B930" s="91">
        <f>+B$2*EXP('Uncorrelated - Correlated YC'!G930)</f>
        <v>10.604581730968658</v>
      </c>
      <c r="C930" s="91">
        <f>+C$2*EXP('Uncorrelated - Correlated YC'!H930)</f>
        <v>10.624982647342119</v>
      </c>
    </row>
    <row r="931" spans="1:3" ht="15" thickBot="1" x14ac:dyDescent="0.35">
      <c r="A931" s="91" t="s">
        <v>1262</v>
      </c>
      <c r="B931" s="91">
        <f>+B$2*EXP('Uncorrelated - Correlated YC'!G931)</f>
        <v>10.654193012344686</v>
      </c>
      <c r="C931" s="91">
        <f>+C$2*EXP('Uncorrelated - Correlated YC'!H931)</f>
        <v>10.698211326257752</v>
      </c>
    </row>
    <row r="932" spans="1:3" ht="15" thickBot="1" x14ac:dyDescent="0.35">
      <c r="A932" s="91" t="s">
        <v>1263</v>
      </c>
      <c r="B932" s="91">
        <f>+B$2*EXP('Uncorrelated - Correlated YC'!G932)</f>
        <v>10.466112381144219</v>
      </c>
      <c r="C932" s="91">
        <f>+C$2*EXP('Uncorrelated - Correlated YC'!H932)</f>
        <v>10.457839583093239</v>
      </c>
    </row>
    <row r="933" spans="1:3" ht="15" thickBot="1" x14ac:dyDescent="0.35">
      <c r="A933" s="91" t="s">
        <v>1264</v>
      </c>
      <c r="B933" s="91">
        <f>+B$2*EXP('Uncorrelated - Correlated YC'!G933)</f>
        <v>10.451709971058236</v>
      </c>
      <c r="C933" s="91">
        <f>+C$2*EXP('Uncorrelated - Correlated YC'!H933)</f>
        <v>10.416089253048787</v>
      </c>
    </row>
    <row r="934" spans="1:3" ht="15" thickBot="1" x14ac:dyDescent="0.35">
      <c r="A934" s="91" t="s">
        <v>1265</v>
      </c>
      <c r="B934" s="91">
        <f>+B$2*EXP('Uncorrelated - Correlated YC'!G934)</f>
        <v>10.51857998682898</v>
      </c>
      <c r="C934" s="91">
        <f>+C$2*EXP('Uncorrelated - Correlated YC'!H934)</f>
        <v>10.522983643435062</v>
      </c>
    </row>
    <row r="935" spans="1:3" ht="15" thickBot="1" x14ac:dyDescent="0.35">
      <c r="A935" s="91" t="s">
        <v>1266</v>
      </c>
      <c r="B935" s="91">
        <f>+B$2*EXP('Uncorrelated - Correlated YC'!G935)</f>
        <v>10.490542386361943</v>
      </c>
      <c r="C935" s="91">
        <f>+C$2*EXP('Uncorrelated - Correlated YC'!H935)</f>
        <v>10.599742460173948</v>
      </c>
    </row>
    <row r="936" spans="1:3" ht="15" thickBot="1" x14ac:dyDescent="0.35">
      <c r="A936" s="91" t="s">
        <v>1267</v>
      </c>
      <c r="B936" s="91">
        <f>+B$2*EXP('Uncorrelated - Correlated YC'!G936)</f>
        <v>10.738788979688781</v>
      </c>
      <c r="C936" s="91">
        <f>+C$2*EXP('Uncorrelated - Correlated YC'!H936)</f>
        <v>10.702104875156902</v>
      </c>
    </row>
    <row r="937" spans="1:3" ht="15" thickBot="1" x14ac:dyDescent="0.35">
      <c r="A937" s="91" t="s">
        <v>1268</v>
      </c>
      <c r="B937" s="91">
        <f>+B$2*EXP('Uncorrelated - Correlated YC'!G937)</f>
        <v>10.642422741142582</v>
      </c>
      <c r="C937" s="91">
        <f>+C$2*EXP('Uncorrelated - Correlated YC'!H937)</f>
        <v>10.661463027327455</v>
      </c>
    </row>
    <row r="938" spans="1:3" ht="15" thickBot="1" x14ac:dyDescent="0.35">
      <c r="A938" s="91" t="s">
        <v>1269</v>
      </c>
      <c r="B938" s="91">
        <f>+B$2*EXP('Uncorrelated - Correlated YC'!G938)</f>
        <v>10.584539254044312</v>
      </c>
      <c r="C938" s="91">
        <f>+C$2*EXP('Uncorrelated - Correlated YC'!H938)</f>
        <v>10.485628364246786</v>
      </c>
    </row>
    <row r="939" spans="1:3" ht="15" thickBot="1" x14ac:dyDescent="0.35">
      <c r="A939" s="91" t="s">
        <v>1270</v>
      </c>
      <c r="B939" s="91">
        <f>+B$2*EXP('Uncorrelated - Correlated YC'!G939)</f>
        <v>10.60869375154607</v>
      </c>
      <c r="C939" s="91">
        <f>+C$2*EXP('Uncorrelated - Correlated YC'!H939)</f>
        <v>10.623726908627495</v>
      </c>
    </row>
    <row r="940" spans="1:3" ht="15" thickBot="1" x14ac:dyDescent="0.35">
      <c r="A940" s="91" t="s">
        <v>1271</v>
      </c>
      <c r="B940" s="91">
        <f>+B$2*EXP('Uncorrelated - Correlated YC'!G940)</f>
        <v>10.424799065801313</v>
      </c>
      <c r="C940" s="91">
        <f>+C$2*EXP('Uncorrelated - Correlated YC'!H940)</f>
        <v>10.450918358181015</v>
      </c>
    </row>
    <row r="941" spans="1:3" ht="15" thickBot="1" x14ac:dyDescent="0.35">
      <c r="A941" s="91" t="s">
        <v>1272</v>
      </c>
      <c r="B941" s="91">
        <f>+B$2*EXP('Uncorrelated - Correlated YC'!G941)</f>
        <v>10.355232071482405</v>
      </c>
      <c r="C941" s="91">
        <f>+C$2*EXP('Uncorrelated - Correlated YC'!H941)</f>
        <v>10.375472727966589</v>
      </c>
    </row>
    <row r="942" spans="1:3" ht="15" thickBot="1" x14ac:dyDescent="0.35">
      <c r="A942" s="91" t="s">
        <v>1273</v>
      </c>
      <c r="B942" s="91">
        <f>+B$2*EXP('Uncorrelated - Correlated YC'!G942)</f>
        <v>10.331163910025522</v>
      </c>
      <c r="C942" s="91">
        <f>+C$2*EXP('Uncorrelated - Correlated YC'!H942)</f>
        <v>10.264468026019356</v>
      </c>
    </row>
    <row r="943" spans="1:3" ht="15" thickBot="1" x14ac:dyDescent="0.35">
      <c r="A943" s="91" t="s">
        <v>1274</v>
      </c>
      <c r="B943" s="91">
        <f>+B$2*EXP('Uncorrelated - Correlated YC'!G943)</f>
        <v>10.652666050418953</v>
      </c>
      <c r="C943" s="91">
        <f>+C$2*EXP('Uncorrelated - Correlated YC'!H943)</f>
        <v>10.564319113517932</v>
      </c>
    </row>
    <row r="944" spans="1:3" ht="15" thickBot="1" x14ac:dyDescent="0.35">
      <c r="A944" s="91" t="s">
        <v>1275</v>
      </c>
      <c r="B944" s="91">
        <f>+B$2*EXP('Uncorrelated - Correlated YC'!G944)</f>
        <v>10.559434573321161</v>
      </c>
      <c r="C944" s="91">
        <f>+C$2*EXP('Uncorrelated - Correlated YC'!H944)</f>
        <v>10.439378685513825</v>
      </c>
    </row>
    <row r="945" spans="1:3" ht="15" thickBot="1" x14ac:dyDescent="0.35">
      <c r="A945" s="91" t="s">
        <v>1276</v>
      </c>
      <c r="B945" s="91">
        <f>+B$2*EXP('Uncorrelated - Correlated YC'!G945)</f>
        <v>10.498021779089063</v>
      </c>
      <c r="C945" s="91">
        <f>+C$2*EXP('Uncorrelated - Correlated YC'!H945)</f>
        <v>10.647295501015417</v>
      </c>
    </row>
    <row r="946" spans="1:3" ht="15" thickBot="1" x14ac:dyDescent="0.35">
      <c r="A946" s="91" t="s">
        <v>1277</v>
      </c>
      <c r="B946" s="91">
        <f>+B$2*EXP('Uncorrelated - Correlated YC'!G946)</f>
        <v>10.597887123667968</v>
      </c>
      <c r="C946" s="91">
        <f>+C$2*EXP('Uncorrelated - Correlated YC'!H946)</f>
        <v>10.615221465438781</v>
      </c>
    </row>
    <row r="947" spans="1:3" ht="15" thickBot="1" x14ac:dyDescent="0.35">
      <c r="A947" s="91" t="s">
        <v>1278</v>
      </c>
      <c r="B947" s="91">
        <f>+B$2*EXP('Uncorrelated - Correlated YC'!G947)</f>
        <v>10.703802788994519</v>
      </c>
      <c r="C947" s="91">
        <f>+C$2*EXP('Uncorrelated - Correlated YC'!H947)</f>
        <v>10.790971134598275</v>
      </c>
    </row>
    <row r="948" spans="1:3" ht="15" thickBot="1" x14ac:dyDescent="0.35">
      <c r="A948" s="91" t="s">
        <v>1279</v>
      </c>
      <c r="B948" s="91">
        <f>+B$2*EXP('Uncorrelated - Correlated YC'!G948)</f>
        <v>10.473738670068611</v>
      </c>
      <c r="C948" s="91">
        <f>+C$2*EXP('Uncorrelated - Correlated YC'!H948)</f>
        <v>10.457467366785854</v>
      </c>
    </row>
    <row r="949" spans="1:3" ht="15" thickBot="1" x14ac:dyDescent="0.35">
      <c r="A949" s="91" t="s">
        <v>1280</v>
      </c>
      <c r="B949" s="91">
        <f>+B$2*EXP('Uncorrelated - Correlated YC'!G949)</f>
        <v>10.452213865152929</v>
      </c>
      <c r="C949" s="91">
        <f>+C$2*EXP('Uncorrelated - Correlated YC'!H949)</f>
        <v>10.382922651225718</v>
      </c>
    </row>
    <row r="950" spans="1:3" ht="15" thickBot="1" x14ac:dyDescent="0.35">
      <c r="A950" s="91" t="s">
        <v>1281</v>
      </c>
      <c r="B950" s="91">
        <f>+B$2*EXP('Uncorrelated - Correlated YC'!G950)</f>
        <v>10.630590341190327</v>
      </c>
      <c r="C950" s="91">
        <f>+C$2*EXP('Uncorrelated - Correlated YC'!H950)</f>
        <v>10.571320811408361</v>
      </c>
    </row>
    <row r="951" spans="1:3" ht="15" thickBot="1" x14ac:dyDescent="0.35">
      <c r="A951" s="91" t="s">
        <v>1282</v>
      </c>
      <c r="B951" s="91">
        <f>+B$2*EXP('Uncorrelated - Correlated YC'!G951)</f>
        <v>10.4918250799278</v>
      </c>
      <c r="C951" s="91">
        <f>+C$2*EXP('Uncorrelated - Correlated YC'!H951)</f>
        <v>10.342927993313356</v>
      </c>
    </row>
    <row r="952" spans="1:3" ht="15" thickBot="1" x14ac:dyDescent="0.35">
      <c r="A952" s="91" t="s">
        <v>1283</v>
      </c>
      <c r="B952" s="91">
        <f>+B$2*EXP('Uncorrelated - Correlated YC'!G952)</f>
        <v>10.457427844917092</v>
      </c>
      <c r="C952" s="91">
        <f>+C$2*EXP('Uncorrelated - Correlated YC'!H952)</f>
        <v>10.475761634255703</v>
      </c>
    </row>
    <row r="953" spans="1:3" ht="15" thickBot="1" x14ac:dyDescent="0.35">
      <c r="A953" s="91" t="s">
        <v>1284</v>
      </c>
      <c r="B953" s="91">
        <f>+B$2*EXP('Uncorrelated - Correlated YC'!G953)</f>
        <v>10.420323421341509</v>
      </c>
      <c r="C953" s="91">
        <f>+C$2*EXP('Uncorrelated - Correlated YC'!H953)</f>
        <v>10.453117007323504</v>
      </c>
    </row>
    <row r="954" spans="1:3" ht="15" thickBot="1" x14ac:dyDescent="0.35">
      <c r="A954" s="91" t="s">
        <v>1285</v>
      </c>
      <c r="B954" s="91">
        <f>+B$2*EXP('Uncorrelated - Correlated YC'!G954)</f>
        <v>10.391622689146837</v>
      </c>
      <c r="C954" s="91">
        <f>+C$2*EXP('Uncorrelated - Correlated YC'!H954)</f>
        <v>10.334958571875692</v>
      </c>
    </row>
    <row r="955" spans="1:3" ht="15" thickBot="1" x14ac:dyDescent="0.35">
      <c r="A955" s="91" t="s">
        <v>1286</v>
      </c>
      <c r="B955" s="91">
        <f>+B$2*EXP('Uncorrelated - Correlated YC'!G955)</f>
        <v>10.450229986046018</v>
      </c>
      <c r="C955" s="91">
        <f>+C$2*EXP('Uncorrelated - Correlated YC'!H955)</f>
        <v>10.439354699144987</v>
      </c>
    </row>
    <row r="956" spans="1:3" ht="15" thickBot="1" x14ac:dyDescent="0.35">
      <c r="A956" s="91" t="s">
        <v>1287</v>
      </c>
      <c r="B956" s="91">
        <f>+B$2*EXP('Uncorrelated - Correlated YC'!G956)</f>
        <v>10.528869992067953</v>
      </c>
      <c r="C956" s="91">
        <f>+C$2*EXP('Uncorrelated - Correlated YC'!H956)</f>
        <v>10.689162727981795</v>
      </c>
    </row>
    <row r="957" spans="1:3" ht="15" thickBot="1" x14ac:dyDescent="0.35">
      <c r="A957" s="91" t="s">
        <v>1288</v>
      </c>
      <c r="B957" s="91">
        <f>+B$2*EXP('Uncorrelated - Correlated YC'!G957)</f>
        <v>10.565795112673047</v>
      </c>
      <c r="C957" s="91">
        <f>+C$2*EXP('Uncorrelated - Correlated YC'!H957)</f>
        <v>10.549891688781102</v>
      </c>
    </row>
    <row r="958" spans="1:3" ht="15" thickBot="1" x14ac:dyDescent="0.35">
      <c r="A958" s="91" t="s">
        <v>1289</v>
      </c>
      <c r="B958" s="91">
        <f>+B$2*EXP('Uncorrelated - Correlated YC'!G958)</f>
        <v>10.609388650376831</v>
      </c>
      <c r="C958" s="91">
        <f>+C$2*EXP('Uncorrelated - Correlated YC'!H958)</f>
        <v>10.554880831255677</v>
      </c>
    </row>
    <row r="959" spans="1:3" ht="15" thickBot="1" x14ac:dyDescent="0.35">
      <c r="A959" s="91" t="s">
        <v>1290</v>
      </c>
      <c r="B959" s="91">
        <f>+B$2*EXP('Uncorrelated - Correlated YC'!G959)</f>
        <v>10.597110881264301</v>
      </c>
      <c r="C959" s="91">
        <f>+C$2*EXP('Uncorrelated - Correlated YC'!H959)</f>
        <v>10.593744762550365</v>
      </c>
    </row>
    <row r="960" spans="1:3" ht="15" thickBot="1" x14ac:dyDescent="0.35">
      <c r="A960" s="91" t="s">
        <v>1291</v>
      </c>
      <c r="B960" s="91">
        <f>+B$2*EXP('Uncorrelated - Correlated YC'!G960)</f>
        <v>10.462909939541692</v>
      </c>
      <c r="C960" s="91">
        <f>+C$2*EXP('Uncorrelated - Correlated YC'!H960)</f>
        <v>10.444955916836534</v>
      </c>
    </row>
    <row r="961" spans="1:3" ht="15" thickBot="1" x14ac:dyDescent="0.35">
      <c r="A961" s="91" t="s">
        <v>1292</v>
      </c>
      <c r="B961" s="91">
        <f>+B$2*EXP('Uncorrelated - Correlated YC'!G961)</f>
        <v>10.758871501221902</v>
      </c>
      <c r="C961" s="91">
        <f>+C$2*EXP('Uncorrelated - Correlated YC'!H961)</f>
        <v>10.74440684569057</v>
      </c>
    </row>
    <row r="962" spans="1:3" ht="15" thickBot="1" x14ac:dyDescent="0.35">
      <c r="A962" s="91" t="s">
        <v>1293</v>
      </c>
      <c r="B962" s="91">
        <f>+B$2*EXP('Uncorrelated - Correlated YC'!G962)</f>
        <v>10.694955389755744</v>
      </c>
      <c r="C962" s="91">
        <f>+C$2*EXP('Uncorrelated - Correlated YC'!H962)</f>
        <v>10.580622238446098</v>
      </c>
    </row>
    <row r="963" spans="1:3" ht="15" thickBot="1" x14ac:dyDescent="0.35">
      <c r="A963" s="91" t="s">
        <v>1294</v>
      </c>
      <c r="B963" s="91">
        <f>+B$2*EXP('Uncorrelated - Correlated YC'!G963)</f>
        <v>10.553949035119047</v>
      </c>
      <c r="C963" s="91">
        <f>+C$2*EXP('Uncorrelated - Correlated YC'!H963)</f>
        <v>10.546760709339402</v>
      </c>
    </row>
    <row r="964" spans="1:3" ht="15" thickBot="1" x14ac:dyDescent="0.35">
      <c r="A964" s="91" t="s">
        <v>1295</v>
      </c>
      <c r="B964" s="91">
        <f>+B$2*EXP('Uncorrelated - Correlated YC'!G964)</f>
        <v>10.461452336944012</v>
      </c>
      <c r="C964" s="91">
        <f>+C$2*EXP('Uncorrelated - Correlated YC'!H964)</f>
        <v>10.425815045006264</v>
      </c>
    </row>
    <row r="965" spans="1:3" ht="15" thickBot="1" x14ac:dyDescent="0.35">
      <c r="A965" s="91" t="s">
        <v>1296</v>
      </c>
      <c r="B965" s="91">
        <f>+B$2*EXP('Uncorrelated - Correlated YC'!G965)</f>
        <v>10.359721596905434</v>
      </c>
      <c r="C965" s="91">
        <f>+C$2*EXP('Uncorrelated - Correlated YC'!H965)</f>
        <v>10.442262024886816</v>
      </c>
    </row>
    <row r="966" spans="1:3" ht="15" thickBot="1" x14ac:dyDescent="0.35">
      <c r="A966" s="91" t="s">
        <v>1297</v>
      </c>
      <c r="B966" s="91">
        <f>+B$2*EXP('Uncorrelated - Correlated YC'!G966)</f>
        <v>10.635835170144425</v>
      </c>
      <c r="C966" s="91">
        <f>+C$2*EXP('Uncorrelated - Correlated YC'!H966)</f>
        <v>10.571434104844858</v>
      </c>
    </row>
    <row r="967" spans="1:3" ht="15" thickBot="1" x14ac:dyDescent="0.35">
      <c r="A967" s="91" t="s">
        <v>1298</v>
      </c>
      <c r="B967" s="91">
        <f>+B$2*EXP('Uncorrelated - Correlated YC'!G967)</f>
        <v>10.618178665262333</v>
      </c>
      <c r="C967" s="91">
        <f>+C$2*EXP('Uncorrelated - Correlated YC'!H967)</f>
        <v>10.531348282405867</v>
      </c>
    </row>
    <row r="968" spans="1:3" ht="15" thickBot="1" x14ac:dyDescent="0.35">
      <c r="A968" s="91" t="s">
        <v>1299</v>
      </c>
      <c r="B968" s="91">
        <f>+B$2*EXP('Uncorrelated - Correlated YC'!G968)</f>
        <v>10.624453292175506</v>
      </c>
      <c r="C968" s="91">
        <f>+C$2*EXP('Uncorrelated - Correlated YC'!H968)</f>
        <v>10.608820803309488</v>
      </c>
    </row>
    <row r="969" spans="1:3" ht="15" thickBot="1" x14ac:dyDescent="0.35">
      <c r="A969" s="91" t="s">
        <v>1300</v>
      </c>
      <c r="B969" s="91">
        <f>+B$2*EXP('Uncorrelated - Correlated YC'!G969)</f>
        <v>10.542801147590017</v>
      </c>
      <c r="C969" s="91">
        <f>+C$2*EXP('Uncorrelated - Correlated YC'!H969)</f>
        <v>10.567376088819639</v>
      </c>
    </row>
    <row r="970" spans="1:3" ht="15" thickBot="1" x14ac:dyDescent="0.35">
      <c r="A970" s="91" t="s">
        <v>1301</v>
      </c>
      <c r="B970" s="91">
        <f>+B$2*EXP('Uncorrelated - Correlated YC'!G970)</f>
        <v>10.584681571898139</v>
      </c>
      <c r="C970" s="91">
        <f>+C$2*EXP('Uncorrelated - Correlated YC'!H970)</f>
        <v>10.584729608440353</v>
      </c>
    </row>
    <row r="971" spans="1:3" ht="15" thickBot="1" x14ac:dyDescent="0.35">
      <c r="A971" s="91" t="s">
        <v>1302</v>
      </c>
      <c r="B971" s="91">
        <f>+B$2*EXP('Uncorrelated - Correlated YC'!G971)</f>
        <v>10.41193554081269</v>
      </c>
      <c r="C971" s="91">
        <f>+C$2*EXP('Uncorrelated - Correlated YC'!H971)</f>
        <v>10.380396133730342</v>
      </c>
    </row>
    <row r="972" spans="1:3" ht="15" thickBot="1" x14ac:dyDescent="0.35">
      <c r="A972" s="91" t="s">
        <v>1303</v>
      </c>
      <c r="B972" s="91">
        <f>+B$2*EXP('Uncorrelated - Correlated YC'!G972)</f>
        <v>10.756779500356043</v>
      </c>
      <c r="C972" s="91">
        <f>+C$2*EXP('Uncorrelated - Correlated YC'!H972)</f>
        <v>10.751631223071964</v>
      </c>
    </row>
    <row r="973" spans="1:3" ht="15" thickBot="1" x14ac:dyDescent="0.35">
      <c r="A973" s="91" t="s">
        <v>1304</v>
      </c>
      <c r="B973" s="91">
        <f>+B$2*EXP('Uncorrelated - Correlated YC'!G973)</f>
        <v>10.658835021130413</v>
      </c>
      <c r="C973" s="91">
        <f>+C$2*EXP('Uncorrelated - Correlated YC'!H973)</f>
        <v>10.701777793391907</v>
      </c>
    </row>
    <row r="974" spans="1:3" ht="15" thickBot="1" x14ac:dyDescent="0.35">
      <c r="A974" s="91" t="s">
        <v>1305</v>
      </c>
      <c r="B974" s="91">
        <f>+B$2*EXP('Uncorrelated - Correlated YC'!G974)</f>
        <v>10.585708269513383</v>
      </c>
      <c r="C974" s="91">
        <f>+C$2*EXP('Uncorrelated - Correlated YC'!H974)</f>
        <v>10.481183336902593</v>
      </c>
    </row>
    <row r="975" spans="1:3" ht="15" thickBot="1" x14ac:dyDescent="0.35">
      <c r="A975" s="91" t="s">
        <v>1306</v>
      </c>
      <c r="B975" s="91">
        <f>+B$2*EXP('Uncorrelated - Correlated YC'!G975)</f>
        <v>10.44424177381652</v>
      </c>
      <c r="C975" s="91">
        <f>+C$2*EXP('Uncorrelated - Correlated YC'!H975)</f>
        <v>10.386486148248601</v>
      </c>
    </row>
    <row r="976" spans="1:3" ht="15" thickBot="1" x14ac:dyDescent="0.35">
      <c r="A976" s="91" t="s">
        <v>1307</v>
      </c>
      <c r="B976" s="91">
        <f>+B$2*EXP('Uncorrelated - Correlated YC'!G976)</f>
        <v>10.674419507932985</v>
      </c>
      <c r="C976" s="91">
        <f>+C$2*EXP('Uncorrelated - Correlated YC'!H976)</f>
        <v>10.632915029417735</v>
      </c>
    </row>
    <row r="977" spans="1:3" ht="15" thickBot="1" x14ac:dyDescent="0.35">
      <c r="A977" s="91" t="s">
        <v>1308</v>
      </c>
      <c r="B977" s="91">
        <f>+B$2*EXP('Uncorrelated - Correlated YC'!G977)</f>
        <v>10.676786022245201</v>
      </c>
      <c r="C977" s="91">
        <f>+C$2*EXP('Uncorrelated - Correlated YC'!H977)</f>
        <v>10.624545527643354</v>
      </c>
    </row>
    <row r="978" spans="1:3" ht="15" thickBot="1" x14ac:dyDescent="0.35">
      <c r="A978" s="91" t="s">
        <v>1309</v>
      </c>
      <c r="B978" s="91">
        <f>+B$2*EXP('Uncorrelated - Correlated YC'!G978)</f>
        <v>10.646923597022086</v>
      </c>
      <c r="C978" s="91">
        <f>+C$2*EXP('Uncorrelated - Correlated YC'!H978)</f>
        <v>10.594769924277907</v>
      </c>
    </row>
    <row r="979" spans="1:3" ht="15" thickBot="1" x14ac:dyDescent="0.35">
      <c r="A979" s="91" t="s">
        <v>1310</v>
      </c>
      <c r="B979" s="91">
        <f>+B$2*EXP('Uncorrelated - Correlated YC'!G979)</f>
        <v>10.474443337682921</v>
      </c>
      <c r="C979" s="91">
        <f>+C$2*EXP('Uncorrelated - Correlated YC'!H979)</f>
        <v>10.491381893248866</v>
      </c>
    </row>
    <row r="980" spans="1:3" ht="15" thickBot="1" x14ac:dyDescent="0.35">
      <c r="A980" s="91" t="s">
        <v>1311</v>
      </c>
      <c r="B980" s="91">
        <f>+B$2*EXP('Uncorrelated - Correlated YC'!G980)</f>
        <v>10.544580254927707</v>
      </c>
      <c r="C980" s="91">
        <f>+C$2*EXP('Uncorrelated - Correlated YC'!H980)</f>
        <v>10.606769216025116</v>
      </c>
    </row>
    <row r="981" spans="1:3" ht="15" thickBot="1" x14ac:dyDescent="0.35">
      <c r="A981" s="91" t="s">
        <v>1312</v>
      </c>
      <c r="B981" s="91">
        <f>+B$2*EXP('Uncorrelated - Correlated YC'!G981)</f>
        <v>10.563482529221917</v>
      </c>
      <c r="C981" s="91">
        <f>+C$2*EXP('Uncorrelated - Correlated YC'!H981)</f>
        <v>10.581498560124972</v>
      </c>
    </row>
    <row r="982" spans="1:3" ht="15" thickBot="1" x14ac:dyDescent="0.35">
      <c r="A982" s="91" t="s">
        <v>1313</v>
      </c>
      <c r="B982" s="91">
        <f>+B$2*EXP('Uncorrelated - Correlated YC'!G982)</f>
        <v>10.621284581542625</v>
      </c>
      <c r="C982" s="91">
        <f>+C$2*EXP('Uncorrelated - Correlated YC'!H982)</f>
        <v>10.710761910592758</v>
      </c>
    </row>
    <row r="983" spans="1:3" ht="15" thickBot="1" x14ac:dyDescent="0.35">
      <c r="A983" s="91" t="s">
        <v>1314</v>
      </c>
      <c r="B983" s="91">
        <f>+B$2*EXP('Uncorrelated - Correlated YC'!G983)</f>
        <v>10.66304499251706</v>
      </c>
      <c r="C983" s="91">
        <f>+C$2*EXP('Uncorrelated - Correlated YC'!H983)</f>
        <v>10.631690105771693</v>
      </c>
    </row>
    <row r="984" spans="1:3" ht="15" thickBot="1" x14ac:dyDescent="0.35">
      <c r="A984" s="91" t="s">
        <v>1315</v>
      </c>
      <c r="B984" s="91">
        <f>+B$2*EXP('Uncorrelated - Correlated YC'!G984)</f>
        <v>10.452178654687525</v>
      </c>
      <c r="C984" s="91">
        <f>+C$2*EXP('Uncorrelated - Correlated YC'!H984)</f>
        <v>10.506521507218375</v>
      </c>
    </row>
    <row r="985" spans="1:3" ht="15" thickBot="1" x14ac:dyDescent="0.35">
      <c r="A985" s="91" t="s">
        <v>1316</v>
      </c>
      <c r="B985" s="91">
        <f>+B$2*EXP('Uncorrelated - Correlated YC'!G985)</f>
        <v>10.521853809912127</v>
      </c>
      <c r="C985" s="91">
        <f>+C$2*EXP('Uncorrelated - Correlated YC'!H985)</f>
        <v>10.569791085578666</v>
      </c>
    </row>
    <row r="986" spans="1:3" ht="15" thickBot="1" x14ac:dyDescent="0.35">
      <c r="A986" s="91" t="s">
        <v>1317</v>
      </c>
      <c r="B986" s="91">
        <f>+B$2*EXP('Uncorrelated - Correlated YC'!G986)</f>
        <v>10.722901897786224</v>
      </c>
      <c r="C986" s="91">
        <f>+C$2*EXP('Uncorrelated - Correlated YC'!H986)</f>
        <v>10.546045647902353</v>
      </c>
    </row>
    <row r="987" spans="1:3" ht="15" thickBot="1" x14ac:dyDescent="0.35">
      <c r="A987" s="91" t="s">
        <v>1318</v>
      </c>
      <c r="B987" s="91">
        <f>+B$2*EXP('Uncorrelated - Correlated YC'!G987)</f>
        <v>10.4363132501186</v>
      </c>
      <c r="C987" s="91">
        <f>+C$2*EXP('Uncorrelated - Correlated YC'!H987)</f>
        <v>10.526030735192506</v>
      </c>
    </row>
    <row r="988" spans="1:3" ht="15" thickBot="1" x14ac:dyDescent="0.35">
      <c r="A988" s="91" t="s">
        <v>1319</v>
      </c>
      <c r="B988" s="91">
        <f>+B$2*EXP('Uncorrelated - Correlated YC'!G988)</f>
        <v>10.444196653646804</v>
      </c>
      <c r="C988" s="91">
        <f>+C$2*EXP('Uncorrelated - Correlated YC'!H988)</f>
        <v>10.484199322217505</v>
      </c>
    </row>
    <row r="989" spans="1:3" ht="15" thickBot="1" x14ac:dyDescent="0.35">
      <c r="A989" s="91" t="s">
        <v>1320</v>
      </c>
      <c r="B989" s="91">
        <f>+B$2*EXP('Uncorrelated - Correlated YC'!G989)</f>
        <v>10.582136477745973</v>
      </c>
      <c r="C989" s="91">
        <f>+C$2*EXP('Uncorrelated - Correlated YC'!H989)</f>
        <v>10.602677363044522</v>
      </c>
    </row>
    <row r="990" spans="1:3" ht="15" thickBot="1" x14ac:dyDescent="0.35">
      <c r="A990" s="91" t="s">
        <v>1321</v>
      </c>
      <c r="B990" s="91">
        <f>+B$2*EXP('Uncorrelated - Correlated YC'!G990)</f>
        <v>10.466659239897263</v>
      </c>
      <c r="C990" s="91">
        <f>+C$2*EXP('Uncorrelated - Correlated YC'!H990)</f>
        <v>10.529203589234911</v>
      </c>
    </row>
    <row r="991" spans="1:3" ht="15" thickBot="1" x14ac:dyDescent="0.35">
      <c r="A991" s="91" t="s">
        <v>1322</v>
      </c>
      <c r="B991" s="91">
        <f>+B$2*EXP('Uncorrelated - Correlated YC'!G991)</f>
        <v>10.602645615537819</v>
      </c>
      <c r="C991" s="91">
        <f>+C$2*EXP('Uncorrelated - Correlated YC'!H991)</f>
        <v>10.626649511913913</v>
      </c>
    </row>
    <row r="992" spans="1:3" ht="15" thickBot="1" x14ac:dyDescent="0.35">
      <c r="A992" s="91" t="s">
        <v>1323</v>
      </c>
      <c r="B992" s="91">
        <f>+B$2*EXP('Uncorrelated - Correlated YC'!G992)</f>
        <v>10.445155778051163</v>
      </c>
      <c r="C992" s="91">
        <f>+C$2*EXP('Uncorrelated - Correlated YC'!H992)</f>
        <v>10.525851596847417</v>
      </c>
    </row>
    <row r="993" spans="1:3" ht="15" thickBot="1" x14ac:dyDescent="0.35">
      <c r="A993" s="91" t="s">
        <v>1324</v>
      </c>
      <c r="B993" s="91">
        <f>+B$2*EXP('Uncorrelated - Correlated YC'!G993)</f>
        <v>10.527247447007861</v>
      </c>
      <c r="C993" s="91">
        <f>+C$2*EXP('Uncorrelated - Correlated YC'!H993)</f>
        <v>10.527455227088797</v>
      </c>
    </row>
    <row r="994" spans="1:3" ht="15" thickBot="1" x14ac:dyDescent="0.35">
      <c r="A994" s="91" t="s">
        <v>1325</v>
      </c>
      <c r="B994" s="91">
        <f>+B$2*EXP('Uncorrelated - Correlated YC'!G994)</f>
        <v>10.462618524662661</v>
      </c>
      <c r="C994" s="91">
        <f>+C$2*EXP('Uncorrelated - Correlated YC'!H994)</f>
        <v>10.627788295478032</v>
      </c>
    </row>
    <row r="995" spans="1:3" ht="15" thickBot="1" x14ac:dyDescent="0.35">
      <c r="A995" s="91" t="s">
        <v>1326</v>
      </c>
      <c r="B995" s="91">
        <f>+B$2*EXP('Uncorrelated - Correlated YC'!G995)</f>
        <v>10.699749259571384</v>
      </c>
      <c r="C995" s="91">
        <f>+C$2*EXP('Uncorrelated - Correlated YC'!H995)</f>
        <v>10.665500634624436</v>
      </c>
    </row>
    <row r="996" spans="1:3" ht="15" thickBot="1" x14ac:dyDescent="0.35">
      <c r="A996" s="91" t="s">
        <v>1327</v>
      </c>
      <c r="B996" s="91">
        <f>+B$2*EXP('Uncorrelated - Correlated YC'!G996)</f>
        <v>10.529514889021669</v>
      </c>
      <c r="C996" s="91">
        <f>+C$2*EXP('Uncorrelated - Correlated YC'!H996)</f>
        <v>10.452265790394001</v>
      </c>
    </row>
    <row r="997" spans="1:3" ht="15" thickBot="1" x14ac:dyDescent="0.35">
      <c r="A997" s="91" t="s">
        <v>1328</v>
      </c>
      <c r="B997" s="91">
        <f>+B$2*EXP('Uncorrelated - Correlated YC'!G997)</f>
        <v>10.607004431920828</v>
      </c>
      <c r="C997" s="91">
        <f>+C$2*EXP('Uncorrelated - Correlated YC'!H997)</f>
        <v>10.566536341693942</v>
      </c>
    </row>
    <row r="998" spans="1:3" ht="15" thickBot="1" x14ac:dyDescent="0.35">
      <c r="A998" s="91" t="s">
        <v>1329</v>
      </c>
      <c r="B998" s="91">
        <f>+B$2*EXP('Uncorrelated - Correlated YC'!G998)</f>
        <v>10.685991851216542</v>
      </c>
      <c r="C998" s="91">
        <f>+C$2*EXP('Uncorrelated - Correlated YC'!H998)</f>
        <v>10.564751479005233</v>
      </c>
    </row>
    <row r="999" spans="1:3" ht="15" thickBot="1" x14ac:dyDescent="0.35">
      <c r="A999" s="91" t="s">
        <v>1330</v>
      </c>
      <c r="B999" s="91">
        <f>+B$2*EXP('Uncorrelated - Correlated YC'!G999)</f>
        <v>10.538920417004258</v>
      </c>
      <c r="C999" s="91">
        <f>+C$2*EXP('Uncorrelated - Correlated YC'!H999)</f>
        <v>10.528683550489674</v>
      </c>
    </row>
    <row r="1000" spans="1:3" ht="15" thickBot="1" x14ac:dyDescent="0.35">
      <c r="A1000" s="91" t="s">
        <v>1331</v>
      </c>
      <c r="B1000" s="91">
        <f>+B$2*EXP('Uncorrelated - Correlated YC'!G1000)</f>
        <v>10.640176848710631</v>
      </c>
      <c r="C1000" s="91">
        <f>+C$2*EXP('Uncorrelated - Correlated YC'!H1000)</f>
        <v>10.694535882251243</v>
      </c>
    </row>
    <row r="1001" spans="1:3" ht="15" thickBot="1" x14ac:dyDescent="0.35">
      <c r="A1001" s="91" t="s">
        <v>1332</v>
      </c>
      <c r="B1001" s="91">
        <f>+B$2*EXP('Uncorrelated - Correlated YC'!G1001)</f>
        <v>10.520468068412585</v>
      </c>
      <c r="C1001" s="91">
        <f>+C$2*EXP('Uncorrelated - Correlated YC'!H1001)</f>
        <v>10.555488560955386</v>
      </c>
    </row>
    <row r="1002" spans="1:3" ht="15" thickBot="1" x14ac:dyDescent="0.35">
      <c r="A1002" s="91" t="s">
        <v>1333</v>
      </c>
      <c r="B1002" s="91">
        <f>+B$2*EXP('Uncorrelated - Correlated YC'!G1002)</f>
        <v>10.541185665823795</v>
      </c>
      <c r="C1002" s="91">
        <f>+C$2*EXP('Uncorrelated - Correlated YC'!H1002)</f>
        <v>10.58489154792189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J1005"/>
  <sheetViews>
    <sheetView workbookViewId="0">
      <selection activeCell="M14" sqref="M14"/>
    </sheetView>
  </sheetViews>
  <sheetFormatPr defaultColWidth="9.109375" defaultRowHeight="14.4" x14ac:dyDescent="0.3"/>
  <cols>
    <col min="1" max="1" width="9.109375" style="1"/>
    <col min="2" max="2" width="9.88671875" style="1" bestFit="1" customWidth="1"/>
    <col min="3" max="5" width="13.88671875" style="1" bestFit="1" customWidth="1"/>
    <col min="6" max="8" width="13.33203125" style="1" bestFit="1" customWidth="1"/>
    <col min="9" max="10" width="12.6640625" style="1" bestFit="1" customWidth="1"/>
    <col min="11" max="16384" width="9.109375" style="1"/>
  </cols>
  <sheetData>
    <row r="1" spans="1:10" ht="15" thickBot="1" x14ac:dyDescent="0.35">
      <c r="A1" s="88" t="s">
        <v>69</v>
      </c>
      <c r="B1" s="102">
        <v>360</v>
      </c>
    </row>
    <row r="2" spans="1:10" ht="15" thickBot="1" x14ac:dyDescent="0.35">
      <c r="A2" s="88" t="s">
        <v>67</v>
      </c>
      <c r="B2" s="102">
        <v>30</v>
      </c>
      <c r="C2" s="102">
        <v>90</v>
      </c>
    </row>
    <row r="3" spans="1:10" ht="41.4" thickBot="1" x14ac:dyDescent="0.35">
      <c r="A3" s="88" t="s">
        <v>1</v>
      </c>
      <c r="B3" s="88" t="s">
        <v>74</v>
      </c>
      <c r="C3" s="88" t="s">
        <v>70</v>
      </c>
    </row>
    <row r="4" spans="1:10" ht="15" thickBot="1" x14ac:dyDescent="0.35">
      <c r="A4" s="101" t="s">
        <v>36</v>
      </c>
      <c r="B4" s="103">
        <f>+Mapping!V5</f>
        <v>64605.501554781484</v>
      </c>
      <c r="C4" s="103">
        <f>+Mapping!V6</f>
        <v>35394.498445218524</v>
      </c>
    </row>
    <row r="5" spans="1:10" ht="15" thickBot="1" x14ac:dyDescent="0.35">
      <c r="A5" s="101" t="s">
        <v>0</v>
      </c>
      <c r="B5" s="103">
        <f>B$4/(1+Simulasyon!B2/100*B$2/$B$1)</f>
        <v>64041.652165098218</v>
      </c>
      <c r="C5" s="103">
        <f>C$4/(1+Simulasyon!C2/100*C$2/$B$1)</f>
        <v>34483.966550437501</v>
      </c>
      <c r="D5" s="88" t="s">
        <v>575</v>
      </c>
      <c r="E5" s="88" t="s">
        <v>575</v>
      </c>
      <c r="F5" s="88" t="s">
        <v>71</v>
      </c>
      <c r="G5" s="88" t="s">
        <v>577</v>
      </c>
      <c r="I5" s="88" t="s">
        <v>0</v>
      </c>
      <c r="J5" s="111">
        <f>+SUM(B5:C5)</f>
        <v>98525.618715535718</v>
      </c>
    </row>
    <row r="6" spans="1:10" ht="15" thickBot="1" x14ac:dyDescent="0.35">
      <c r="A6" s="106">
        <v>1</v>
      </c>
      <c r="B6" s="103">
        <f>B$4/(1+Simulasyon!B3/100*B$2/$B$1)</f>
        <v>64034.436839721915</v>
      </c>
      <c r="C6" s="103">
        <f>C$4/(1+Simulasyon!C3/100*C$2/$B$1)</f>
        <v>34473.858477183196</v>
      </c>
      <c r="D6" s="103">
        <f>+B6-B$5</f>
        <v>-7.2153253763026441</v>
      </c>
      <c r="E6" s="103">
        <f>+C6-C$5</f>
        <v>-10.108073254305054</v>
      </c>
      <c r="F6" s="103">
        <f>+SUM(D6:E6)</f>
        <v>-17.323398630607699</v>
      </c>
      <c r="G6" s="103">
        <f>+SMALL($F$6:$F$1005,A6)</f>
        <v>-43.149815979348205</v>
      </c>
      <c r="I6" s="88" t="s">
        <v>576</v>
      </c>
      <c r="J6" s="111">
        <f>+ABS(G15)</f>
        <v>29.387140832099249</v>
      </c>
    </row>
    <row r="7" spans="1:10" ht="15" thickBot="1" x14ac:dyDescent="0.35">
      <c r="A7" s="106">
        <v>2</v>
      </c>
      <c r="B7" s="103">
        <f>B$4/(1+Simulasyon!B4/100*B$2/$B$1)</f>
        <v>64038.292903985079</v>
      </c>
      <c r="C7" s="103">
        <f>C$4/(1+Simulasyon!C4/100*C$2/$B$1)</f>
        <v>34477.180067839079</v>
      </c>
      <c r="D7" s="103">
        <f t="shared" ref="D7:D8" si="0">+B7-B$5</f>
        <v>-3.3592611131389276</v>
      </c>
      <c r="E7" s="103">
        <f t="shared" ref="E7:E8" si="1">+C7-C$5</f>
        <v>-6.7864825984215713</v>
      </c>
      <c r="F7" s="103">
        <f t="shared" ref="F7:F70" si="2">+SUM(D7:E7)</f>
        <v>-10.145743711560499</v>
      </c>
      <c r="G7" s="103">
        <f t="shared" ref="G7:G70" si="3">+SMALL($F$6:$F$1005,A7)</f>
        <v>-41.595027729097637</v>
      </c>
      <c r="I7" s="88" t="s">
        <v>578</v>
      </c>
      <c r="J7" s="110">
        <f>+J6/J5</f>
        <v>2.9826903109277732E-4</v>
      </c>
    </row>
    <row r="8" spans="1:10" ht="15" thickBot="1" x14ac:dyDescent="0.35">
      <c r="A8" s="106">
        <v>3</v>
      </c>
      <c r="B8" s="103">
        <f>B$4/(1+Simulasyon!B5/100*B$2/$B$1)</f>
        <v>64044.321824484447</v>
      </c>
      <c r="C8" s="103">
        <f>C$4/(1+Simulasyon!C5/100*C$2/$B$1)</f>
        <v>34480.746217563501</v>
      </c>
      <c r="D8" s="103">
        <f t="shared" si="0"/>
        <v>2.6696593862288864</v>
      </c>
      <c r="E8" s="103">
        <f t="shared" si="1"/>
        <v>-3.2203328739997232</v>
      </c>
      <c r="F8" s="103">
        <f t="shared" si="2"/>
        <v>-0.5506734877708368</v>
      </c>
      <c r="G8" s="103">
        <f t="shared" si="3"/>
        <v>-37.771960373807815</v>
      </c>
      <c r="I8" s="88" t="s">
        <v>579</v>
      </c>
      <c r="J8" s="111">
        <f>+ABS(AVERAGE(G6:G15))</f>
        <v>34.502150638038437</v>
      </c>
    </row>
    <row r="9" spans="1:10" ht="15" thickBot="1" x14ac:dyDescent="0.35">
      <c r="A9" s="106">
        <v>4</v>
      </c>
      <c r="B9" s="103">
        <f>B$4/(1+Simulasyon!B6/100*B$2/$B$1)</f>
        <v>64043.093174185044</v>
      </c>
      <c r="C9" s="103">
        <f>C$4/(1+Simulasyon!C6/100*C$2/$B$1)</f>
        <v>34492.317547341125</v>
      </c>
      <c r="D9" s="103">
        <f t="shared" ref="D9:D72" si="4">+B9-B$5</f>
        <v>1.4410090868259431</v>
      </c>
      <c r="E9" s="103">
        <f t="shared" ref="E9:E72" si="5">+C9-C$5</f>
        <v>8.3509969036240363</v>
      </c>
      <c r="F9" s="103">
        <f t="shared" si="2"/>
        <v>9.7920059904499794</v>
      </c>
      <c r="G9" s="103">
        <f t="shared" si="3"/>
        <v>-37.519831117824651</v>
      </c>
    </row>
    <row r="10" spans="1:10" ht="15" thickBot="1" x14ac:dyDescent="0.35">
      <c r="A10" s="106">
        <v>5</v>
      </c>
      <c r="B10" s="103">
        <f>B$4/(1+Simulasyon!B7/100*B$2/$B$1)</f>
        <v>64046.662570462999</v>
      </c>
      <c r="C10" s="103">
        <f>C$4/(1+Simulasyon!C7/100*C$2/$B$1)</f>
        <v>34492.144636894125</v>
      </c>
      <c r="D10" s="103">
        <f t="shared" si="4"/>
        <v>5.010405364781036</v>
      </c>
      <c r="E10" s="103">
        <f t="shared" si="5"/>
        <v>8.1780864566244418</v>
      </c>
      <c r="F10" s="103">
        <f t="shared" si="2"/>
        <v>13.188491821405478</v>
      </c>
      <c r="G10" s="103">
        <f t="shared" si="3"/>
        <v>-32.870783712511184</v>
      </c>
    </row>
    <row r="11" spans="1:10" ht="15" thickBot="1" x14ac:dyDescent="0.35">
      <c r="A11" s="106">
        <v>6</v>
      </c>
      <c r="B11" s="103">
        <f>B$4/(1+Simulasyon!B8/100*B$2/$B$1)</f>
        <v>64053.771156365066</v>
      </c>
      <c r="C11" s="103">
        <f>C$4/(1+Simulasyon!C8/100*C$2/$B$1)</f>
        <v>34497.44491752192</v>
      </c>
      <c r="D11" s="103">
        <f t="shared" si="4"/>
        <v>12.118991266848752</v>
      </c>
      <c r="E11" s="103">
        <f t="shared" si="5"/>
        <v>13.478367084419006</v>
      </c>
      <c r="F11" s="103">
        <f t="shared" si="2"/>
        <v>25.597358351267758</v>
      </c>
      <c r="G11" s="103">
        <f t="shared" si="3"/>
        <v>-32.520264441351173</v>
      </c>
    </row>
    <row r="12" spans="1:10" ht="15" thickBot="1" x14ac:dyDescent="0.35">
      <c r="A12" s="106">
        <v>7</v>
      </c>
      <c r="B12" s="103">
        <f>B$4/(1+Simulasyon!B9/100*B$2/$B$1)</f>
        <v>64040.568701381111</v>
      </c>
      <c r="C12" s="103">
        <f>C$4/(1+Simulasyon!C9/100*C$2/$B$1)</f>
        <v>34482.450971748891</v>
      </c>
      <c r="D12" s="103">
        <f t="shared" si="4"/>
        <v>-1.0834637171064969</v>
      </c>
      <c r="E12" s="103">
        <f t="shared" si="5"/>
        <v>-1.5155786886098213</v>
      </c>
      <c r="F12" s="103">
        <f t="shared" si="2"/>
        <v>-2.5990424057163182</v>
      </c>
      <c r="G12" s="103">
        <f t="shared" si="3"/>
        <v>-30.474582545401063</v>
      </c>
    </row>
    <row r="13" spans="1:10" ht="15" thickBot="1" x14ac:dyDescent="0.35">
      <c r="A13" s="106">
        <v>8</v>
      </c>
      <c r="B13" s="103">
        <f>B$4/(1+Simulasyon!B10/100*B$2/$B$1)</f>
        <v>64035.909383218321</v>
      </c>
      <c r="C13" s="103">
        <f>C$4/(1+Simulasyon!C10/100*C$2/$B$1)</f>
        <v>34478.437900951416</v>
      </c>
      <c r="D13" s="103">
        <f t="shared" si="4"/>
        <v>-5.7427818798969383</v>
      </c>
      <c r="E13" s="103">
        <f t="shared" si="5"/>
        <v>-5.5286494860847597</v>
      </c>
      <c r="F13" s="103">
        <f t="shared" si="2"/>
        <v>-11.271431365981698</v>
      </c>
      <c r="G13" s="103">
        <f t="shared" si="3"/>
        <v>-30.125241057445237</v>
      </c>
    </row>
    <row r="14" spans="1:10" ht="15" thickBot="1" x14ac:dyDescent="0.35">
      <c r="A14" s="106">
        <v>9</v>
      </c>
      <c r="B14" s="103">
        <f>B$4/(1+Simulasyon!B11/100*B$2/$B$1)</f>
        <v>64041.458565523215</v>
      </c>
      <c r="C14" s="103">
        <f>C$4/(1+Simulasyon!C11/100*C$2/$B$1)</f>
        <v>34482.260726755027</v>
      </c>
      <c r="D14" s="103">
        <f t="shared" si="4"/>
        <v>-0.19359957500273595</v>
      </c>
      <c r="E14" s="103">
        <f t="shared" si="5"/>
        <v>-1.7058236824741471</v>
      </c>
      <c r="F14" s="103">
        <f t="shared" si="2"/>
        <v>-1.899423257476883</v>
      </c>
      <c r="G14" s="103">
        <f t="shared" si="3"/>
        <v>-29.606858591498167</v>
      </c>
    </row>
    <row r="15" spans="1:10" ht="15" thickBot="1" x14ac:dyDescent="0.35">
      <c r="A15" s="106">
        <v>10</v>
      </c>
      <c r="B15" s="103">
        <f>B$4/(1+Simulasyon!B12/100*B$2/$B$1)</f>
        <v>64045.859475036945</v>
      </c>
      <c r="C15" s="103">
        <f>C$4/(1+Simulasyon!C12/100*C$2/$B$1)</f>
        <v>34491.723681069503</v>
      </c>
      <c r="D15" s="103">
        <f t="shared" si="4"/>
        <v>4.2073099387271213</v>
      </c>
      <c r="E15" s="103">
        <f t="shared" si="5"/>
        <v>7.7571306320023723</v>
      </c>
      <c r="F15" s="103">
        <f t="shared" si="2"/>
        <v>11.964440570729494</v>
      </c>
      <c r="G15" s="103">
        <f t="shared" si="3"/>
        <v>-29.387140832099249</v>
      </c>
    </row>
    <row r="16" spans="1:10" ht="15" thickBot="1" x14ac:dyDescent="0.35">
      <c r="A16" s="106">
        <v>11</v>
      </c>
      <c r="B16" s="103">
        <f>B$4/(1+Simulasyon!B13/100*B$2/$B$1)</f>
        <v>64044.338890352228</v>
      </c>
      <c r="C16" s="103">
        <f>C$4/(1+Simulasyon!C13/100*C$2/$B$1)</f>
        <v>34488.166899040654</v>
      </c>
      <c r="D16" s="103">
        <f t="shared" si="4"/>
        <v>2.6867252540105255</v>
      </c>
      <c r="E16" s="103">
        <f t="shared" si="5"/>
        <v>4.2003486031535431</v>
      </c>
      <c r="F16" s="103">
        <f t="shared" si="2"/>
        <v>6.8870738571640686</v>
      </c>
      <c r="G16" s="103">
        <f t="shared" si="3"/>
        <v>-26.671362777800823</v>
      </c>
    </row>
    <row r="17" spans="1:7" ht="15" thickBot="1" x14ac:dyDescent="0.35">
      <c r="A17" s="106">
        <v>12</v>
      </c>
      <c r="B17" s="103">
        <f>B$4/(1+Simulasyon!B14/100*B$2/$B$1)</f>
        <v>64035.799990248466</v>
      </c>
      <c r="C17" s="103">
        <f>C$4/(1+Simulasyon!C14/100*C$2/$B$1)</f>
        <v>34479.268718785592</v>
      </c>
      <c r="D17" s="103">
        <f t="shared" si="4"/>
        <v>-5.8521748497514636</v>
      </c>
      <c r="E17" s="103">
        <f t="shared" si="5"/>
        <v>-4.6978316519089276</v>
      </c>
      <c r="F17" s="103">
        <f t="shared" si="2"/>
        <v>-10.550006501660391</v>
      </c>
      <c r="G17" s="103">
        <f t="shared" si="3"/>
        <v>-26.564110696839634</v>
      </c>
    </row>
    <row r="18" spans="1:7" ht="15" thickBot="1" x14ac:dyDescent="0.35">
      <c r="A18" s="106">
        <v>13</v>
      </c>
      <c r="B18" s="103">
        <f>B$4/(1+Simulasyon!B15/100*B$2/$B$1)</f>
        <v>64044.47151133325</v>
      </c>
      <c r="C18" s="103">
        <f>C$4/(1+Simulasyon!C15/100*C$2/$B$1)</f>
        <v>34480.563462943115</v>
      </c>
      <c r="D18" s="103">
        <f t="shared" si="4"/>
        <v>2.8193462350318441</v>
      </c>
      <c r="E18" s="103">
        <f t="shared" si="5"/>
        <v>-3.4030874943855451</v>
      </c>
      <c r="F18" s="103">
        <f t="shared" si="2"/>
        <v>-0.58374125935370103</v>
      </c>
      <c r="G18" s="103">
        <f t="shared" si="3"/>
        <v>-26.563083202687267</v>
      </c>
    </row>
    <row r="19" spans="1:7" ht="15" thickBot="1" x14ac:dyDescent="0.35">
      <c r="A19" s="106">
        <v>14</v>
      </c>
      <c r="B19" s="103">
        <f>B$4/(1+Simulasyon!B16/100*B$2/$B$1)</f>
        <v>64040.315414200879</v>
      </c>
      <c r="C19" s="103">
        <f>C$4/(1+Simulasyon!C16/100*C$2/$B$1)</f>
        <v>34489.664067931721</v>
      </c>
      <c r="D19" s="103">
        <f t="shared" si="4"/>
        <v>-1.3367508973387885</v>
      </c>
      <c r="E19" s="103">
        <f t="shared" si="5"/>
        <v>5.6975174942199374</v>
      </c>
      <c r="F19" s="103">
        <f t="shared" si="2"/>
        <v>4.3607665968811489</v>
      </c>
      <c r="G19" s="103">
        <f t="shared" si="3"/>
        <v>-26.104541487853567</v>
      </c>
    </row>
    <row r="20" spans="1:7" ht="15" thickBot="1" x14ac:dyDescent="0.35">
      <c r="A20" s="106">
        <v>15</v>
      </c>
      <c r="B20" s="103">
        <f>B$4/(1+Simulasyon!B17/100*B$2/$B$1)</f>
        <v>64050.089988376836</v>
      </c>
      <c r="C20" s="103">
        <f>C$4/(1+Simulasyon!C17/100*C$2/$B$1)</f>
        <v>34485.144194636538</v>
      </c>
      <c r="D20" s="103">
        <f t="shared" si="4"/>
        <v>8.4378232786184526</v>
      </c>
      <c r="E20" s="103">
        <f t="shared" si="5"/>
        <v>1.1776441990368767</v>
      </c>
      <c r="F20" s="103">
        <f t="shared" si="2"/>
        <v>9.6154674776553293</v>
      </c>
      <c r="G20" s="103">
        <f t="shared" si="3"/>
        <v>-26.065061193832662</v>
      </c>
    </row>
    <row r="21" spans="1:7" ht="15" thickBot="1" x14ac:dyDescent="0.35">
      <c r="A21" s="106">
        <v>16</v>
      </c>
      <c r="B21" s="103">
        <f>B$4/(1+Simulasyon!B18/100*B$2/$B$1)</f>
        <v>64040.095825735822</v>
      </c>
      <c r="C21" s="103">
        <f>C$4/(1+Simulasyon!C18/100*C$2/$B$1)</f>
        <v>34474.795498989261</v>
      </c>
      <c r="D21" s="103">
        <f t="shared" si="4"/>
        <v>-1.5563393623961019</v>
      </c>
      <c r="E21" s="103">
        <f t="shared" si="5"/>
        <v>-9.1710514482401777</v>
      </c>
      <c r="F21" s="103">
        <f t="shared" si="2"/>
        <v>-10.72739081063628</v>
      </c>
      <c r="G21" s="103">
        <f t="shared" si="3"/>
        <v>-25.905562375119189</v>
      </c>
    </row>
    <row r="22" spans="1:7" ht="15" thickBot="1" x14ac:dyDescent="0.35">
      <c r="A22" s="106">
        <v>17</v>
      </c>
      <c r="B22" s="103">
        <f>B$4/(1+Simulasyon!B19/100*B$2/$B$1)</f>
        <v>64038.992482114882</v>
      </c>
      <c r="C22" s="103">
        <f>C$4/(1+Simulasyon!C19/100*C$2/$B$1)</f>
        <v>34471.013032867857</v>
      </c>
      <c r="D22" s="103">
        <f t="shared" si="4"/>
        <v>-2.6596829833360971</v>
      </c>
      <c r="E22" s="103">
        <f t="shared" si="5"/>
        <v>-12.953517569643736</v>
      </c>
      <c r="F22" s="103">
        <f t="shared" si="2"/>
        <v>-15.613200552979833</v>
      </c>
      <c r="G22" s="103">
        <f t="shared" si="3"/>
        <v>-25.569456708137295</v>
      </c>
    </row>
    <row r="23" spans="1:7" ht="15" thickBot="1" x14ac:dyDescent="0.35">
      <c r="A23" s="106">
        <v>18</v>
      </c>
      <c r="B23" s="103">
        <f>B$4/(1+Simulasyon!B20/100*B$2/$B$1)</f>
        <v>64043.18821866771</v>
      </c>
      <c r="C23" s="103">
        <f>C$4/(1+Simulasyon!C20/100*C$2/$B$1)</f>
        <v>34488.946873863853</v>
      </c>
      <c r="D23" s="103">
        <f t="shared" si="4"/>
        <v>1.5360535694926511</v>
      </c>
      <c r="E23" s="103">
        <f t="shared" si="5"/>
        <v>4.9803234263526974</v>
      </c>
      <c r="F23" s="103">
        <f t="shared" si="2"/>
        <v>6.5163769958453486</v>
      </c>
      <c r="G23" s="103">
        <f t="shared" si="3"/>
        <v>-25.423452100621944</v>
      </c>
    </row>
    <row r="24" spans="1:7" ht="15" thickBot="1" x14ac:dyDescent="0.35">
      <c r="A24" s="106">
        <v>19</v>
      </c>
      <c r="B24" s="103">
        <f>B$4/(1+Simulasyon!B21/100*B$2/$B$1)</f>
        <v>64043.080492806774</v>
      </c>
      <c r="C24" s="103">
        <f>C$4/(1+Simulasyon!C21/100*C$2/$B$1)</f>
        <v>34483.599811256405</v>
      </c>
      <c r="D24" s="103">
        <f t="shared" si="4"/>
        <v>1.4283277085560258</v>
      </c>
      <c r="E24" s="103">
        <f t="shared" si="5"/>
        <v>-0.36673918109590886</v>
      </c>
      <c r="F24" s="103">
        <f t="shared" si="2"/>
        <v>1.0615885274601169</v>
      </c>
      <c r="G24" s="103">
        <f t="shared" si="3"/>
        <v>-25.254999903765565</v>
      </c>
    </row>
    <row r="25" spans="1:7" ht="15" thickBot="1" x14ac:dyDescent="0.35">
      <c r="A25" s="106">
        <v>20</v>
      </c>
      <c r="B25" s="103">
        <f>B$4/(1+Simulasyon!B22/100*B$2/$B$1)</f>
        <v>64032.766407493051</v>
      </c>
      <c r="C25" s="103">
        <f>C$4/(1+Simulasyon!C22/100*C$2/$B$1)</f>
        <v>34474.219816133867</v>
      </c>
      <c r="D25" s="103">
        <f t="shared" si="4"/>
        <v>-8.885757605166873</v>
      </c>
      <c r="E25" s="103">
        <f t="shared" si="5"/>
        <v>-9.746734303633275</v>
      </c>
      <c r="F25" s="103">
        <f t="shared" si="2"/>
        <v>-18.632491908800148</v>
      </c>
      <c r="G25" s="103">
        <f t="shared" si="3"/>
        <v>-25.118756167823449</v>
      </c>
    </row>
    <row r="26" spans="1:7" ht="15" thickBot="1" x14ac:dyDescent="0.35">
      <c r="A26" s="106">
        <v>21</v>
      </c>
      <c r="B26" s="103">
        <f>B$4/(1+Simulasyon!B23/100*B$2/$B$1)</f>
        <v>64039.986473251083</v>
      </c>
      <c r="C26" s="103">
        <f>C$4/(1+Simulasyon!C23/100*C$2/$B$1)</f>
        <v>34483.597607550022</v>
      </c>
      <c r="D26" s="103">
        <f t="shared" si="4"/>
        <v>-1.6656918471344397</v>
      </c>
      <c r="E26" s="103">
        <f t="shared" si="5"/>
        <v>-0.36894288747862447</v>
      </c>
      <c r="F26" s="103">
        <f t="shared" si="2"/>
        <v>-2.0346347346130642</v>
      </c>
      <c r="G26" s="103">
        <f t="shared" si="3"/>
        <v>-24.475991213083034</v>
      </c>
    </row>
    <row r="27" spans="1:7" ht="15" thickBot="1" x14ac:dyDescent="0.35">
      <c r="A27" s="106">
        <v>22</v>
      </c>
      <c r="B27" s="103">
        <f>B$4/(1+Simulasyon!B24/100*B$2/$B$1)</f>
        <v>64037.842050048195</v>
      </c>
      <c r="C27" s="103">
        <f>C$4/(1+Simulasyon!C24/100*C$2/$B$1)</f>
        <v>34473.037326751393</v>
      </c>
      <c r="D27" s="103">
        <f t="shared" si="4"/>
        <v>-3.8101150500224321</v>
      </c>
      <c r="E27" s="103">
        <f t="shared" si="5"/>
        <v>-10.929223686107434</v>
      </c>
      <c r="F27" s="103">
        <f t="shared" si="2"/>
        <v>-14.739338736129866</v>
      </c>
      <c r="G27" s="103">
        <f t="shared" si="3"/>
        <v>-24.062363746386836</v>
      </c>
    </row>
    <row r="28" spans="1:7" ht="15" thickBot="1" x14ac:dyDescent="0.35">
      <c r="A28" s="106">
        <v>23</v>
      </c>
      <c r="B28" s="103">
        <f>B$4/(1+Simulasyon!B25/100*B$2/$B$1)</f>
        <v>64043.441836200269</v>
      </c>
      <c r="C28" s="103">
        <f>C$4/(1+Simulasyon!C25/100*C$2/$B$1)</f>
        <v>34489.449718836418</v>
      </c>
      <c r="D28" s="103">
        <f t="shared" si="4"/>
        <v>1.7896711020512157</v>
      </c>
      <c r="E28" s="103">
        <f t="shared" si="5"/>
        <v>5.4831683989177691</v>
      </c>
      <c r="F28" s="103">
        <f t="shared" si="2"/>
        <v>7.2728395009689848</v>
      </c>
      <c r="G28" s="103">
        <f t="shared" si="3"/>
        <v>-23.767136408125225</v>
      </c>
    </row>
    <row r="29" spans="1:7" ht="15" thickBot="1" x14ac:dyDescent="0.35">
      <c r="A29" s="106">
        <v>24</v>
      </c>
      <c r="B29" s="103">
        <f>B$4/(1+Simulasyon!B26/100*B$2/$B$1)</f>
        <v>64041.014486283399</v>
      </c>
      <c r="C29" s="103">
        <f>C$4/(1+Simulasyon!C26/100*C$2/$B$1)</f>
        <v>34486.060017251824</v>
      </c>
      <c r="D29" s="103">
        <f t="shared" si="4"/>
        <v>-0.63767881481908262</v>
      </c>
      <c r="E29" s="103">
        <f t="shared" si="5"/>
        <v>2.0934668143236195</v>
      </c>
      <c r="F29" s="103">
        <f t="shared" si="2"/>
        <v>1.4557879995045369</v>
      </c>
      <c r="G29" s="103">
        <f t="shared" si="3"/>
        <v>-23.625204222174943</v>
      </c>
    </row>
    <row r="30" spans="1:7" ht="15" thickBot="1" x14ac:dyDescent="0.35">
      <c r="A30" s="106">
        <v>25</v>
      </c>
      <c r="B30" s="103">
        <f>B$4/(1+Simulasyon!B27/100*B$2/$B$1)</f>
        <v>64027.502672399518</v>
      </c>
      <c r="C30" s="103">
        <f>C$4/(1+Simulasyon!C27/100*C$2/$B$1)</f>
        <v>34460.596212018376</v>
      </c>
      <c r="D30" s="103">
        <f t="shared" si="4"/>
        <v>-14.14949269869976</v>
      </c>
      <c r="E30" s="103">
        <f t="shared" si="5"/>
        <v>-23.370338419124892</v>
      </c>
      <c r="F30" s="103">
        <f t="shared" si="2"/>
        <v>-37.519831117824651</v>
      </c>
      <c r="G30" s="103">
        <f t="shared" si="3"/>
        <v>-23.217869029766007</v>
      </c>
    </row>
    <row r="31" spans="1:7" ht="15" thickBot="1" x14ac:dyDescent="0.35">
      <c r="A31" s="106">
        <v>26</v>
      </c>
      <c r="B31" s="103">
        <f>B$4/(1+Simulasyon!B28/100*B$2/$B$1)</f>
        <v>64042.75133817859</v>
      </c>
      <c r="C31" s="103">
        <f>C$4/(1+Simulasyon!C28/100*C$2/$B$1)</f>
        <v>34484.275294085361</v>
      </c>
      <c r="D31" s="103">
        <f t="shared" si="4"/>
        <v>1.0991730803725659</v>
      </c>
      <c r="E31" s="103">
        <f t="shared" si="5"/>
        <v>0.30874364785995567</v>
      </c>
      <c r="F31" s="103">
        <f t="shared" si="2"/>
        <v>1.4079167282325216</v>
      </c>
      <c r="G31" s="103">
        <f t="shared" si="3"/>
        <v>-22.735585310540046</v>
      </c>
    </row>
    <row r="32" spans="1:7" ht="15" thickBot="1" x14ac:dyDescent="0.35">
      <c r="A32" s="106">
        <v>27</v>
      </c>
      <c r="B32" s="103">
        <f>B$4/(1+Simulasyon!B29/100*B$2/$B$1)</f>
        <v>64041.331102158176</v>
      </c>
      <c r="C32" s="103">
        <f>C$4/(1+Simulasyon!C29/100*C$2/$B$1)</f>
        <v>34485.692082365815</v>
      </c>
      <c r="D32" s="103">
        <f t="shared" si="4"/>
        <v>-0.32106294004188385</v>
      </c>
      <c r="E32" s="103">
        <f t="shared" si="5"/>
        <v>1.7255319283140125</v>
      </c>
      <c r="F32" s="103">
        <f t="shared" si="2"/>
        <v>1.4044689882721286</v>
      </c>
      <c r="G32" s="103">
        <f t="shared" si="3"/>
        <v>-22.697608761154697</v>
      </c>
    </row>
    <row r="33" spans="1:7" ht="15" thickBot="1" x14ac:dyDescent="0.35">
      <c r="A33" s="106">
        <v>28</v>
      </c>
      <c r="B33" s="103">
        <f>B$4/(1+Simulasyon!B30/100*B$2/$B$1)</f>
        <v>64039.070482409108</v>
      </c>
      <c r="C33" s="103">
        <f>C$4/(1+Simulasyon!C30/100*C$2/$B$1)</f>
        <v>34477.230431545737</v>
      </c>
      <c r="D33" s="103">
        <f t="shared" si="4"/>
        <v>-2.5816826891095843</v>
      </c>
      <c r="E33" s="103">
        <f t="shared" si="5"/>
        <v>-6.7361188917639083</v>
      </c>
      <c r="F33" s="103">
        <f t="shared" si="2"/>
        <v>-9.3178015808734926</v>
      </c>
      <c r="G33" s="103">
        <f t="shared" si="3"/>
        <v>-22.681950513768243</v>
      </c>
    </row>
    <row r="34" spans="1:7" ht="15" thickBot="1" x14ac:dyDescent="0.35">
      <c r="A34" s="106">
        <v>29</v>
      </c>
      <c r="B34" s="103">
        <f>B$4/(1+Simulasyon!B31/100*B$2/$B$1)</f>
        <v>64033.283053321269</v>
      </c>
      <c r="C34" s="103">
        <f>C$4/(1+Simulasyon!C31/100*C$2/$B$1)</f>
        <v>34473.003677106346</v>
      </c>
      <c r="D34" s="103">
        <f t="shared" si="4"/>
        <v>-8.3691117769485572</v>
      </c>
      <c r="E34" s="103">
        <f t="shared" si="5"/>
        <v>-10.962873331154697</v>
      </c>
      <c r="F34" s="103">
        <f t="shared" si="2"/>
        <v>-19.331985108103254</v>
      </c>
      <c r="G34" s="103">
        <f t="shared" si="3"/>
        <v>-22.560540376340214</v>
      </c>
    </row>
    <row r="35" spans="1:7" ht="15" thickBot="1" x14ac:dyDescent="0.35">
      <c r="A35" s="106">
        <v>30</v>
      </c>
      <c r="B35" s="103">
        <f>B$4/(1+Simulasyon!B32/100*B$2/$B$1)</f>
        <v>64052.149808271432</v>
      </c>
      <c r="C35" s="103">
        <f>C$4/(1+Simulasyon!C32/100*C$2/$B$1)</f>
        <v>34491.756614642232</v>
      </c>
      <c r="D35" s="103">
        <f t="shared" si="4"/>
        <v>10.497643173213874</v>
      </c>
      <c r="E35" s="103">
        <f t="shared" si="5"/>
        <v>7.7900642047316069</v>
      </c>
      <c r="F35" s="103">
        <f t="shared" si="2"/>
        <v>18.28770737794548</v>
      </c>
      <c r="G35" s="103">
        <f t="shared" si="3"/>
        <v>-22.533691108699713</v>
      </c>
    </row>
    <row r="36" spans="1:7" ht="15" thickBot="1" x14ac:dyDescent="0.35">
      <c r="A36" s="106">
        <v>31</v>
      </c>
      <c r="B36" s="103">
        <f>B$4/(1+Simulasyon!B33/100*B$2/$B$1)</f>
        <v>64037.452907417202</v>
      </c>
      <c r="C36" s="103">
        <f>C$4/(1+Simulasyon!C33/100*C$2/$B$1)</f>
        <v>34483.533055783235</v>
      </c>
      <c r="D36" s="103">
        <f t="shared" si="4"/>
        <v>-4.1992576810152968</v>
      </c>
      <c r="E36" s="103">
        <f t="shared" si="5"/>
        <v>-0.43349465426581446</v>
      </c>
      <c r="F36" s="103">
        <f t="shared" si="2"/>
        <v>-4.6327523352811113</v>
      </c>
      <c r="G36" s="103">
        <f t="shared" si="3"/>
        <v>-22.371008922964393</v>
      </c>
    </row>
    <row r="37" spans="1:7" ht="15" thickBot="1" x14ac:dyDescent="0.35">
      <c r="A37" s="106">
        <v>32</v>
      </c>
      <c r="B37" s="103">
        <f>B$4/(1+Simulasyon!B34/100*B$2/$B$1)</f>
        <v>64042.161906776659</v>
      </c>
      <c r="C37" s="103">
        <f>C$4/(1+Simulasyon!C34/100*C$2/$B$1)</f>
        <v>34482.120681896631</v>
      </c>
      <c r="D37" s="103">
        <f t="shared" si="4"/>
        <v>0.50974167844105978</v>
      </c>
      <c r="E37" s="103">
        <f t="shared" si="5"/>
        <v>-1.8458685408695601</v>
      </c>
      <c r="F37" s="103">
        <f t="shared" si="2"/>
        <v>-1.3361268624285003</v>
      </c>
      <c r="G37" s="103">
        <f t="shared" si="3"/>
        <v>-22.344615364185302</v>
      </c>
    </row>
    <row r="38" spans="1:7" ht="15" thickBot="1" x14ac:dyDescent="0.35">
      <c r="A38" s="106">
        <v>33</v>
      </c>
      <c r="B38" s="103">
        <f>B$4/(1+Simulasyon!B35/100*B$2/$B$1)</f>
        <v>64046.197803169031</v>
      </c>
      <c r="C38" s="103">
        <f>C$4/(1+Simulasyon!C35/100*C$2/$B$1)</f>
        <v>34491.04824614714</v>
      </c>
      <c r="D38" s="103">
        <f t="shared" si="4"/>
        <v>4.5456380708128563</v>
      </c>
      <c r="E38" s="103">
        <f t="shared" si="5"/>
        <v>7.0816957096394617</v>
      </c>
      <c r="F38" s="103">
        <f t="shared" si="2"/>
        <v>11.627333780452318</v>
      </c>
      <c r="G38" s="103">
        <f t="shared" si="3"/>
        <v>-22.268073839884892</v>
      </c>
    </row>
    <row r="39" spans="1:7" ht="15" thickBot="1" x14ac:dyDescent="0.35">
      <c r="A39" s="106">
        <v>34</v>
      </c>
      <c r="B39" s="103">
        <f>B$4/(1+Simulasyon!B36/100*B$2/$B$1)</f>
        <v>64047.488626622326</v>
      </c>
      <c r="C39" s="103">
        <f>C$4/(1+Simulasyon!C36/100*C$2/$B$1)</f>
        <v>34499.721154143408</v>
      </c>
      <c r="D39" s="103">
        <f t="shared" si="4"/>
        <v>5.8364615241080173</v>
      </c>
      <c r="E39" s="103">
        <f t="shared" si="5"/>
        <v>15.754603705907357</v>
      </c>
      <c r="F39" s="103">
        <f t="shared" si="2"/>
        <v>21.591065230015374</v>
      </c>
      <c r="G39" s="103">
        <f t="shared" si="3"/>
        <v>-22.258161613171978</v>
      </c>
    </row>
    <row r="40" spans="1:7" ht="15" thickBot="1" x14ac:dyDescent="0.35">
      <c r="A40" s="106">
        <v>35</v>
      </c>
      <c r="B40" s="103">
        <f>B$4/(1+Simulasyon!B37/100*B$2/$B$1)</f>
        <v>64036.366446449239</v>
      </c>
      <c r="C40" s="103">
        <f>C$4/(1+Simulasyon!C37/100*C$2/$B$1)</f>
        <v>34476.843186654478</v>
      </c>
      <c r="D40" s="103">
        <f t="shared" si="4"/>
        <v>-5.285718648978218</v>
      </c>
      <c r="E40" s="103">
        <f t="shared" si="5"/>
        <v>-7.1233637830227963</v>
      </c>
      <c r="F40" s="103">
        <f t="shared" si="2"/>
        <v>-12.409082432001014</v>
      </c>
      <c r="G40" s="103">
        <f t="shared" si="3"/>
        <v>-21.864715797863028</v>
      </c>
    </row>
    <row r="41" spans="1:7" ht="15" thickBot="1" x14ac:dyDescent="0.35">
      <c r="A41" s="106">
        <v>36</v>
      </c>
      <c r="B41" s="103">
        <f>B$4/(1+Simulasyon!B38/100*B$2/$B$1)</f>
        <v>64037.925532502915</v>
      </c>
      <c r="C41" s="103">
        <f>C$4/(1+Simulasyon!C38/100*C$2/$B$1)</f>
        <v>34489.656475654163</v>
      </c>
      <c r="D41" s="103">
        <f t="shared" si="4"/>
        <v>-3.7266325953023625</v>
      </c>
      <c r="E41" s="103">
        <f t="shared" si="5"/>
        <v>5.6899252166622318</v>
      </c>
      <c r="F41" s="103">
        <f t="shared" si="2"/>
        <v>1.9632926213598694</v>
      </c>
      <c r="G41" s="103">
        <f t="shared" si="3"/>
        <v>-21.835731961997226</v>
      </c>
    </row>
    <row r="42" spans="1:7" ht="15" thickBot="1" x14ac:dyDescent="0.35">
      <c r="A42" s="106">
        <v>37</v>
      </c>
      <c r="B42" s="103">
        <f>B$4/(1+Simulasyon!B39/100*B$2/$B$1)</f>
        <v>64041.094361491814</v>
      </c>
      <c r="C42" s="103">
        <f>C$4/(1+Simulasyon!C39/100*C$2/$B$1)</f>
        <v>34483.423452396768</v>
      </c>
      <c r="D42" s="103">
        <f t="shared" si="4"/>
        <v>-0.55780360640346771</v>
      </c>
      <c r="E42" s="103">
        <f t="shared" si="5"/>
        <v>-0.54309804073272971</v>
      </c>
      <c r="F42" s="103">
        <f t="shared" si="2"/>
        <v>-1.1009016471361974</v>
      </c>
      <c r="G42" s="103">
        <f t="shared" si="3"/>
        <v>-21.606988856518001</v>
      </c>
    </row>
    <row r="43" spans="1:7" ht="15" thickBot="1" x14ac:dyDescent="0.35">
      <c r="A43" s="106">
        <v>38</v>
      </c>
      <c r="B43" s="103">
        <f>B$4/(1+Simulasyon!B40/100*B$2/$B$1)</f>
        <v>64041.657298202081</v>
      </c>
      <c r="C43" s="103">
        <f>C$4/(1+Simulasyon!C40/100*C$2/$B$1)</f>
        <v>34483.993317762302</v>
      </c>
      <c r="D43" s="103">
        <f t="shared" si="4"/>
        <v>5.1331038630451076E-3</v>
      </c>
      <c r="E43" s="103">
        <f t="shared" si="5"/>
        <v>2.6767324801767245E-2</v>
      </c>
      <c r="F43" s="103">
        <f t="shared" si="2"/>
        <v>3.1900428664812353E-2</v>
      </c>
      <c r="G43" s="103">
        <f t="shared" si="3"/>
        <v>-21.568124069533951</v>
      </c>
    </row>
    <row r="44" spans="1:7" ht="15" thickBot="1" x14ac:dyDescent="0.35">
      <c r="A44" s="106">
        <v>39</v>
      </c>
      <c r="B44" s="103">
        <f>B$4/(1+Simulasyon!B41/100*B$2/$B$1)</f>
        <v>64043.483208644066</v>
      </c>
      <c r="C44" s="103">
        <f>C$4/(1+Simulasyon!C41/100*C$2/$B$1)</f>
        <v>34487.810012546164</v>
      </c>
      <c r="D44" s="103">
        <f t="shared" si="4"/>
        <v>1.8310435458479333</v>
      </c>
      <c r="E44" s="103">
        <f t="shared" si="5"/>
        <v>3.8434621086635161</v>
      </c>
      <c r="F44" s="103">
        <f t="shared" si="2"/>
        <v>5.6745056545114494</v>
      </c>
      <c r="G44" s="103">
        <f t="shared" si="3"/>
        <v>-21.434268739401887</v>
      </c>
    </row>
    <row r="45" spans="1:7" ht="15" thickBot="1" x14ac:dyDescent="0.35">
      <c r="A45" s="106">
        <v>40</v>
      </c>
      <c r="B45" s="103">
        <f>B$4/(1+Simulasyon!B42/100*B$2/$B$1)</f>
        <v>64037.026730508449</v>
      </c>
      <c r="C45" s="103">
        <f>C$4/(1+Simulasyon!C42/100*C$2/$B$1)</f>
        <v>34468.962477613124</v>
      </c>
      <c r="D45" s="103">
        <f t="shared" si="4"/>
        <v>-4.6254345897687017</v>
      </c>
      <c r="E45" s="103">
        <f t="shared" si="5"/>
        <v>-15.004072824376635</v>
      </c>
      <c r="F45" s="103">
        <f t="shared" si="2"/>
        <v>-19.629507414145337</v>
      </c>
      <c r="G45" s="103">
        <f t="shared" si="3"/>
        <v>-21.38708416436566</v>
      </c>
    </row>
    <row r="46" spans="1:7" ht="15" thickBot="1" x14ac:dyDescent="0.35">
      <c r="A46" s="106">
        <v>41</v>
      </c>
      <c r="B46" s="103">
        <f>B$4/(1+Simulasyon!B43/100*B$2/$B$1)</f>
        <v>64038.410908577061</v>
      </c>
      <c r="C46" s="103">
        <f>C$4/(1+Simulasyon!C43/100*C$2/$B$1)</f>
        <v>34479.953015204854</v>
      </c>
      <c r="D46" s="103">
        <f t="shared" si="4"/>
        <v>-3.2412565211561741</v>
      </c>
      <c r="E46" s="103">
        <f t="shared" si="5"/>
        <v>-4.0135352326469729</v>
      </c>
      <c r="F46" s="103">
        <f t="shared" si="2"/>
        <v>-7.254791753803147</v>
      </c>
      <c r="G46" s="103">
        <f t="shared" si="3"/>
        <v>-21.327078924201487</v>
      </c>
    </row>
    <row r="47" spans="1:7" ht="15" thickBot="1" x14ac:dyDescent="0.35">
      <c r="A47" s="106">
        <v>42</v>
      </c>
      <c r="B47" s="103">
        <f>B$4/(1+Simulasyon!B44/100*B$2/$B$1)</f>
        <v>64044.413363882151</v>
      </c>
      <c r="C47" s="103">
        <f>C$4/(1+Simulasyon!C44/100*C$2/$B$1)</f>
        <v>34488.815251197273</v>
      </c>
      <c r="D47" s="103">
        <f t="shared" si="4"/>
        <v>2.7611987839336507</v>
      </c>
      <c r="E47" s="103">
        <f t="shared" si="5"/>
        <v>4.8487007597723277</v>
      </c>
      <c r="F47" s="103">
        <f t="shared" si="2"/>
        <v>7.6098995437059784</v>
      </c>
      <c r="G47" s="103">
        <f t="shared" si="3"/>
        <v>-21.296946412454417</v>
      </c>
    </row>
    <row r="48" spans="1:7" ht="15" thickBot="1" x14ac:dyDescent="0.35">
      <c r="A48" s="106">
        <v>43</v>
      </c>
      <c r="B48" s="103">
        <f>B$4/(1+Simulasyon!B45/100*B$2/$B$1)</f>
        <v>64041.130050491411</v>
      </c>
      <c r="C48" s="103">
        <f>C$4/(1+Simulasyon!C45/100*C$2/$B$1)</f>
        <v>34486.932968085763</v>
      </c>
      <c r="D48" s="103">
        <f t="shared" si="4"/>
        <v>-0.52211460680700839</v>
      </c>
      <c r="E48" s="103">
        <f t="shared" si="5"/>
        <v>2.9664176482619951</v>
      </c>
      <c r="F48" s="103">
        <f t="shared" si="2"/>
        <v>2.4443030414549867</v>
      </c>
      <c r="G48" s="103">
        <f t="shared" si="3"/>
        <v>-21.15825311961089</v>
      </c>
    </row>
    <row r="49" spans="1:7" ht="15" thickBot="1" x14ac:dyDescent="0.35">
      <c r="A49" s="106">
        <v>44</v>
      </c>
      <c r="B49" s="103">
        <f>B$4/(1+Simulasyon!B46/100*B$2/$B$1)</f>
        <v>64049.508840381815</v>
      </c>
      <c r="C49" s="103">
        <f>C$4/(1+Simulasyon!C46/100*C$2/$B$1)</f>
        <v>34499.182342298736</v>
      </c>
      <c r="D49" s="103">
        <f t="shared" si="4"/>
        <v>7.856675283597724</v>
      </c>
      <c r="E49" s="103">
        <f t="shared" si="5"/>
        <v>15.21579186123563</v>
      </c>
      <c r="F49" s="103">
        <f t="shared" si="2"/>
        <v>23.072467144833354</v>
      </c>
      <c r="G49" s="103">
        <f t="shared" si="3"/>
        <v>-20.999748833208287</v>
      </c>
    </row>
    <row r="50" spans="1:7" ht="15" thickBot="1" x14ac:dyDescent="0.35">
      <c r="A50" s="106">
        <v>45</v>
      </c>
      <c r="B50" s="103">
        <f>B$4/(1+Simulasyon!B47/100*B$2/$B$1)</f>
        <v>64041.675790014655</v>
      </c>
      <c r="C50" s="103">
        <f>C$4/(1+Simulasyon!C47/100*C$2/$B$1)</f>
        <v>34486.151074660527</v>
      </c>
      <c r="D50" s="103">
        <f t="shared" si="4"/>
        <v>2.3624916437256616E-2</v>
      </c>
      <c r="E50" s="103">
        <f t="shared" si="5"/>
        <v>2.1845242230265285</v>
      </c>
      <c r="F50" s="103">
        <f t="shared" si="2"/>
        <v>2.2081491394637851</v>
      </c>
      <c r="G50" s="103">
        <f t="shared" si="3"/>
        <v>-20.95712737015856</v>
      </c>
    </row>
    <row r="51" spans="1:7" ht="15" thickBot="1" x14ac:dyDescent="0.35">
      <c r="A51" s="106">
        <v>46</v>
      </c>
      <c r="B51" s="103">
        <f>B$4/(1+Simulasyon!B48/100*B$2/$B$1)</f>
        <v>64041.82155476966</v>
      </c>
      <c r="C51" s="103">
        <f>C$4/(1+Simulasyon!C48/100*C$2/$B$1)</f>
        <v>34484.085663491162</v>
      </c>
      <c r="D51" s="103">
        <f t="shared" si="4"/>
        <v>0.16938967144233175</v>
      </c>
      <c r="E51" s="103">
        <f t="shared" si="5"/>
        <v>0.1191130536608398</v>
      </c>
      <c r="F51" s="103">
        <f t="shared" si="2"/>
        <v>0.28850272510317154</v>
      </c>
      <c r="G51" s="103">
        <f t="shared" si="3"/>
        <v>-20.917844729170611</v>
      </c>
    </row>
    <row r="52" spans="1:7" ht="15" thickBot="1" x14ac:dyDescent="0.35">
      <c r="A52" s="106">
        <v>47</v>
      </c>
      <c r="B52" s="103">
        <f>B$4/(1+Simulasyon!B49/100*B$2/$B$1)</f>
        <v>64038.679278111464</v>
      </c>
      <c r="C52" s="103">
        <f>C$4/(1+Simulasyon!C49/100*C$2/$B$1)</f>
        <v>34486.94906710471</v>
      </c>
      <c r="D52" s="103">
        <f t="shared" si="4"/>
        <v>-2.9728869867540197</v>
      </c>
      <c r="E52" s="103">
        <f t="shared" si="5"/>
        <v>2.9825166672089836</v>
      </c>
      <c r="F52" s="103">
        <f t="shared" si="2"/>
        <v>9.6296804549638182E-3</v>
      </c>
      <c r="G52" s="103">
        <f t="shared" si="3"/>
        <v>-20.86566919744655</v>
      </c>
    </row>
    <row r="53" spans="1:7" ht="15" thickBot="1" x14ac:dyDescent="0.35">
      <c r="A53" s="106">
        <v>48</v>
      </c>
      <c r="B53" s="103">
        <f>B$4/(1+Simulasyon!B50/100*B$2/$B$1)</f>
        <v>64032.318265020935</v>
      </c>
      <c r="C53" s="103">
        <f>C$4/(1+Simulasyon!C50/100*C$2/$B$1)</f>
        <v>34472.586994468918</v>
      </c>
      <c r="D53" s="103">
        <f t="shared" si="4"/>
        <v>-9.3339000772830332</v>
      </c>
      <c r="E53" s="103">
        <f t="shared" si="5"/>
        <v>-11.379555968582281</v>
      </c>
      <c r="F53" s="103">
        <f t="shared" si="2"/>
        <v>-20.713456045865314</v>
      </c>
      <c r="G53" s="103">
        <f t="shared" si="3"/>
        <v>-20.727461386995856</v>
      </c>
    </row>
    <row r="54" spans="1:7" ht="15" thickBot="1" x14ac:dyDescent="0.35">
      <c r="A54" s="106">
        <v>49</v>
      </c>
      <c r="B54" s="103">
        <f>B$4/(1+Simulasyon!B51/100*B$2/$B$1)</f>
        <v>64041.914984498268</v>
      </c>
      <c r="C54" s="103">
        <f>C$4/(1+Simulasyon!C51/100*C$2/$B$1)</f>
        <v>34484.610912310236</v>
      </c>
      <c r="D54" s="103">
        <f t="shared" si="4"/>
        <v>0.26281940004992066</v>
      </c>
      <c r="E54" s="103">
        <f t="shared" si="5"/>
        <v>0.64436187273531687</v>
      </c>
      <c r="F54" s="103">
        <f t="shared" si="2"/>
        <v>0.90718127278523752</v>
      </c>
      <c r="G54" s="103">
        <f t="shared" si="3"/>
        <v>-20.713456045865314</v>
      </c>
    </row>
    <row r="55" spans="1:7" ht="15" thickBot="1" x14ac:dyDescent="0.35">
      <c r="A55" s="106">
        <v>50</v>
      </c>
      <c r="B55" s="103">
        <f>B$4/(1+Simulasyon!B52/100*B$2/$B$1)</f>
        <v>64045.161065798115</v>
      </c>
      <c r="C55" s="103">
        <f>C$4/(1+Simulasyon!C52/100*C$2/$B$1)</f>
        <v>34499.464552178943</v>
      </c>
      <c r="D55" s="103">
        <f t="shared" si="4"/>
        <v>3.5089006998969126</v>
      </c>
      <c r="E55" s="103">
        <f t="shared" si="5"/>
        <v>15.49800174144184</v>
      </c>
      <c r="F55" s="103">
        <f t="shared" si="2"/>
        <v>19.006902441338752</v>
      </c>
      <c r="G55" s="103">
        <f t="shared" si="3"/>
        <v>-20.679180748127692</v>
      </c>
    </row>
    <row r="56" spans="1:7" ht="15" thickBot="1" x14ac:dyDescent="0.35">
      <c r="A56" s="106">
        <v>51</v>
      </c>
      <c r="B56" s="103">
        <f>B$4/(1+Simulasyon!B53/100*B$2/$B$1)</f>
        <v>64044.447851349199</v>
      </c>
      <c r="C56" s="103">
        <f>C$4/(1+Simulasyon!C53/100*C$2/$B$1)</f>
        <v>34488.260328829601</v>
      </c>
      <c r="D56" s="103">
        <f t="shared" si="4"/>
        <v>2.7956862509818166</v>
      </c>
      <c r="E56" s="103">
        <f t="shared" si="5"/>
        <v>4.2937783921006485</v>
      </c>
      <c r="F56" s="103">
        <f t="shared" si="2"/>
        <v>7.089464643082465</v>
      </c>
      <c r="G56" s="103">
        <f t="shared" si="3"/>
        <v>-20.339864700763428</v>
      </c>
    </row>
    <row r="57" spans="1:7" ht="15" thickBot="1" x14ac:dyDescent="0.35">
      <c r="A57" s="106">
        <v>52</v>
      </c>
      <c r="B57" s="103">
        <f>B$4/(1+Simulasyon!B54/100*B$2/$B$1)</f>
        <v>64036.196390734753</v>
      </c>
      <c r="C57" s="103">
        <f>C$4/(1+Simulasyon!C54/100*C$2/$B$1)</f>
        <v>34480.283885674871</v>
      </c>
      <c r="D57" s="103">
        <f t="shared" si="4"/>
        <v>-5.4557743634650251</v>
      </c>
      <c r="E57" s="103">
        <f t="shared" si="5"/>
        <v>-3.6826647626294289</v>
      </c>
      <c r="F57" s="103">
        <f t="shared" si="2"/>
        <v>-9.138439126094454</v>
      </c>
      <c r="G57" s="103">
        <f t="shared" si="3"/>
        <v>-20.210976406109694</v>
      </c>
    </row>
    <row r="58" spans="1:7" ht="15" thickBot="1" x14ac:dyDescent="0.35">
      <c r="A58" s="106">
        <v>53</v>
      </c>
      <c r="B58" s="103">
        <f>B$4/(1+Simulasyon!B55/100*B$2/$B$1)</f>
        <v>64042.979816530758</v>
      </c>
      <c r="C58" s="103">
        <f>C$4/(1+Simulasyon!C55/100*C$2/$B$1)</f>
        <v>34481.066226415314</v>
      </c>
      <c r="D58" s="103">
        <f t="shared" si="4"/>
        <v>1.3276514325407334</v>
      </c>
      <c r="E58" s="103">
        <f t="shared" si="5"/>
        <v>-2.9003240221863962</v>
      </c>
      <c r="F58" s="103">
        <f t="shared" si="2"/>
        <v>-1.5726725896456628</v>
      </c>
      <c r="G58" s="103">
        <f t="shared" si="3"/>
        <v>-20.017012876131048</v>
      </c>
    </row>
    <row r="59" spans="1:7" ht="15" thickBot="1" x14ac:dyDescent="0.35">
      <c r="A59" s="106">
        <v>54</v>
      </c>
      <c r="B59" s="103">
        <f>B$4/(1+Simulasyon!B56/100*B$2/$B$1)</f>
        <v>64037.980583626013</v>
      </c>
      <c r="C59" s="103">
        <f>C$4/(1+Simulasyon!C56/100*C$2/$B$1)</f>
        <v>34483.09061948672</v>
      </c>
      <c r="D59" s="103">
        <f t="shared" si="4"/>
        <v>-3.6715814722047071</v>
      </c>
      <c r="E59" s="103">
        <f t="shared" si="5"/>
        <v>-0.87593095078045735</v>
      </c>
      <c r="F59" s="103">
        <f t="shared" si="2"/>
        <v>-4.5475124229851644</v>
      </c>
      <c r="G59" s="103">
        <f t="shared" si="3"/>
        <v>-20.009000337806356</v>
      </c>
    </row>
    <row r="60" spans="1:7" ht="15" thickBot="1" x14ac:dyDescent="0.35">
      <c r="A60" s="106">
        <v>55</v>
      </c>
      <c r="B60" s="103">
        <f>B$4/(1+Simulasyon!B57/100*B$2/$B$1)</f>
        <v>64051.463441903019</v>
      </c>
      <c r="C60" s="103">
        <f>C$4/(1+Simulasyon!C57/100*C$2/$B$1)</f>
        <v>34492.156696490369</v>
      </c>
      <c r="D60" s="103">
        <f t="shared" si="4"/>
        <v>9.8112768048013095</v>
      </c>
      <c r="E60" s="103">
        <f t="shared" si="5"/>
        <v>8.1901460528679308</v>
      </c>
      <c r="F60" s="103">
        <f t="shared" si="2"/>
        <v>18.00142285766924</v>
      </c>
      <c r="G60" s="103">
        <f t="shared" si="3"/>
        <v>-20.006259882378799</v>
      </c>
    </row>
    <row r="61" spans="1:7" ht="15" thickBot="1" x14ac:dyDescent="0.35">
      <c r="A61" s="106">
        <v>56</v>
      </c>
      <c r="B61" s="103">
        <f>B$4/(1+Simulasyon!B58/100*B$2/$B$1)</f>
        <v>64041.912337759917</v>
      </c>
      <c r="C61" s="103">
        <f>C$4/(1+Simulasyon!C58/100*C$2/$B$1)</f>
        <v>34484.215436935381</v>
      </c>
      <c r="D61" s="103">
        <f t="shared" si="4"/>
        <v>0.26017266169947106</v>
      </c>
      <c r="E61" s="103">
        <f t="shared" si="5"/>
        <v>0.24888649788044859</v>
      </c>
      <c r="F61" s="103">
        <f t="shared" si="2"/>
        <v>0.50905915957991965</v>
      </c>
      <c r="G61" s="103">
        <f t="shared" si="3"/>
        <v>-20.000546003095224</v>
      </c>
    </row>
    <row r="62" spans="1:7" ht="15" thickBot="1" x14ac:dyDescent="0.35">
      <c r="A62" s="106">
        <v>57</v>
      </c>
      <c r="B62" s="103">
        <f>B$4/(1+Simulasyon!B59/100*B$2/$B$1)</f>
        <v>64040.700248847323</v>
      </c>
      <c r="C62" s="103">
        <f>C$4/(1+Simulasyon!C59/100*C$2/$B$1)</f>
        <v>34486.298432753611</v>
      </c>
      <c r="D62" s="103">
        <f t="shared" si="4"/>
        <v>-0.95191625089501031</v>
      </c>
      <c r="E62" s="103">
        <f t="shared" si="5"/>
        <v>2.3318823161098408</v>
      </c>
      <c r="F62" s="103">
        <f t="shared" si="2"/>
        <v>1.3799660652148305</v>
      </c>
      <c r="G62" s="103">
        <f t="shared" si="3"/>
        <v>-19.900266673750593</v>
      </c>
    </row>
    <row r="63" spans="1:7" ht="15" thickBot="1" x14ac:dyDescent="0.35">
      <c r="A63" s="106">
        <v>58</v>
      </c>
      <c r="B63" s="103">
        <f>B$4/(1+Simulasyon!B60/100*B$2/$B$1)</f>
        <v>64045.496066787702</v>
      </c>
      <c r="C63" s="103">
        <f>C$4/(1+Simulasyon!C60/100*C$2/$B$1)</f>
        <v>34489.558139776556</v>
      </c>
      <c r="D63" s="103">
        <f t="shared" si="4"/>
        <v>3.8439016894844826</v>
      </c>
      <c r="E63" s="103">
        <f t="shared" si="5"/>
        <v>5.5915893390556448</v>
      </c>
      <c r="F63" s="103">
        <f t="shared" si="2"/>
        <v>9.4354910285401274</v>
      </c>
      <c r="G63" s="103">
        <f t="shared" si="3"/>
        <v>-19.732288592174882</v>
      </c>
    </row>
    <row r="64" spans="1:7" ht="15" thickBot="1" x14ac:dyDescent="0.35">
      <c r="A64" s="106">
        <v>59</v>
      </c>
      <c r="B64" s="103">
        <f>B$4/(1+Simulasyon!B61/100*B$2/$B$1)</f>
        <v>64042.535234140822</v>
      </c>
      <c r="C64" s="103">
        <f>C$4/(1+Simulasyon!C61/100*C$2/$B$1)</f>
        <v>34490.309920982872</v>
      </c>
      <c r="D64" s="103">
        <f t="shared" si="4"/>
        <v>0.88306904260389274</v>
      </c>
      <c r="E64" s="103">
        <f t="shared" si="5"/>
        <v>6.3433705453717266</v>
      </c>
      <c r="F64" s="103">
        <f t="shared" si="2"/>
        <v>7.2264395879756194</v>
      </c>
      <c r="G64" s="103">
        <f t="shared" si="3"/>
        <v>-19.701677392054989</v>
      </c>
    </row>
    <row r="65" spans="1:7" ht="15" thickBot="1" x14ac:dyDescent="0.35">
      <c r="A65" s="106">
        <v>60</v>
      </c>
      <c r="B65" s="103">
        <f>B$4/(1+Simulasyon!B62/100*B$2/$B$1)</f>
        <v>64038.505367843223</v>
      </c>
      <c r="C65" s="103">
        <f>C$4/(1+Simulasyon!C62/100*C$2/$B$1)</f>
        <v>34475.213375117542</v>
      </c>
      <c r="D65" s="103">
        <f t="shared" si="4"/>
        <v>-3.1467972549944534</v>
      </c>
      <c r="E65" s="103">
        <f t="shared" si="5"/>
        <v>-8.7531753199582454</v>
      </c>
      <c r="F65" s="103">
        <f t="shared" si="2"/>
        <v>-11.899972574952699</v>
      </c>
      <c r="G65" s="103">
        <f t="shared" si="3"/>
        <v>-19.629507414145337</v>
      </c>
    </row>
    <row r="66" spans="1:7" ht="15" thickBot="1" x14ac:dyDescent="0.35">
      <c r="A66" s="106">
        <v>61</v>
      </c>
      <c r="B66" s="103">
        <f>B$4/(1+Simulasyon!B63/100*B$2/$B$1)</f>
        <v>64038.774145719522</v>
      </c>
      <c r="C66" s="103">
        <f>C$4/(1+Simulasyon!C63/100*C$2/$B$1)</f>
        <v>34484.130154127874</v>
      </c>
      <c r="D66" s="103">
        <f t="shared" si="4"/>
        <v>-2.8780193786951713</v>
      </c>
      <c r="E66" s="103">
        <f t="shared" si="5"/>
        <v>0.16360369037283817</v>
      </c>
      <c r="F66" s="103">
        <f t="shared" si="2"/>
        <v>-2.7144156883223332</v>
      </c>
      <c r="G66" s="103">
        <f t="shared" si="3"/>
        <v>-19.432211267027014</v>
      </c>
    </row>
    <row r="67" spans="1:7" ht="15" thickBot="1" x14ac:dyDescent="0.35">
      <c r="A67" s="106">
        <v>62</v>
      </c>
      <c r="B67" s="103">
        <f>B$4/(1+Simulasyon!B64/100*B$2/$B$1)</f>
        <v>64045.26168399836</v>
      </c>
      <c r="C67" s="103">
        <f>C$4/(1+Simulasyon!C64/100*C$2/$B$1)</f>
        <v>34489.548398324085</v>
      </c>
      <c r="D67" s="103">
        <f t="shared" si="4"/>
        <v>3.6095189001425751</v>
      </c>
      <c r="E67" s="103">
        <f t="shared" si="5"/>
        <v>5.5818478865840007</v>
      </c>
      <c r="F67" s="103">
        <f t="shared" si="2"/>
        <v>9.1913667867265758</v>
      </c>
      <c r="G67" s="103">
        <f t="shared" si="3"/>
        <v>-19.331985108103254</v>
      </c>
    </row>
    <row r="68" spans="1:7" ht="15" thickBot="1" x14ac:dyDescent="0.35">
      <c r="A68" s="106">
        <v>63</v>
      </c>
      <c r="B68" s="103">
        <f>B$4/(1+Simulasyon!B65/100*B$2/$B$1)</f>
        <v>64036.322243489209</v>
      </c>
      <c r="C68" s="103">
        <f>C$4/(1+Simulasyon!C65/100*C$2/$B$1)</f>
        <v>34478.326830259757</v>
      </c>
      <c r="D68" s="103">
        <f t="shared" si="4"/>
        <v>-5.329921609009034</v>
      </c>
      <c r="E68" s="103">
        <f t="shared" si="5"/>
        <v>-5.6397201777435839</v>
      </c>
      <c r="F68" s="103">
        <f t="shared" si="2"/>
        <v>-10.969641786752618</v>
      </c>
      <c r="G68" s="103">
        <f t="shared" si="3"/>
        <v>-19.319714122655569</v>
      </c>
    </row>
    <row r="69" spans="1:7" ht="15" thickBot="1" x14ac:dyDescent="0.35">
      <c r="A69" s="106">
        <v>64</v>
      </c>
      <c r="B69" s="103">
        <f>B$4/(1+Simulasyon!B66/100*B$2/$B$1)</f>
        <v>64042.668299304154</v>
      </c>
      <c r="C69" s="103">
        <f>C$4/(1+Simulasyon!C66/100*C$2/$B$1)</f>
        <v>34482.282648008026</v>
      </c>
      <c r="D69" s="103">
        <f t="shared" si="4"/>
        <v>1.016134205936396</v>
      </c>
      <c r="E69" s="103">
        <f t="shared" si="5"/>
        <v>-1.6839024294749834</v>
      </c>
      <c r="F69" s="103">
        <f t="shared" si="2"/>
        <v>-0.66776822353858734</v>
      </c>
      <c r="G69" s="103">
        <f t="shared" si="3"/>
        <v>-19.125956651216256</v>
      </c>
    </row>
    <row r="70" spans="1:7" ht="15" thickBot="1" x14ac:dyDescent="0.35">
      <c r="A70" s="106">
        <v>65</v>
      </c>
      <c r="B70" s="103">
        <f>B$4/(1+Simulasyon!B67/100*B$2/$B$1)</f>
        <v>64040.663141403384</v>
      </c>
      <c r="C70" s="103">
        <f>C$4/(1+Simulasyon!C67/100*C$2/$B$1)</f>
        <v>34476.617410222767</v>
      </c>
      <c r="D70" s="103">
        <f t="shared" si="4"/>
        <v>-0.98902369483403163</v>
      </c>
      <c r="E70" s="103">
        <f t="shared" si="5"/>
        <v>-7.3491402147337794</v>
      </c>
      <c r="F70" s="103">
        <f t="shared" si="2"/>
        <v>-8.3381639095678111</v>
      </c>
      <c r="G70" s="103">
        <f t="shared" si="3"/>
        <v>-18.943565736983146</v>
      </c>
    </row>
    <row r="71" spans="1:7" ht="15" thickBot="1" x14ac:dyDescent="0.35">
      <c r="A71" s="106">
        <v>66</v>
      </c>
      <c r="B71" s="103">
        <f>B$4/(1+Simulasyon!B68/100*B$2/$B$1)</f>
        <v>64035.775633405377</v>
      </c>
      <c r="C71" s="103">
        <f>C$4/(1+Simulasyon!C68/100*C$2/$B$1)</f>
        <v>34469.834081792535</v>
      </c>
      <c r="D71" s="103">
        <f t="shared" si="4"/>
        <v>-5.8765316928402171</v>
      </c>
      <c r="E71" s="103">
        <f t="shared" si="5"/>
        <v>-14.132468644966139</v>
      </c>
      <c r="F71" s="103">
        <f t="shared" ref="F71:F134" si="6">+SUM(D71:E71)</f>
        <v>-20.009000337806356</v>
      </c>
      <c r="G71" s="103">
        <f t="shared" ref="G71:G134" si="7">+SMALL($F$6:$F$1005,A71)</f>
        <v>-18.91115502948378</v>
      </c>
    </row>
    <row r="72" spans="1:7" ht="15" thickBot="1" x14ac:dyDescent="0.35">
      <c r="A72" s="106">
        <v>67</v>
      </c>
      <c r="B72" s="103">
        <f>B$4/(1+Simulasyon!B69/100*B$2/$B$1)</f>
        <v>64042.638935992341</v>
      </c>
      <c r="C72" s="103">
        <f>C$4/(1+Simulasyon!C69/100*C$2/$B$1)</f>
        <v>34489.969233953729</v>
      </c>
      <c r="D72" s="103">
        <f t="shared" si="4"/>
        <v>0.98677089412376517</v>
      </c>
      <c r="E72" s="103">
        <f t="shared" si="5"/>
        <v>6.0026835162279895</v>
      </c>
      <c r="F72" s="103">
        <f t="shared" si="6"/>
        <v>6.9894544103517546</v>
      </c>
      <c r="G72" s="103">
        <f t="shared" si="7"/>
        <v>-18.653794554222259</v>
      </c>
    </row>
    <row r="73" spans="1:7" ht="15" thickBot="1" x14ac:dyDescent="0.35">
      <c r="A73" s="106">
        <v>68</v>
      </c>
      <c r="B73" s="103">
        <f>B$4/(1+Simulasyon!B70/100*B$2/$B$1)</f>
        <v>64034.036992518726</v>
      </c>
      <c r="C73" s="103">
        <f>C$4/(1+Simulasyon!C70/100*C$2/$B$1)</f>
        <v>34477.322437832532</v>
      </c>
      <c r="D73" s="103">
        <f t="shared" ref="D73:D136" si="8">+B73-B$5</f>
        <v>-7.6151725794916274</v>
      </c>
      <c r="E73" s="103">
        <f t="shared" ref="E73:E136" si="9">+C73-C$5</f>
        <v>-6.6441126049685408</v>
      </c>
      <c r="F73" s="103">
        <f t="shared" si="6"/>
        <v>-14.259285184460168</v>
      </c>
      <c r="G73" s="103">
        <f t="shared" si="7"/>
        <v>-18.645428278490726</v>
      </c>
    </row>
    <row r="74" spans="1:7" ht="15" thickBot="1" x14ac:dyDescent="0.35">
      <c r="A74" s="106">
        <v>69</v>
      </c>
      <c r="B74" s="103">
        <f>B$4/(1+Simulasyon!B71/100*B$2/$B$1)</f>
        <v>64032.560395951812</v>
      </c>
      <c r="C74" s="103">
        <f>C$4/(1+Simulasyon!C71/100*C$2/$B$1)</f>
        <v>34472.718454883143</v>
      </c>
      <c r="D74" s="103">
        <f t="shared" si="8"/>
        <v>-9.0917691464055679</v>
      </c>
      <c r="E74" s="103">
        <f t="shared" si="9"/>
        <v>-11.24809555435786</v>
      </c>
      <c r="F74" s="103">
        <f t="shared" si="6"/>
        <v>-20.339864700763428</v>
      </c>
      <c r="G74" s="103">
        <f t="shared" si="7"/>
        <v>-18.632491908800148</v>
      </c>
    </row>
    <row r="75" spans="1:7" ht="15" thickBot="1" x14ac:dyDescent="0.35">
      <c r="A75" s="106">
        <v>70</v>
      </c>
      <c r="B75" s="103">
        <f>B$4/(1+Simulasyon!B72/100*B$2/$B$1)</f>
        <v>64040.788553432394</v>
      </c>
      <c r="C75" s="103">
        <f>C$4/(1+Simulasyon!C72/100*C$2/$B$1)</f>
        <v>34484.541068444138</v>
      </c>
      <c r="D75" s="103">
        <f t="shared" si="8"/>
        <v>-0.86361166582355509</v>
      </c>
      <c r="E75" s="103">
        <f t="shared" si="9"/>
        <v>0.57451800663693575</v>
      </c>
      <c r="F75" s="103">
        <f t="shared" si="6"/>
        <v>-0.28909365918661933</v>
      </c>
      <c r="G75" s="103">
        <f t="shared" si="7"/>
        <v>-18.607298023627663</v>
      </c>
    </row>
    <row r="76" spans="1:7" ht="15" thickBot="1" x14ac:dyDescent="0.35">
      <c r="A76" s="106">
        <v>71</v>
      </c>
      <c r="B76" s="103">
        <f>B$4/(1+Simulasyon!B73/100*B$2/$B$1)</f>
        <v>64050.68428478916</v>
      </c>
      <c r="C76" s="103">
        <f>C$4/(1+Simulasyon!C73/100*C$2/$B$1)</f>
        <v>34505.384766282157</v>
      </c>
      <c r="D76" s="103">
        <f t="shared" si="8"/>
        <v>9.0321196909426362</v>
      </c>
      <c r="E76" s="103">
        <f t="shared" si="9"/>
        <v>21.418215844656515</v>
      </c>
      <c r="F76" s="103">
        <f t="shared" si="6"/>
        <v>30.450335535599152</v>
      </c>
      <c r="G76" s="103">
        <f t="shared" si="7"/>
        <v>-18.409740719558613</v>
      </c>
    </row>
    <row r="77" spans="1:7" ht="15" thickBot="1" x14ac:dyDescent="0.35">
      <c r="A77" s="106">
        <v>72</v>
      </c>
      <c r="B77" s="103">
        <f>B$4/(1+Simulasyon!B74/100*B$2/$B$1)</f>
        <v>64045.716081409992</v>
      </c>
      <c r="C77" s="103">
        <f>C$4/(1+Simulasyon!C74/100*C$2/$B$1)</f>
        <v>34492.31994407453</v>
      </c>
      <c r="D77" s="103">
        <f t="shared" si="8"/>
        <v>4.0639163117739372</v>
      </c>
      <c r="E77" s="103">
        <f t="shared" si="9"/>
        <v>8.3533936370295123</v>
      </c>
      <c r="F77" s="103">
        <f t="shared" si="6"/>
        <v>12.41730994880345</v>
      </c>
      <c r="G77" s="103">
        <f t="shared" si="7"/>
        <v>-18.310221311745408</v>
      </c>
    </row>
    <row r="78" spans="1:7" ht="15" thickBot="1" x14ac:dyDescent="0.35">
      <c r="A78" s="106">
        <v>73</v>
      </c>
      <c r="B78" s="103">
        <f>B$4/(1+Simulasyon!B75/100*B$2/$B$1)</f>
        <v>64042.577696604305</v>
      </c>
      <c r="C78" s="103">
        <f>C$4/(1+Simulasyon!C75/100*C$2/$B$1)</f>
        <v>34479.468926645925</v>
      </c>
      <c r="D78" s="103">
        <f t="shared" si="8"/>
        <v>0.92553150608728174</v>
      </c>
      <c r="E78" s="103">
        <f t="shared" si="9"/>
        <v>-4.4976237915761885</v>
      </c>
      <c r="F78" s="103">
        <f t="shared" si="6"/>
        <v>-3.5720922854889068</v>
      </c>
      <c r="G78" s="103">
        <f t="shared" si="7"/>
        <v>-18.255988190998323</v>
      </c>
    </row>
    <row r="79" spans="1:7" ht="15" thickBot="1" x14ac:dyDescent="0.35">
      <c r="A79" s="106">
        <v>74</v>
      </c>
      <c r="B79" s="103">
        <f>B$4/(1+Simulasyon!B76/100*B$2/$B$1)</f>
        <v>64041.293834902594</v>
      </c>
      <c r="C79" s="103">
        <f>C$4/(1+Simulasyon!C76/100*C$2/$B$1)</f>
        <v>34484.856216150067</v>
      </c>
      <c r="D79" s="103">
        <f t="shared" si="8"/>
        <v>-0.35833019562414847</v>
      </c>
      <c r="E79" s="103">
        <f t="shared" si="9"/>
        <v>0.88966571256605675</v>
      </c>
      <c r="F79" s="103">
        <f t="shared" si="6"/>
        <v>0.53133551694190828</v>
      </c>
      <c r="G79" s="103">
        <f t="shared" si="7"/>
        <v>-18.040694273011468</v>
      </c>
    </row>
    <row r="80" spans="1:7" ht="15" thickBot="1" x14ac:dyDescent="0.35">
      <c r="A80" s="106">
        <v>75</v>
      </c>
      <c r="B80" s="103">
        <f>B$4/(1+Simulasyon!B77/100*B$2/$B$1)</f>
        <v>64039.531006168836</v>
      </c>
      <c r="C80" s="103">
        <f>C$4/(1+Simulasyon!C77/100*C$2/$B$1)</f>
        <v>34483.338539744575</v>
      </c>
      <c r="D80" s="103">
        <f t="shared" si="8"/>
        <v>-2.121158929381636</v>
      </c>
      <c r="E80" s="103">
        <f t="shared" si="9"/>
        <v>-0.62801069292618195</v>
      </c>
      <c r="F80" s="103">
        <f t="shared" si="6"/>
        <v>-2.7491696223078179</v>
      </c>
      <c r="G80" s="103">
        <f t="shared" si="7"/>
        <v>-18.030412777552556</v>
      </c>
    </row>
    <row r="81" spans="1:7" ht="15" thickBot="1" x14ac:dyDescent="0.35">
      <c r="A81" s="106">
        <v>76</v>
      </c>
      <c r="B81" s="103">
        <f>B$4/(1+Simulasyon!B78/100*B$2/$B$1)</f>
        <v>64044.065477553493</v>
      </c>
      <c r="C81" s="103">
        <f>C$4/(1+Simulasyon!C78/100*C$2/$B$1)</f>
        <v>34492.632717219516</v>
      </c>
      <c r="D81" s="103">
        <f t="shared" si="8"/>
        <v>2.4133124552754452</v>
      </c>
      <c r="E81" s="103">
        <f t="shared" si="9"/>
        <v>8.6661667820153525</v>
      </c>
      <c r="F81" s="103">
        <f t="shared" si="6"/>
        <v>11.079479237290798</v>
      </c>
      <c r="G81" s="103">
        <f t="shared" si="7"/>
        <v>-17.998215905288816</v>
      </c>
    </row>
    <row r="82" spans="1:7" ht="15" thickBot="1" x14ac:dyDescent="0.35">
      <c r="A82" s="106">
        <v>77</v>
      </c>
      <c r="B82" s="103">
        <f>B$4/(1+Simulasyon!B79/100*B$2/$B$1)</f>
        <v>64039.765386193067</v>
      </c>
      <c r="C82" s="103">
        <f>C$4/(1+Simulasyon!C79/100*C$2/$B$1)</f>
        <v>34476.682722776248</v>
      </c>
      <c r="D82" s="103">
        <f t="shared" si="8"/>
        <v>-1.8867789051510044</v>
      </c>
      <c r="E82" s="103">
        <f t="shared" si="9"/>
        <v>-7.2838276612528716</v>
      </c>
      <c r="F82" s="103">
        <f t="shared" si="6"/>
        <v>-9.1706065664038761</v>
      </c>
      <c r="G82" s="103">
        <f t="shared" si="7"/>
        <v>-17.965359595829796</v>
      </c>
    </row>
    <row r="83" spans="1:7" ht="15" thickBot="1" x14ac:dyDescent="0.35">
      <c r="A83" s="106">
        <v>78</v>
      </c>
      <c r="B83" s="103">
        <f>B$4/(1+Simulasyon!B80/100*B$2/$B$1)</f>
        <v>64044.542512344349</v>
      </c>
      <c r="C83" s="103">
        <f>C$4/(1+Simulasyon!C80/100*C$2/$B$1)</f>
        <v>34482.368422172527</v>
      </c>
      <c r="D83" s="103">
        <f t="shared" si="8"/>
        <v>2.8903472461315687</v>
      </c>
      <c r="E83" s="103">
        <f t="shared" si="9"/>
        <v>-1.5981282649736386</v>
      </c>
      <c r="F83" s="103">
        <f t="shared" si="6"/>
        <v>1.2922189811579301</v>
      </c>
      <c r="G83" s="103">
        <f t="shared" si="7"/>
        <v>-17.87240546708199</v>
      </c>
    </row>
    <row r="84" spans="1:7" ht="15" thickBot="1" x14ac:dyDescent="0.35">
      <c r="A84" s="106">
        <v>79</v>
      </c>
      <c r="B84" s="103">
        <f>B$4/(1+Simulasyon!B81/100*B$2/$B$1)</f>
        <v>64045.145060137482</v>
      </c>
      <c r="C84" s="103">
        <f>C$4/(1+Simulasyon!C81/100*C$2/$B$1)</f>
        <v>34489.068609186405</v>
      </c>
      <c r="D84" s="103">
        <f t="shared" si="8"/>
        <v>3.4928950392641127</v>
      </c>
      <c r="E84" s="103">
        <f t="shared" si="9"/>
        <v>5.1020587489038007</v>
      </c>
      <c r="F84" s="103">
        <f t="shared" si="6"/>
        <v>8.5949537881679134</v>
      </c>
      <c r="G84" s="103">
        <f t="shared" si="7"/>
        <v>-17.814285945976735</v>
      </c>
    </row>
    <row r="85" spans="1:7" ht="15" thickBot="1" x14ac:dyDescent="0.35">
      <c r="A85" s="106">
        <v>80</v>
      </c>
      <c r="B85" s="103">
        <f>B$4/(1+Simulasyon!B82/100*B$2/$B$1)</f>
        <v>64035.424622423168</v>
      </c>
      <c r="C85" s="103">
        <f>C$4/(1+Simulasyon!C82/100*C$2/$B$1)</f>
        <v>34475.987240432543</v>
      </c>
      <c r="D85" s="103">
        <f t="shared" si="8"/>
        <v>-6.2275426750493352</v>
      </c>
      <c r="E85" s="103">
        <f t="shared" si="9"/>
        <v>-7.9793100049573695</v>
      </c>
      <c r="F85" s="103">
        <f t="shared" si="6"/>
        <v>-14.206852680006705</v>
      </c>
      <c r="G85" s="103">
        <f t="shared" si="7"/>
        <v>-17.707649609488726</v>
      </c>
    </row>
    <row r="86" spans="1:7" ht="15" thickBot="1" x14ac:dyDescent="0.35">
      <c r="A86" s="106">
        <v>81</v>
      </c>
      <c r="B86" s="103">
        <f>B$4/(1+Simulasyon!B83/100*B$2/$B$1)</f>
        <v>64046.980238764212</v>
      </c>
      <c r="C86" s="103">
        <f>C$4/(1+Simulasyon!C83/100*C$2/$B$1)</f>
        <v>34494.631388980211</v>
      </c>
      <c r="D86" s="103">
        <f t="shared" si="8"/>
        <v>5.3280736659944523</v>
      </c>
      <c r="E86" s="103">
        <f t="shared" si="9"/>
        <v>10.66483854271064</v>
      </c>
      <c r="F86" s="103">
        <f t="shared" si="6"/>
        <v>15.992912208705093</v>
      </c>
      <c r="G86" s="103">
        <f t="shared" si="7"/>
        <v>-17.706498612671567</v>
      </c>
    </row>
    <row r="87" spans="1:7" ht="15" thickBot="1" x14ac:dyDescent="0.35">
      <c r="A87" s="106">
        <v>82</v>
      </c>
      <c r="B87" s="103">
        <f>B$4/(1+Simulasyon!B84/100*B$2/$B$1)</f>
        <v>64036.781123629575</v>
      </c>
      <c r="C87" s="103">
        <f>C$4/(1+Simulasyon!C84/100*C$2/$B$1)</f>
        <v>34482.550702541055</v>
      </c>
      <c r="D87" s="103">
        <f t="shared" si="8"/>
        <v>-4.8710414686429431</v>
      </c>
      <c r="E87" s="103">
        <f t="shared" si="9"/>
        <v>-1.4158478964454844</v>
      </c>
      <c r="F87" s="103">
        <f t="shared" si="6"/>
        <v>-6.2868893650884274</v>
      </c>
      <c r="G87" s="103">
        <f t="shared" si="7"/>
        <v>-17.490006922773318</v>
      </c>
    </row>
    <row r="88" spans="1:7" ht="15" thickBot="1" x14ac:dyDescent="0.35">
      <c r="A88" s="106">
        <v>83</v>
      </c>
      <c r="B88" s="103">
        <f>B$4/(1+Simulasyon!B85/100*B$2/$B$1)</f>
        <v>64045.127775887893</v>
      </c>
      <c r="C88" s="103">
        <f>C$4/(1+Simulasyon!C85/100*C$2/$B$1)</f>
        <v>34481.653564182954</v>
      </c>
      <c r="D88" s="103">
        <f t="shared" si="8"/>
        <v>3.4756107896755566</v>
      </c>
      <c r="E88" s="103">
        <f t="shared" si="9"/>
        <v>-2.3129862545465585</v>
      </c>
      <c r="F88" s="103">
        <f t="shared" si="6"/>
        <v>1.1626245351289981</v>
      </c>
      <c r="G88" s="103">
        <f t="shared" si="7"/>
        <v>-17.323398630607699</v>
      </c>
    </row>
    <row r="89" spans="1:7" ht="15" thickBot="1" x14ac:dyDescent="0.35">
      <c r="A89" s="106">
        <v>84</v>
      </c>
      <c r="B89" s="103">
        <f>B$4/(1+Simulasyon!B86/100*B$2/$B$1)</f>
        <v>64031.59732129913</v>
      </c>
      <c r="C89" s="103">
        <f>C$4/(1+Simulasyon!C86/100*C$2/$B$1)</f>
        <v>34477.770058428345</v>
      </c>
      <c r="D89" s="103">
        <f t="shared" si="8"/>
        <v>-10.054843799087394</v>
      </c>
      <c r="E89" s="103">
        <f t="shared" si="9"/>
        <v>-6.1964920091559179</v>
      </c>
      <c r="F89" s="103">
        <f t="shared" si="6"/>
        <v>-16.251335808243311</v>
      </c>
      <c r="G89" s="103">
        <f t="shared" si="7"/>
        <v>-17.27619419698749</v>
      </c>
    </row>
    <row r="90" spans="1:7" ht="15" thickBot="1" x14ac:dyDescent="0.35">
      <c r="A90" s="106">
        <v>85</v>
      </c>
      <c r="B90" s="103">
        <f>B$4/(1+Simulasyon!B87/100*B$2/$B$1)</f>
        <v>64043.25439187343</v>
      </c>
      <c r="C90" s="103">
        <f>C$4/(1+Simulasyon!C87/100*C$2/$B$1)</f>
        <v>34488.646068087553</v>
      </c>
      <c r="D90" s="103">
        <f t="shared" si="8"/>
        <v>1.6022267752123298</v>
      </c>
      <c r="E90" s="103">
        <f t="shared" si="9"/>
        <v>4.6795176500527305</v>
      </c>
      <c r="F90" s="103">
        <f t="shared" si="6"/>
        <v>6.2817444252650603</v>
      </c>
      <c r="G90" s="103">
        <f t="shared" si="7"/>
        <v>-17.239296293490042</v>
      </c>
    </row>
    <row r="91" spans="1:7" ht="15" thickBot="1" x14ac:dyDescent="0.35">
      <c r="A91" s="106">
        <v>86</v>
      </c>
      <c r="B91" s="103">
        <f>B$4/(1+Simulasyon!B88/100*B$2/$B$1)</f>
        <v>64045.455617362641</v>
      </c>
      <c r="C91" s="103">
        <f>C$4/(1+Simulasyon!C88/100*C$2/$B$1)</f>
        <v>34487.855094806779</v>
      </c>
      <c r="D91" s="103">
        <f t="shared" si="8"/>
        <v>3.8034522644229583</v>
      </c>
      <c r="E91" s="103">
        <f t="shared" si="9"/>
        <v>3.8885443692779518</v>
      </c>
      <c r="F91" s="103">
        <f t="shared" si="6"/>
        <v>7.69199663370091</v>
      </c>
      <c r="G91" s="103">
        <f t="shared" si="7"/>
        <v>-17.081163253838895</v>
      </c>
    </row>
    <row r="92" spans="1:7" ht="15" thickBot="1" x14ac:dyDescent="0.35">
      <c r="A92" s="106">
        <v>87</v>
      </c>
      <c r="B92" s="103">
        <f>B$4/(1+Simulasyon!B89/100*B$2/$B$1)</f>
        <v>64039.713947685115</v>
      </c>
      <c r="C92" s="103">
        <f>C$4/(1+Simulasyon!C89/100*C$2/$B$1)</f>
        <v>34488.380673511063</v>
      </c>
      <c r="D92" s="103">
        <f t="shared" si="8"/>
        <v>-1.938217413102393</v>
      </c>
      <c r="E92" s="103">
        <f t="shared" si="9"/>
        <v>4.414123073562223</v>
      </c>
      <c r="F92" s="103">
        <f t="shared" si="6"/>
        <v>2.47590566045983</v>
      </c>
      <c r="G92" s="103">
        <f t="shared" si="7"/>
        <v>-17.065312487779011</v>
      </c>
    </row>
    <row r="93" spans="1:7" ht="15" thickBot="1" x14ac:dyDescent="0.35">
      <c r="A93" s="106">
        <v>88</v>
      </c>
      <c r="B93" s="103">
        <f>B$4/(1+Simulasyon!B90/100*B$2/$B$1)</f>
        <v>64044.300621047281</v>
      </c>
      <c r="C93" s="103">
        <f>C$4/(1+Simulasyon!C90/100*C$2/$B$1)</f>
        <v>34486.648082484899</v>
      </c>
      <c r="D93" s="103">
        <f t="shared" si="8"/>
        <v>2.6484559490636457</v>
      </c>
      <c r="E93" s="103">
        <f t="shared" si="9"/>
        <v>2.6815320473979227</v>
      </c>
      <c r="F93" s="103">
        <f t="shared" si="6"/>
        <v>5.3299879964615684</v>
      </c>
      <c r="G93" s="103">
        <f t="shared" si="7"/>
        <v>-16.929413068777649</v>
      </c>
    </row>
    <row r="94" spans="1:7" ht="15" thickBot="1" x14ac:dyDescent="0.35">
      <c r="A94" s="106">
        <v>89</v>
      </c>
      <c r="B94" s="103">
        <f>B$4/(1+Simulasyon!B91/100*B$2/$B$1)</f>
        <v>64035.679944823358</v>
      </c>
      <c r="C94" s="103">
        <f>C$4/(1+Simulasyon!C91/100*C$2/$B$1)</f>
        <v>34475.205026753509</v>
      </c>
      <c r="D94" s="103">
        <f t="shared" si="8"/>
        <v>-5.9722202748598647</v>
      </c>
      <c r="E94" s="103">
        <f t="shared" si="9"/>
        <v>-8.7615236839919817</v>
      </c>
      <c r="F94" s="103">
        <f t="shared" si="6"/>
        <v>-14.733743958851846</v>
      </c>
      <c r="G94" s="103">
        <f t="shared" si="7"/>
        <v>-16.88548832363449</v>
      </c>
    </row>
    <row r="95" spans="1:7" ht="15" thickBot="1" x14ac:dyDescent="0.35">
      <c r="A95" s="106">
        <v>90</v>
      </c>
      <c r="B95" s="103">
        <f>B$4/(1+Simulasyon!B92/100*B$2/$B$1)</f>
        <v>64049.515138693692</v>
      </c>
      <c r="C95" s="103">
        <f>C$4/(1+Simulasyon!C92/100*C$2/$B$1)</f>
        <v>34494.591316474834</v>
      </c>
      <c r="D95" s="103">
        <f t="shared" si="8"/>
        <v>7.8629735954746138</v>
      </c>
      <c r="E95" s="103">
        <f t="shared" si="9"/>
        <v>10.624766037333757</v>
      </c>
      <c r="F95" s="103">
        <f t="shared" si="6"/>
        <v>18.487739632808371</v>
      </c>
      <c r="G95" s="103">
        <f t="shared" si="7"/>
        <v>-16.86184961284016</v>
      </c>
    </row>
    <row r="96" spans="1:7" ht="15" thickBot="1" x14ac:dyDescent="0.35">
      <c r="A96" s="106">
        <v>91</v>
      </c>
      <c r="B96" s="103">
        <f>B$4/(1+Simulasyon!B93/100*B$2/$B$1)</f>
        <v>64040.344952042156</v>
      </c>
      <c r="C96" s="103">
        <f>C$4/(1+Simulasyon!C93/100*C$2/$B$1)</f>
        <v>34478.995034517124</v>
      </c>
      <c r="D96" s="103">
        <f t="shared" si="8"/>
        <v>-1.3072130560613004</v>
      </c>
      <c r="E96" s="103">
        <f t="shared" si="9"/>
        <v>-4.9715159203769872</v>
      </c>
      <c r="F96" s="103">
        <f t="shared" si="6"/>
        <v>-6.2787289764382876</v>
      </c>
      <c r="G96" s="103">
        <f t="shared" si="7"/>
        <v>-16.844309352149139</v>
      </c>
    </row>
    <row r="97" spans="1:7" ht="15" thickBot="1" x14ac:dyDescent="0.35">
      <c r="A97" s="106">
        <v>92</v>
      </c>
      <c r="B97" s="103">
        <f>B$4/(1+Simulasyon!B94/100*B$2/$B$1)</f>
        <v>64043.338291796754</v>
      </c>
      <c r="C97" s="103">
        <f>C$4/(1+Simulasyon!C94/100*C$2/$B$1)</f>
        <v>34493.988660592404</v>
      </c>
      <c r="D97" s="103">
        <f t="shared" si="8"/>
        <v>1.6861266985360999</v>
      </c>
      <c r="E97" s="103">
        <f t="shared" si="9"/>
        <v>10.022110154903203</v>
      </c>
      <c r="F97" s="103">
        <f t="shared" si="6"/>
        <v>11.708236853439303</v>
      </c>
      <c r="G97" s="103">
        <f t="shared" si="7"/>
        <v>-16.743714693468064</v>
      </c>
    </row>
    <row r="98" spans="1:7" ht="15" thickBot="1" x14ac:dyDescent="0.35">
      <c r="A98" s="106">
        <v>93</v>
      </c>
      <c r="B98" s="103">
        <f>B$4/(1+Simulasyon!B95/100*B$2/$B$1)</f>
        <v>64038.39826990007</v>
      </c>
      <c r="C98" s="103">
        <f>C$4/(1+Simulasyon!C95/100*C$2/$B$1)</f>
        <v>34483.587110841516</v>
      </c>
      <c r="D98" s="103">
        <f t="shared" si="8"/>
        <v>-3.2538951981478021</v>
      </c>
      <c r="E98" s="103">
        <f t="shared" si="9"/>
        <v>-0.37943959598487709</v>
      </c>
      <c r="F98" s="103">
        <f t="shared" si="6"/>
        <v>-3.6333347941326792</v>
      </c>
      <c r="G98" s="103">
        <f t="shared" si="7"/>
        <v>-16.708101192612958</v>
      </c>
    </row>
    <row r="99" spans="1:7" ht="15" thickBot="1" x14ac:dyDescent="0.35">
      <c r="A99" s="106">
        <v>94</v>
      </c>
      <c r="B99" s="103">
        <f>B$4/(1+Simulasyon!B96/100*B$2/$B$1)</f>
        <v>64049.630074474699</v>
      </c>
      <c r="C99" s="103">
        <f>C$4/(1+Simulasyon!C96/100*C$2/$B$1)</f>
        <v>34504.252744527919</v>
      </c>
      <c r="D99" s="103">
        <f t="shared" si="8"/>
        <v>7.9779093764809659</v>
      </c>
      <c r="E99" s="103">
        <f t="shared" si="9"/>
        <v>20.286194090418576</v>
      </c>
      <c r="F99" s="103">
        <f t="shared" si="6"/>
        <v>28.264103466899542</v>
      </c>
      <c r="G99" s="103">
        <f t="shared" si="7"/>
        <v>-16.700860755001486</v>
      </c>
    </row>
    <row r="100" spans="1:7" ht="15" thickBot="1" x14ac:dyDescent="0.35">
      <c r="A100" s="106">
        <v>95</v>
      </c>
      <c r="B100" s="103">
        <f>B$4/(1+Simulasyon!B97/100*B$2/$B$1)</f>
        <v>64042.131948014743</v>
      </c>
      <c r="C100" s="103">
        <f>C$4/(1+Simulasyon!C97/100*C$2/$B$1)</f>
        <v>34486.697781629213</v>
      </c>
      <c r="D100" s="103">
        <f t="shared" si="8"/>
        <v>0.47978291652543703</v>
      </c>
      <c r="E100" s="103">
        <f t="shared" si="9"/>
        <v>2.7312311917121406</v>
      </c>
      <c r="F100" s="103">
        <f t="shared" si="6"/>
        <v>3.2110141082375776</v>
      </c>
      <c r="G100" s="103">
        <f t="shared" si="7"/>
        <v>-16.660864352881617</v>
      </c>
    </row>
    <row r="101" spans="1:7" ht="15" thickBot="1" x14ac:dyDescent="0.35">
      <c r="A101" s="106">
        <v>96</v>
      </c>
      <c r="B101" s="103">
        <f>B$4/(1+Simulasyon!B98/100*B$2/$B$1)</f>
        <v>64044.775056423132</v>
      </c>
      <c r="C101" s="103">
        <f>C$4/(1+Simulasyon!C98/100*C$2/$B$1)</f>
        <v>34487.249046502693</v>
      </c>
      <c r="D101" s="103">
        <f t="shared" si="8"/>
        <v>3.1228913249142352</v>
      </c>
      <c r="E101" s="103">
        <f t="shared" si="9"/>
        <v>3.2824960651923902</v>
      </c>
      <c r="F101" s="103">
        <f t="shared" si="6"/>
        <v>6.4053873901066254</v>
      </c>
      <c r="G101" s="103">
        <f t="shared" si="7"/>
        <v>-16.55378129620658</v>
      </c>
    </row>
    <row r="102" spans="1:7" ht="15" thickBot="1" x14ac:dyDescent="0.35">
      <c r="A102" s="106">
        <v>97</v>
      </c>
      <c r="B102" s="103">
        <f>B$4/(1+Simulasyon!B99/100*B$2/$B$1)</f>
        <v>64037.068494390187</v>
      </c>
      <c r="C102" s="103">
        <f>C$4/(1+Simulasyon!C99/100*C$2/$B$1)</f>
        <v>34480.308608408202</v>
      </c>
      <c r="D102" s="103">
        <f t="shared" si="8"/>
        <v>-4.5836707080306951</v>
      </c>
      <c r="E102" s="103">
        <f t="shared" si="9"/>
        <v>-3.6579420292982832</v>
      </c>
      <c r="F102" s="103">
        <f t="shared" si="6"/>
        <v>-8.2416127373289783</v>
      </c>
      <c r="G102" s="103">
        <f t="shared" si="7"/>
        <v>-16.437768380630587</v>
      </c>
    </row>
    <row r="103" spans="1:7" ht="15" thickBot="1" x14ac:dyDescent="0.35">
      <c r="A103" s="106">
        <v>98</v>
      </c>
      <c r="B103" s="103">
        <f>B$4/(1+Simulasyon!B100/100*B$2/$B$1)</f>
        <v>64037.518563543934</v>
      </c>
      <c r="C103" s="103">
        <f>C$4/(1+Simulasyon!C100/100*C$2/$B$1)</f>
        <v>34478.657703932848</v>
      </c>
      <c r="D103" s="103">
        <f t="shared" si="8"/>
        <v>-4.133601554283814</v>
      </c>
      <c r="E103" s="103">
        <f t="shared" si="9"/>
        <v>-5.3088465046530473</v>
      </c>
      <c r="F103" s="103">
        <f t="shared" si="6"/>
        <v>-9.4424480589368613</v>
      </c>
      <c r="G103" s="103">
        <f t="shared" si="7"/>
        <v>-16.422929457839928</v>
      </c>
    </row>
    <row r="104" spans="1:7" ht="15" thickBot="1" x14ac:dyDescent="0.35">
      <c r="A104" s="106">
        <v>99</v>
      </c>
      <c r="B104" s="103">
        <f>B$4/(1+Simulasyon!B101/100*B$2/$B$1)</f>
        <v>64039.533462476793</v>
      </c>
      <c r="C104" s="103">
        <f>C$4/(1+Simulasyon!C101/100*C$2/$B$1)</f>
        <v>34476.874109795448</v>
      </c>
      <c r="D104" s="103">
        <f t="shared" si="8"/>
        <v>-2.1187026214247453</v>
      </c>
      <c r="E104" s="103">
        <f t="shared" si="9"/>
        <v>-7.0924406420526793</v>
      </c>
      <c r="F104" s="103">
        <f t="shared" si="6"/>
        <v>-9.2111432634774246</v>
      </c>
      <c r="G104" s="103">
        <f t="shared" si="7"/>
        <v>-16.415294442143932</v>
      </c>
    </row>
    <row r="105" spans="1:7" ht="15" thickBot="1" x14ac:dyDescent="0.35">
      <c r="A105" s="106">
        <v>100</v>
      </c>
      <c r="B105" s="103">
        <f>B$4/(1+Simulasyon!B102/100*B$2/$B$1)</f>
        <v>64037.51361718632</v>
      </c>
      <c r="C105" s="103">
        <f>C$4/(1+Simulasyon!C102/100*C$2/$B$1)</f>
        <v>34480.075613993686</v>
      </c>
      <c r="D105" s="103">
        <f t="shared" si="8"/>
        <v>-4.1385479118980584</v>
      </c>
      <c r="E105" s="103">
        <f t="shared" si="9"/>
        <v>-3.8909364438150078</v>
      </c>
      <c r="F105" s="103">
        <f t="shared" si="6"/>
        <v>-8.0294843557130662</v>
      </c>
      <c r="G105" s="103">
        <f t="shared" si="7"/>
        <v>-16.388498432788765</v>
      </c>
    </row>
    <row r="106" spans="1:7" ht="15" thickBot="1" x14ac:dyDescent="0.35">
      <c r="A106" s="106">
        <v>101</v>
      </c>
      <c r="B106" s="103">
        <f>B$4/(1+Simulasyon!B103/100*B$2/$B$1)</f>
        <v>64038.326689119698</v>
      </c>
      <c r="C106" s="103">
        <f>C$4/(1+Simulasyon!C103/100*C$2/$B$1)</f>
        <v>34485.897434950326</v>
      </c>
      <c r="D106" s="103">
        <f t="shared" si="8"/>
        <v>-3.3254759785195347</v>
      </c>
      <c r="E106" s="103">
        <f t="shared" si="9"/>
        <v>1.9308845128252869</v>
      </c>
      <c r="F106" s="103">
        <f t="shared" si="6"/>
        <v>-1.3945914656942477</v>
      </c>
      <c r="G106" s="103">
        <f t="shared" si="7"/>
        <v>-16.383216573463869</v>
      </c>
    </row>
    <row r="107" spans="1:7" ht="15" thickBot="1" x14ac:dyDescent="0.35">
      <c r="A107" s="106">
        <v>102</v>
      </c>
      <c r="B107" s="103">
        <f>B$4/(1+Simulasyon!B104/100*B$2/$B$1)</f>
        <v>64037.489721032012</v>
      </c>
      <c r="C107" s="103">
        <f>C$4/(1+Simulasyon!C104/100*C$2/$B$1)</f>
        <v>34477.531300469549</v>
      </c>
      <c r="D107" s="103">
        <f t="shared" si="8"/>
        <v>-4.162444066205353</v>
      </c>
      <c r="E107" s="103">
        <f t="shared" si="9"/>
        <v>-6.4352499679516768</v>
      </c>
      <c r="F107" s="103">
        <f t="shared" si="6"/>
        <v>-10.59769403415703</v>
      </c>
      <c r="G107" s="103">
        <f t="shared" si="7"/>
        <v>-16.296046048242715</v>
      </c>
    </row>
    <row r="108" spans="1:7" ht="15" thickBot="1" x14ac:dyDescent="0.35">
      <c r="A108" s="106">
        <v>103</v>
      </c>
      <c r="B108" s="103">
        <f>B$4/(1+Simulasyon!B105/100*B$2/$B$1)</f>
        <v>64042.117087319079</v>
      </c>
      <c r="C108" s="103">
        <f>C$4/(1+Simulasyon!C105/100*C$2/$B$1)</f>
        <v>34479.874242568818</v>
      </c>
      <c r="D108" s="103">
        <f t="shared" si="8"/>
        <v>0.46492222086089896</v>
      </c>
      <c r="E108" s="103">
        <f t="shared" si="9"/>
        <v>-4.0923078686828376</v>
      </c>
      <c r="F108" s="103">
        <f t="shared" si="6"/>
        <v>-3.6273856478219386</v>
      </c>
      <c r="G108" s="103">
        <f t="shared" si="7"/>
        <v>-16.285606446857855</v>
      </c>
    </row>
    <row r="109" spans="1:7" ht="15" thickBot="1" x14ac:dyDescent="0.35">
      <c r="A109" s="106">
        <v>104</v>
      </c>
      <c r="B109" s="103">
        <f>B$4/(1+Simulasyon!B106/100*B$2/$B$1)</f>
        <v>64050.715565470768</v>
      </c>
      <c r="C109" s="103">
        <f>C$4/(1+Simulasyon!C106/100*C$2/$B$1)</f>
        <v>34494.096087939368</v>
      </c>
      <c r="D109" s="103">
        <f t="shared" si="8"/>
        <v>9.0634003725499497</v>
      </c>
      <c r="E109" s="103">
        <f t="shared" si="9"/>
        <v>10.129537501867162</v>
      </c>
      <c r="F109" s="103">
        <f t="shared" si="6"/>
        <v>19.192937874417112</v>
      </c>
      <c r="G109" s="103">
        <f t="shared" si="7"/>
        <v>-16.251335808243311</v>
      </c>
    </row>
    <row r="110" spans="1:7" ht="15" thickBot="1" x14ac:dyDescent="0.35">
      <c r="A110" s="106">
        <v>105</v>
      </c>
      <c r="B110" s="103">
        <f>B$4/(1+Simulasyon!B107/100*B$2/$B$1)</f>
        <v>64041.505982426032</v>
      </c>
      <c r="C110" s="103">
        <f>C$4/(1+Simulasyon!C107/100*C$2/$B$1)</f>
        <v>34478.109508934853</v>
      </c>
      <c r="D110" s="103">
        <f t="shared" si="8"/>
        <v>-0.14618267218611436</v>
      </c>
      <c r="E110" s="103">
        <f t="shared" si="9"/>
        <v>-5.8570415026479168</v>
      </c>
      <c r="F110" s="103">
        <f t="shared" si="6"/>
        <v>-6.0032241748340311</v>
      </c>
      <c r="G110" s="103">
        <f t="shared" si="7"/>
        <v>-16.245794349961216</v>
      </c>
    </row>
    <row r="111" spans="1:7" ht="15" thickBot="1" x14ac:dyDescent="0.35">
      <c r="A111" s="106">
        <v>106</v>
      </c>
      <c r="B111" s="103">
        <f>B$4/(1+Simulasyon!B108/100*B$2/$B$1)</f>
        <v>64043.039182997236</v>
      </c>
      <c r="C111" s="103">
        <f>C$4/(1+Simulasyon!C108/100*C$2/$B$1)</f>
        <v>34484.829925756152</v>
      </c>
      <c r="D111" s="103">
        <f t="shared" si="8"/>
        <v>1.3870178990182467</v>
      </c>
      <c r="E111" s="103">
        <f t="shared" si="9"/>
        <v>0.86337531865137862</v>
      </c>
      <c r="F111" s="103">
        <f t="shared" si="6"/>
        <v>2.2503932176696253</v>
      </c>
      <c r="G111" s="103">
        <f t="shared" si="7"/>
        <v>-16.217566336832533</v>
      </c>
    </row>
    <row r="112" spans="1:7" ht="15" thickBot="1" x14ac:dyDescent="0.35">
      <c r="A112" s="106">
        <v>107</v>
      </c>
      <c r="B112" s="103">
        <f>B$4/(1+Simulasyon!B109/100*B$2/$B$1)</f>
        <v>64043.00801461743</v>
      </c>
      <c r="C112" s="103">
        <f>C$4/(1+Simulasyon!C109/100*C$2/$B$1)</f>
        <v>34489.252345177461</v>
      </c>
      <c r="D112" s="103">
        <f t="shared" si="8"/>
        <v>1.3558495192119153</v>
      </c>
      <c r="E112" s="103">
        <f t="shared" si="9"/>
        <v>5.2857947399606928</v>
      </c>
      <c r="F112" s="103">
        <f t="shared" si="6"/>
        <v>6.6416442591726081</v>
      </c>
      <c r="G112" s="103">
        <f t="shared" si="7"/>
        <v>-16.209975835692603</v>
      </c>
    </row>
    <row r="113" spans="1:7" ht="15" thickBot="1" x14ac:dyDescent="0.35">
      <c r="A113" s="106">
        <v>108</v>
      </c>
      <c r="B113" s="103">
        <f>B$4/(1+Simulasyon!B110/100*B$2/$B$1)</f>
        <v>64050.826123168146</v>
      </c>
      <c r="C113" s="103">
        <f>C$4/(1+Simulasyon!C110/100*C$2/$B$1)</f>
        <v>34498.672709145416</v>
      </c>
      <c r="D113" s="103">
        <f t="shared" si="8"/>
        <v>9.1739580699286307</v>
      </c>
      <c r="E113" s="103">
        <f t="shared" si="9"/>
        <v>14.706158707915165</v>
      </c>
      <c r="F113" s="103">
        <f t="shared" si="6"/>
        <v>23.880116777843796</v>
      </c>
      <c r="G113" s="103">
        <f t="shared" si="7"/>
        <v>-16.155971287014836</v>
      </c>
    </row>
    <row r="114" spans="1:7" ht="15" thickBot="1" x14ac:dyDescent="0.35">
      <c r="A114" s="106">
        <v>109</v>
      </c>
      <c r="B114" s="103">
        <f>B$4/(1+Simulasyon!B111/100*B$2/$B$1)</f>
        <v>64047.224187456442</v>
      </c>
      <c r="C114" s="103">
        <f>C$4/(1+Simulasyon!C111/100*C$2/$B$1)</f>
        <v>34481.920705477634</v>
      </c>
      <c r="D114" s="103">
        <f t="shared" si="8"/>
        <v>5.5720223582247854</v>
      </c>
      <c r="E114" s="103">
        <f t="shared" si="9"/>
        <v>-2.0458449598663719</v>
      </c>
      <c r="F114" s="103">
        <f t="shared" si="6"/>
        <v>3.5261773983584135</v>
      </c>
      <c r="G114" s="103">
        <f t="shared" si="7"/>
        <v>-16.150722118756676</v>
      </c>
    </row>
    <row r="115" spans="1:7" ht="15" thickBot="1" x14ac:dyDescent="0.35">
      <c r="A115" s="106">
        <v>110</v>
      </c>
      <c r="B115" s="103">
        <f>B$4/(1+Simulasyon!B112/100*B$2/$B$1)</f>
        <v>64045.433001072095</v>
      </c>
      <c r="C115" s="103">
        <f>C$4/(1+Simulasyon!C112/100*C$2/$B$1)</f>
        <v>34490.318060907637</v>
      </c>
      <c r="D115" s="103">
        <f t="shared" si="8"/>
        <v>3.7808359738774016</v>
      </c>
      <c r="E115" s="103">
        <f t="shared" si="9"/>
        <v>6.351510470136418</v>
      </c>
      <c r="F115" s="103">
        <f t="shared" si="6"/>
        <v>10.13234644401382</v>
      </c>
      <c r="G115" s="103">
        <f t="shared" si="7"/>
        <v>-15.978769609420851</v>
      </c>
    </row>
    <row r="116" spans="1:7" ht="15" thickBot="1" x14ac:dyDescent="0.35">
      <c r="A116" s="106">
        <v>111</v>
      </c>
      <c r="B116" s="103">
        <f>B$4/(1+Simulasyon!B113/100*B$2/$B$1)</f>
        <v>64043.133532963446</v>
      </c>
      <c r="C116" s="103">
        <f>C$4/(1+Simulasyon!C113/100*C$2/$B$1)</f>
        <v>34482.988525571549</v>
      </c>
      <c r="D116" s="103">
        <f t="shared" si="8"/>
        <v>1.4813678652280942</v>
      </c>
      <c r="E116" s="103">
        <f t="shared" si="9"/>
        <v>-0.97802486595173832</v>
      </c>
      <c r="F116" s="103">
        <f t="shared" si="6"/>
        <v>0.50334299927635584</v>
      </c>
      <c r="G116" s="103">
        <f t="shared" si="7"/>
        <v>-15.962477747278172</v>
      </c>
    </row>
    <row r="117" spans="1:7" ht="15" thickBot="1" x14ac:dyDescent="0.35">
      <c r="A117" s="106">
        <v>112</v>
      </c>
      <c r="B117" s="103">
        <f>B$4/(1+Simulasyon!B114/100*B$2/$B$1)</f>
        <v>64038.30772275092</v>
      </c>
      <c r="C117" s="103">
        <f>C$4/(1+Simulasyon!C114/100*C$2/$B$1)</f>
        <v>34474.510910944395</v>
      </c>
      <c r="D117" s="103">
        <f t="shared" si="8"/>
        <v>-3.3444423472974449</v>
      </c>
      <c r="E117" s="103">
        <f t="shared" si="9"/>
        <v>-9.4556394931059913</v>
      </c>
      <c r="F117" s="103">
        <f t="shared" si="6"/>
        <v>-12.800081840403436</v>
      </c>
      <c r="G117" s="103">
        <f t="shared" si="7"/>
        <v>-15.819720515166409</v>
      </c>
    </row>
    <row r="118" spans="1:7" ht="15" thickBot="1" x14ac:dyDescent="0.35">
      <c r="A118" s="106">
        <v>113</v>
      </c>
      <c r="B118" s="103">
        <f>B$4/(1+Simulasyon!B115/100*B$2/$B$1)</f>
        <v>64046.185820982158</v>
      </c>
      <c r="C118" s="103">
        <f>C$4/(1+Simulasyon!C115/100*C$2/$B$1)</f>
        <v>34488.161317178397</v>
      </c>
      <c r="D118" s="103">
        <f t="shared" si="8"/>
        <v>4.5336558839408099</v>
      </c>
      <c r="E118" s="103">
        <f t="shared" si="9"/>
        <v>4.1947667408967391</v>
      </c>
      <c r="F118" s="103">
        <f t="shared" si="6"/>
        <v>8.7284226248375489</v>
      </c>
      <c r="G118" s="103">
        <f t="shared" si="7"/>
        <v>-15.6792000900532</v>
      </c>
    </row>
    <row r="119" spans="1:7" ht="15" thickBot="1" x14ac:dyDescent="0.35">
      <c r="A119" s="106">
        <v>114</v>
      </c>
      <c r="B119" s="103">
        <f>B$4/(1+Simulasyon!B116/100*B$2/$B$1)</f>
        <v>64036.690408145914</v>
      </c>
      <c r="C119" s="103">
        <f>C$4/(1+Simulasyon!C116/100*C$2/$B$1)</f>
        <v>34476.258017372522</v>
      </c>
      <c r="D119" s="103">
        <f t="shared" si="8"/>
        <v>-4.9617569523034035</v>
      </c>
      <c r="E119" s="103">
        <f t="shared" si="9"/>
        <v>-7.7085330649788375</v>
      </c>
      <c r="F119" s="103">
        <f t="shared" si="6"/>
        <v>-12.670290017282241</v>
      </c>
      <c r="G119" s="103">
        <f t="shared" si="7"/>
        <v>-15.665859922330128</v>
      </c>
    </row>
    <row r="120" spans="1:7" ht="15" thickBot="1" x14ac:dyDescent="0.35">
      <c r="A120" s="106">
        <v>115</v>
      </c>
      <c r="B120" s="103">
        <f>B$4/(1+Simulasyon!B117/100*B$2/$B$1)</f>
        <v>64052.491605413568</v>
      </c>
      <c r="C120" s="103">
        <f>C$4/(1+Simulasyon!C117/100*C$2/$B$1)</f>
        <v>34494.569194521391</v>
      </c>
      <c r="D120" s="103">
        <f t="shared" si="8"/>
        <v>10.839440315350657</v>
      </c>
      <c r="E120" s="103">
        <f t="shared" si="9"/>
        <v>10.602644083890482</v>
      </c>
      <c r="F120" s="103">
        <f t="shared" si="6"/>
        <v>21.442084399241139</v>
      </c>
      <c r="G120" s="103">
        <f t="shared" si="7"/>
        <v>-15.634207426854118</v>
      </c>
    </row>
    <row r="121" spans="1:7" ht="15" thickBot="1" x14ac:dyDescent="0.35">
      <c r="A121" s="106">
        <v>116</v>
      </c>
      <c r="B121" s="103">
        <f>B$4/(1+Simulasyon!B118/100*B$2/$B$1)</f>
        <v>64034.765953953764</v>
      </c>
      <c r="C121" s="103">
        <f>C$4/(1+Simulasyon!C118/100*C$2/$B$1)</f>
        <v>34469.525682657753</v>
      </c>
      <c r="D121" s="103">
        <f t="shared" si="8"/>
        <v>-6.886211144454137</v>
      </c>
      <c r="E121" s="103">
        <f t="shared" si="9"/>
        <v>-14.44086777974735</v>
      </c>
      <c r="F121" s="103">
        <f t="shared" si="6"/>
        <v>-21.327078924201487</v>
      </c>
      <c r="G121" s="103">
        <f t="shared" si="7"/>
        <v>-15.613200552979833</v>
      </c>
    </row>
    <row r="122" spans="1:7" ht="15" thickBot="1" x14ac:dyDescent="0.35">
      <c r="A122" s="106">
        <v>117</v>
      </c>
      <c r="B122" s="103">
        <f>B$4/(1+Simulasyon!B119/100*B$2/$B$1)</f>
        <v>64033.172571210074</v>
      </c>
      <c r="C122" s="103">
        <f>C$4/(1+Simulasyon!C119/100*C$2/$B$1)</f>
        <v>34467.327388157821</v>
      </c>
      <c r="D122" s="103">
        <f t="shared" si="8"/>
        <v>-8.4795938881434267</v>
      </c>
      <c r="E122" s="103">
        <f t="shared" si="9"/>
        <v>-16.639162279680022</v>
      </c>
      <c r="F122" s="103">
        <f t="shared" si="6"/>
        <v>-25.118756167823449</v>
      </c>
      <c r="G122" s="103">
        <f t="shared" si="7"/>
        <v>-15.576753093781008</v>
      </c>
    </row>
    <row r="123" spans="1:7" ht="15" thickBot="1" x14ac:dyDescent="0.35">
      <c r="A123" s="106">
        <v>118</v>
      </c>
      <c r="B123" s="103">
        <f>B$4/(1+Simulasyon!B120/100*B$2/$B$1)</f>
        <v>64041.056530122187</v>
      </c>
      <c r="C123" s="103">
        <f>C$4/(1+Simulasyon!C120/100*C$2/$B$1)</f>
        <v>34482.515336204437</v>
      </c>
      <c r="D123" s="103">
        <f t="shared" si="8"/>
        <v>-0.59563497603085125</v>
      </c>
      <c r="E123" s="103">
        <f t="shared" si="9"/>
        <v>-1.4512142330640927</v>
      </c>
      <c r="F123" s="103">
        <f t="shared" si="6"/>
        <v>-2.0468492090949439</v>
      </c>
      <c r="G123" s="103">
        <f t="shared" si="7"/>
        <v>-15.554360459471354</v>
      </c>
    </row>
    <row r="124" spans="1:7" ht="15" thickBot="1" x14ac:dyDescent="0.35">
      <c r="A124" s="106">
        <v>119</v>
      </c>
      <c r="B124" s="103">
        <f>B$4/(1+Simulasyon!B121/100*B$2/$B$1)</f>
        <v>64041.883065530747</v>
      </c>
      <c r="C124" s="103">
        <f>C$4/(1+Simulasyon!C121/100*C$2/$B$1)</f>
        <v>34479.611807138295</v>
      </c>
      <c r="D124" s="103">
        <f t="shared" si="8"/>
        <v>0.23090043252886971</v>
      </c>
      <c r="E124" s="103">
        <f t="shared" si="9"/>
        <v>-4.3547432992054382</v>
      </c>
      <c r="F124" s="103">
        <f t="shared" si="6"/>
        <v>-4.1238428666765685</v>
      </c>
      <c r="G124" s="103">
        <f t="shared" si="7"/>
        <v>-15.546092391043203</v>
      </c>
    </row>
    <row r="125" spans="1:7" ht="15" thickBot="1" x14ac:dyDescent="0.35">
      <c r="A125" s="106">
        <v>120</v>
      </c>
      <c r="B125" s="103">
        <f>B$4/(1+Simulasyon!B122/100*B$2/$B$1)</f>
        <v>64045.87199735683</v>
      </c>
      <c r="C125" s="103">
        <f>C$4/(1+Simulasyon!C122/100*C$2/$B$1)</f>
        <v>34482.180352584925</v>
      </c>
      <c r="D125" s="103">
        <f t="shared" si="8"/>
        <v>4.2198322586118593</v>
      </c>
      <c r="E125" s="103">
        <f t="shared" si="9"/>
        <v>-1.7861978525761515</v>
      </c>
      <c r="F125" s="103">
        <f t="shared" si="6"/>
        <v>2.4336344060357078</v>
      </c>
      <c r="G125" s="103">
        <f t="shared" si="7"/>
        <v>-15.509661791555118</v>
      </c>
    </row>
    <row r="126" spans="1:7" ht="15" thickBot="1" x14ac:dyDescent="0.35">
      <c r="A126" s="106">
        <v>121</v>
      </c>
      <c r="B126" s="103">
        <f>B$4/(1+Simulasyon!B123/100*B$2/$B$1)</f>
        <v>64034.658188938985</v>
      </c>
      <c r="C126" s="103">
        <f>C$4/(1+Simulasyon!C123/100*C$2/$B$1)</f>
        <v>34472.353228573105</v>
      </c>
      <c r="D126" s="103">
        <f t="shared" si="8"/>
        <v>-6.9939761592322611</v>
      </c>
      <c r="E126" s="103">
        <f t="shared" si="9"/>
        <v>-11.613321864395402</v>
      </c>
      <c r="F126" s="103">
        <f t="shared" si="6"/>
        <v>-18.607298023627663</v>
      </c>
      <c r="G126" s="103">
        <f t="shared" si="7"/>
        <v>-15.487824805626587</v>
      </c>
    </row>
    <row r="127" spans="1:7" ht="15" thickBot="1" x14ac:dyDescent="0.35">
      <c r="A127" s="106">
        <v>122</v>
      </c>
      <c r="B127" s="103">
        <f>B$4/(1+Simulasyon!B124/100*B$2/$B$1)</f>
        <v>64041.228893703032</v>
      </c>
      <c r="C127" s="103">
        <f>C$4/(1+Simulasyon!C124/100*C$2/$B$1)</f>
        <v>34488.982750004696</v>
      </c>
      <c r="D127" s="103">
        <f t="shared" si="8"/>
        <v>-0.42327139518602053</v>
      </c>
      <c r="E127" s="103">
        <f t="shared" si="9"/>
        <v>5.0161995671951445</v>
      </c>
      <c r="F127" s="103">
        <f t="shared" si="6"/>
        <v>4.592928172009124</v>
      </c>
      <c r="G127" s="103">
        <f t="shared" si="7"/>
        <v>-15.468667104134511</v>
      </c>
    </row>
    <row r="128" spans="1:7" ht="15" thickBot="1" x14ac:dyDescent="0.35">
      <c r="A128" s="106">
        <v>123</v>
      </c>
      <c r="B128" s="103">
        <f>B$4/(1+Simulasyon!B125/100*B$2/$B$1)</f>
        <v>64043.910538169956</v>
      </c>
      <c r="C128" s="103">
        <f>C$4/(1+Simulasyon!C125/100*C$2/$B$1)</f>
        <v>34486.477009766473</v>
      </c>
      <c r="D128" s="103">
        <f t="shared" si="8"/>
        <v>2.2583730717378785</v>
      </c>
      <c r="E128" s="103">
        <f t="shared" si="9"/>
        <v>2.5104593289725017</v>
      </c>
      <c r="F128" s="103">
        <f t="shared" si="6"/>
        <v>4.7688324007103802</v>
      </c>
      <c r="G128" s="103">
        <f t="shared" si="7"/>
        <v>-15.462649776607577</v>
      </c>
    </row>
    <row r="129" spans="1:7" ht="15" thickBot="1" x14ac:dyDescent="0.35">
      <c r="A129" s="106">
        <v>124</v>
      </c>
      <c r="B129" s="103">
        <f>B$4/(1+Simulasyon!B126/100*B$2/$B$1)</f>
        <v>64036.944413664467</v>
      </c>
      <c r="C129" s="103">
        <f>C$4/(1+Simulasyon!C126/100*C$2/$B$1)</f>
        <v>34480.662180924519</v>
      </c>
      <c r="D129" s="103">
        <f t="shared" si="8"/>
        <v>-4.7077514337506727</v>
      </c>
      <c r="E129" s="103">
        <f t="shared" si="9"/>
        <v>-3.3043695129817934</v>
      </c>
      <c r="F129" s="103">
        <f t="shared" si="6"/>
        <v>-8.0121209467324661</v>
      </c>
      <c r="G129" s="103">
        <f t="shared" si="7"/>
        <v>-15.355561373631645</v>
      </c>
    </row>
    <row r="130" spans="1:7" ht="15" thickBot="1" x14ac:dyDescent="0.35">
      <c r="A130" s="106">
        <v>125</v>
      </c>
      <c r="B130" s="103">
        <f>B$4/(1+Simulasyon!B127/100*B$2/$B$1)</f>
        <v>64045.635620669258</v>
      </c>
      <c r="C130" s="103">
        <f>C$4/(1+Simulasyon!C127/100*C$2/$B$1)</f>
        <v>34495.891848006795</v>
      </c>
      <c r="D130" s="103">
        <f t="shared" si="8"/>
        <v>3.9834555710403947</v>
      </c>
      <c r="E130" s="103">
        <f t="shared" si="9"/>
        <v>11.925297569294344</v>
      </c>
      <c r="F130" s="103">
        <f t="shared" si="6"/>
        <v>15.908753140334738</v>
      </c>
      <c r="G130" s="103">
        <f t="shared" si="7"/>
        <v>-15.317294091488293</v>
      </c>
    </row>
    <row r="131" spans="1:7" ht="15" thickBot="1" x14ac:dyDescent="0.35">
      <c r="A131" s="106">
        <v>126</v>
      </c>
      <c r="B131" s="103">
        <f>B$4/(1+Simulasyon!B128/100*B$2/$B$1)</f>
        <v>64032.63500204013</v>
      </c>
      <c r="C131" s="103">
        <f>C$4/(1+Simulasyon!C128/100*C$2/$B$1)</f>
        <v>34474.072558466105</v>
      </c>
      <c r="D131" s="103">
        <f t="shared" si="8"/>
        <v>-9.0171630580880446</v>
      </c>
      <c r="E131" s="103">
        <f t="shared" si="9"/>
        <v>-9.8939919713957352</v>
      </c>
      <c r="F131" s="103">
        <f t="shared" si="6"/>
        <v>-18.91115502948378</v>
      </c>
      <c r="G131" s="103">
        <f t="shared" si="7"/>
        <v>-15.241507936429116</v>
      </c>
    </row>
    <row r="132" spans="1:7" ht="15" thickBot="1" x14ac:dyDescent="0.35">
      <c r="A132" s="106">
        <v>127</v>
      </c>
      <c r="B132" s="103">
        <f>B$4/(1+Simulasyon!B129/100*B$2/$B$1)</f>
        <v>64037.728774331517</v>
      </c>
      <c r="C132" s="103">
        <f>C$4/(1+Simulasyon!C129/100*C$2/$B$1)</f>
        <v>34483.232674986655</v>
      </c>
      <c r="D132" s="103">
        <f t="shared" si="8"/>
        <v>-3.9233907667003223</v>
      </c>
      <c r="E132" s="103">
        <f t="shared" si="9"/>
        <v>-0.73387545084551675</v>
      </c>
      <c r="F132" s="103">
        <f t="shared" si="6"/>
        <v>-4.657266217545839</v>
      </c>
      <c r="G132" s="103">
        <f t="shared" si="7"/>
        <v>-15.221129179808486</v>
      </c>
    </row>
    <row r="133" spans="1:7" ht="15" thickBot="1" x14ac:dyDescent="0.35">
      <c r="A133" s="106">
        <v>128</v>
      </c>
      <c r="B133" s="103">
        <f>B$4/(1+Simulasyon!B130/100*B$2/$B$1)</f>
        <v>64036.927015490946</v>
      </c>
      <c r="C133" s="103">
        <f>C$4/(1+Simulasyon!C130/100*C$2/$B$1)</f>
        <v>34478.695679328215</v>
      </c>
      <c r="D133" s="103">
        <f t="shared" si="8"/>
        <v>-4.7251496072713053</v>
      </c>
      <c r="E133" s="103">
        <f t="shared" si="9"/>
        <v>-5.2708711092855083</v>
      </c>
      <c r="F133" s="103">
        <f t="shared" si="6"/>
        <v>-9.9960207165568136</v>
      </c>
      <c r="G133" s="103">
        <f t="shared" si="7"/>
        <v>-15.106078565375356</v>
      </c>
    </row>
    <row r="134" spans="1:7" ht="15" thickBot="1" x14ac:dyDescent="0.35">
      <c r="A134" s="106">
        <v>129</v>
      </c>
      <c r="B134" s="103">
        <f>B$4/(1+Simulasyon!B131/100*B$2/$B$1)</f>
        <v>64047.820122744393</v>
      </c>
      <c r="C134" s="103">
        <f>C$4/(1+Simulasyon!C131/100*C$2/$B$1)</f>
        <v>34486.976937698768</v>
      </c>
      <c r="D134" s="103">
        <f t="shared" si="8"/>
        <v>6.1679576461756369</v>
      </c>
      <c r="E134" s="103">
        <f t="shared" si="9"/>
        <v>3.0103872612671694</v>
      </c>
      <c r="F134" s="103">
        <f t="shared" si="6"/>
        <v>9.1783449074428063</v>
      </c>
      <c r="G134" s="103">
        <f t="shared" si="7"/>
        <v>-15.088432506978279</v>
      </c>
    </row>
    <row r="135" spans="1:7" ht="15" thickBot="1" x14ac:dyDescent="0.35">
      <c r="A135" s="106">
        <v>130</v>
      </c>
      <c r="B135" s="103">
        <f>B$4/(1+Simulasyon!B132/100*B$2/$B$1)</f>
        <v>64046.399497411549</v>
      </c>
      <c r="C135" s="103">
        <f>C$4/(1+Simulasyon!C132/100*C$2/$B$1)</f>
        <v>34492.896464058118</v>
      </c>
      <c r="D135" s="103">
        <f t="shared" si="8"/>
        <v>4.747332313330844</v>
      </c>
      <c r="E135" s="103">
        <f t="shared" si="9"/>
        <v>8.9299136206172989</v>
      </c>
      <c r="F135" s="103">
        <f t="shared" ref="F135:F198" si="10">+SUM(D135:E135)</f>
        <v>13.677245933948143</v>
      </c>
      <c r="G135" s="103">
        <f t="shared" ref="G135:G198" si="11">+SMALL($F$6:$F$1005,A135)</f>
        <v>-14.983146937942365</v>
      </c>
    </row>
    <row r="136" spans="1:7" ht="15" thickBot="1" x14ac:dyDescent="0.35">
      <c r="A136" s="106">
        <v>131</v>
      </c>
      <c r="B136" s="103">
        <f>B$4/(1+Simulasyon!B133/100*B$2/$B$1)</f>
        <v>64052.427265900136</v>
      </c>
      <c r="C136" s="103">
        <f>C$4/(1+Simulasyon!C133/100*C$2/$B$1)</f>
        <v>34502.940671928329</v>
      </c>
      <c r="D136" s="103">
        <f t="shared" si="8"/>
        <v>10.775100801918597</v>
      </c>
      <c r="E136" s="103">
        <f t="shared" si="9"/>
        <v>18.974121490828111</v>
      </c>
      <c r="F136" s="103">
        <f t="shared" si="10"/>
        <v>29.749222292746708</v>
      </c>
      <c r="G136" s="103">
        <f t="shared" si="11"/>
        <v>-14.932770075611188</v>
      </c>
    </row>
    <row r="137" spans="1:7" ht="15" thickBot="1" x14ac:dyDescent="0.35">
      <c r="A137" s="106">
        <v>132</v>
      </c>
      <c r="B137" s="103">
        <f>B$4/(1+Simulasyon!B134/100*B$2/$B$1)</f>
        <v>64041.418440442227</v>
      </c>
      <c r="C137" s="103">
        <f>C$4/(1+Simulasyon!C134/100*C$2/$B$1)</f>
        <v>34478.719611869135</v>
      </c>
      <c r="D137" s="103">
        <f t="shared" ref="D137:D200" si="12">+B137-B$5</f>
        <v>-0.23372465599095449</v>
      </c>
      <c r="E137" s="103">
        <f t="shared" ref="E137:E200" si="13">+C137-C$5</f>
        <v>-5.2469385683652945</v>
      </c>
      <c r="F137" s="103">
        <f t="shared" si="10"/>
        <v>-5.480663224356249</v>
      </c>
      <c r="G137" s="103">
        <f t="shared" si="11"/>
        <v>-14.739338736129866</v>
      </c>
    </row>
    <row r="138" spans="1:7" ht="15" thickBot="1" x14ac:dyDescent="0.35">
      <c r="A138" s="106">
        <v>133</v>
      </c>
      <c r="B138" s="103">
        <f>B$4/(1+Simulasyon!B135/100*B$2/$B$1)</f>
        <v>64046.604965475199</v>
      </c>
      <c r="C138" s="103">
        <f>C$4/(1+Simulasyon!C135/100*C$2/$B$1)</f>
        <v>34492.398663006206</v>
      </c>
      <c r="D138" s="103">
        <f t="shared" si="12"/>
        <v>4.9528003769810311</v>
      </c>
      <c r="E138" s="103">
        <f t="shared" si="13"/>
        <v>8.4321125687056337</v>
      </c>
      <c r="F138" s="103">
        <f t="shared" si="10"/>
        <v>13.384912945686665</v>
      </c>
      <c r="G138" s="103">
        <f t="shared" si="11"/>
        <v>-14.733743958851846</v>
      </c>
    </row>
    <row r="139" spans="1:7" ht="15" thickBot="1" x14ac:dyDescent="0.35">
      <c r="A139" s="106">
        <v>134</v>
      </c>
      <c r="B139" s="103">
        <f>B$4/(1+Simulasyon!B136/100*B$2/$B$1)</f>
        <v>64038.692914185165</v>
      </c>
      <c r="C139" s="103">
        <f>C$4/(1+Simulasyon!C136/100*C$2/$B$1)</f>
        <v>34477.373148518651</v>
      </c>
      <c r="D139" s="103">
        <f t="shared" si="12"/>
        <v>-2.9592509130525286</v>
      </c>
      <c r="E139" s="103">
        <f t="shared" si="13"/>
        <v>-6.5934019188498496</v>
      </c>
      <c r="F139" s="103">
        <f t="shared" si="10"/>
        <v>-9.5526528319023782</v>
      </c>
      <c r="G139" s="103">
        <f t="shared" si="11"/>
        <v>-14.647567090658413</v>
      </c>
    </row>
    <row r="140" spans="1:7" ht="15" thickBot="1" x14ac:dyDescent="0.35">
      <c r="A140" s="106">
        <v>135</v>
      </c>
      <c r="B140" s="103">
        <f>B$4/(1+Simulasyon!B137/100*B$2/$B$1)</f>
        <v>64043.701038927458</v>
      </c>
      <c r="C140" s="103">
        <f>C$4/(1+Simulasyon!C137/100*C$2/$B$1)</f>
        <v>34485.049912059912</v>
      </c>
      <c r="D140" s="103">
        <f t="shared" si="12"/>
        <v>2.0488738292406197</v>
      </c>
      <c r="E140" s="103">
        <f t="shared" si="13"/>
        <v>1.0833616224117577</v>
      </c>
      <c r="F140" s="103">
        <f t="shared" si="10"/>
        <v>3.1322354516523774</v>
      </c>
      <c r="G140" s="103">
        <f t="shared" si="11"/>
        <v>-14.370304638461675</v>
      </c>
    </row>
    <row r="141" spans="1:7" ht="15" thickBot="1" x14ac:dyDescent="0.35">
      <c r="A141" s="106">
        <v>136</v>
      </c>
      <c r="B141" s="103">
        <f>B$4/(1+Simulasyon!B138/100*B$2/$B$1)</f>
        <v>64048.497448858063</v>
      </c>
      <c r="C141" s="103">
        <f>C$4/(1+Simulasyon!C138/100*C$2/$B$1)</f>
        <v>34483.969956555746</v>
      </c>
      <c r="D141" s="103">
        <f t="shared" si="12"/>
        <v>6.8452837598451879</v>
      </c>
      <c r="E141" s="103">
        <f t="shared" si="13"/>
        <v>3.4061182450386696E-3</v>
      </c>
      <c r="F141" s="103">
        <f t="shared" si="10"/>
        <v>6.8486898780902266</v>
      </c>
      <c r="G141" s="103">
        <f t="shared" si="11"/>
        <v>-14.318601273844251</v>
      </c>
    </row>
    <row r="142" spans="1:7" ht="15" thickBot="1" x14ac:dyDescent="0.35">
      <c r="A142" s="106">
        <v>137</v>
      </c>
      <c r="B142" s="103">
        <f>B$4/(1+Simulasyon!B139/100*B$2/$B$1)</f>
        <v>64050.805761306183</v>
      </c>
      <c r="C142" s="103">
        <f>C$4/(1+Simulasyon!C139/100*C$2/$B$1)</f>
        <v>34498.522243940708</v>
      </c>
      <c r="D142" s="103">
        <f t="shared" si="12"/>
        <v>9.1535962079651654</v>
      </c>
      <c r="E142" s="103">
        <f t="shared" si="13"/>
        <v>14.555693503207294</v>
      </c>
      <c r="F142" s="103">
        <f t="shared" si="10"/>
        <v>23.70928971117246</v>
      </c>
      <c r="G142" s="103">
        <f t="shared" si="11"/>
        <v>-14.278068153485947</v>
      </c>
    </row>
    <row r="143" spans="1:7" ht="15" thickBot="1" x14ac:dyDescent="0.35">
      <c r="A143" s="106">
        <v>138</v>
      </c>
      <c r="B143" s="103">
        <f>B$4/(1+Simulasyon!B140/100*B$2/$B$1)</f>
        <v>64045.443172046907</v>
      </c>
      <c r="C143" s="103">
        <f>C$4/(1+Simulasyon!C140/100*C$2/$B$1)</f>
        <v>34483.187657148032</v>
      </c>
      <c r="D143" s="103">
        <f t="shared" si="12"/>
        <v>3.7910069486897555</v>
      </c>
      <c r="E143" s="103">
        <f t="shared" si="13"/>
        <v>-0.77889328946912428</v>
      </c>
      <c r="F143" s="103">
        <f t="shared" si="10"/>
        <v>3.0121136592206312</v>
      </c>
      <c r="G143" s="103">
        <f t="shared" si="11"/>
        <v>-14.259285184460168</v>
      </c>
    </row>
    <row r="144" spans="1:7" ht="15" thickBot="1" x14ac:dyDescent="0.35">
      <c r="A144" s="106">
        <v>139</v>
      </c>
      <c r="B144" s="103">
        <f>B$4/(1+Simulasyon!B141/100*B$2/$B$1)</f>
        <v>64043.677395397135</v>
      </c>
      <c r="C144" s="103">
        <f>C$4/(1+Simulasyon!C141/100*C$2/$B$1)</f>
        <v>34485.775598223248</v>
      </c>
      <c r="D144" s="103">
        <f t="shared" si="12"/>
        <v>2.0252302989174495</v>
      </c>
      <c r="E144" s="103">
        <f t="shared" si="13"/>
        <v>1.8090477857476799</v>
      </c>
      <c r="F144" s="103">
        <f t="shared" si="10"/>
        <v>3.8342780846651294</v>
      </c>
      <c r="G144" s="103">
        <f t="shared" si="11"/>
        <v>-14.206852680006705</v>
      </c>
    </row>
    <row r="145" spans="1:7" ht="15" thickBot="1" x14ac:dyDescent="0.35">
      <c r="A145" s="106">
        <v>140</v>
      </c>
      <c r="B145" s="103">
        <f>B$4/(1+Simulasyon!B142/100*B$2/$B$1)</f>
        <v>64045.696481811552</v>
      </c>
      <c r="C145" s="103">
        <f>C$4/(1+Simulasyon!C142/100*C$2/$B$1)</f>
        <v>34493.674147756792</v>
      </c>
      <c r="D145" s="103">
        <f t="shared" si="12"/>
        <v>4.0443167133344105</v>
      </c>
      <c r="E145" s="103">
        <f t="shared" si="13"/>
        <v>9.7075973192913807</v>
      </c>
      <c r="F145" s="103">
        <f t="shared" si="10"/>
        <v>13.751914032625791</v>
      </c>
      <c r="G145" s="103">
        <f t="shared" si="11"/>
        <v>-14.178274938574759</v>
      </c>
    </row>
    <row r="146" spans="1:7" ht="15" thickBot="1" x14ac:dyDescent="0.35">
      <c r="A146" s="106">
        <v>141</v>
      </c>
      <c r="B146" s="103">
        <f>B$4/(1+Simulasyon!B143/100*B$2/$B$1)</f>
        <v>64045.272731497178</v>
      </c>
      <c r="C146" s="103">
        <f>C$4/(1+Simulasyon!C143/100*C$2/$B$1)</f>
        <v>34496.393524292718</v>
      </c>
      <c r="D146" s="103">
        <f t="shared" si="12"/>
        <v>3.6205663989603636</v>
      </c>
      <c r="E146" s="103">
        <f t="shared" si="13"/>
        <v>12.426973855217511</v>
      </c>
      <c r="F146" s="103">
        <f t="shared" si="10"/>
        <v>16.047540254177875</v>
      </c>
      <c r="G146" s="103">
        <f t="shared" si="11"/>
        <v>-14.101082859560847</v>
      </c>
    </row>
    <row r="147" spans="1:7" ht="15" thickBot="1" x14ac:dyDescent="0.35">
      <c r="A147" s="106">
        <v>142</v>
      </c>
      <c r="B147" s="103">
        <f>B$4/(1+Simulasyon!B144/100*B$2/$B$1)</f>
        <v>64052.66528557118</v>
      </c>
      <c r="C147" s="103">
        <f>C$4/(1+Simulasyon!C144/100*C$2/$B$1)</f>
        <v>34507.591494606429</v>
      </c>
      <c r="D147" s="103">
        <f t="shared" si="12"/>
        <v>11.013120472962328</v>
      </c>
      <c r="E147" s="103">
        <f t="shared" si="13"/>
        <v>23.624944168928778</v>
      </c>
      <c r="F147" s="103">
        <f t="shared" si="10"/>
        <v>34.638064641891106</v>
      </c>
      <c r="G147" s="103">
        <f t="shared" si="11"/>
        <v>-14.06952173839818</v>
      </c>
    </row>
    <row r="148" spans="1:7" ht="15" thickBot="1" x14ac:dyDescent="0.35">
      <c r="A148" s="106">
        <v>143</v>
      </c>
      <c r="B148" s="103">
        <f>B$4/(1+Simulasyon!B145/100*B$2/$B$1)</f>
        <v>64046.476110158736</v>
      </c>
      <c r="C148" s="103">
        <f>C$4/(1+Simulasyon!C145/100*C$2/$B$1)</f>
        <v>34486.462582039007</v>
      </c>
      <c r="D148" s="103">
        <f t="shared" si="12"/>
        <v>4.8239450605178718</v>
      </c>
      <c r="E148" s="103">
        <f t="shared" si="13"/>
        <v>2.4960316015058197</v>
      </c>
      <c r="F148" s="103">
        <f t="shared" si="10"/>
        <v>7.3199766620236915</v>
      </c>
      <c r="G148" s="103">
        <f t="shared" si="11"/>
        <v>-14.068451450737484</v>
      </c>
    </row>
    <row r="149" spans="1:7" ht="15" thickBot="1" x14ac:dyDescent="0.35">
      <c r="A149" s="106">
        <v>144</v>
      </c>
      <c r="B149" s="103">
        <f>B$4/(1+Simulasyon!B146/100*B$2/$B$1)</f>
        <v>64036.582340860477</v>
      </c>
      <c r="C149" s="103">
        <f>C$4/(1+Simulasyon!C146/100*C$2/$B$1)</f>
        <v>34472.621080233097</v>
      </c>
      <c r="D149" s="103">
        <f t="shared" si="12"/>
        <v>-5.0698242377402494</v>
      </c>
      <c r="E149" s="103">
        <f t="shared" si="13"/>
        <v>-11.345470204403682</v>
      </c>
      <c r="F149" s="103">
        <f t="shared" si="10"/>
        <v>-16.415294442143932</v>
      </c>
      <c r="G149" s="103">
        <f t="shared" si="11"/>
        <v>-13.992008048888238</v>
      </c>
    </row>
    <row r="150" spans="1:7" ht="15" thickBot="1" x14ac:dyDescent="0.35">
      <c r="A150" s="106">
        <v>145</v>
      </c>
      <c r="B150" s="103">
        <f>B$4/(1+Simulasyon!B147/100*B$2/$B$1)</f>
        <v>64043.709127134913</v>
      </c>
      <c r="C150" s="103">
        <f>C$4/(1+Simulasyon!C147/100*C$2/$B$1)</f>
        <v>34492.407219894529</v>
      </c>
      <c r="D150" s="103">
        <f t="shared" si="12"/>
        <v>2.0569620366950403</v>
      </c>
      <c r="E150" s="103">
        <f t="shared" si="13"/>
        <v>8.4406694570279797</v>
      </c>
      <c r="F150" s="103">
        <f t="shared" si="10"/>
        <v>10.49763149372302</v>
      </c>
      <c r="G150" s="103">
        <f t="shared" si="11"/>
        <v>-13.944425564353878</v>
      </c>
    </row>
    <row r="151" spans="1:7" ht="15" thickBot="1" x14ac:dyDescent="0.35">
      <c r="A151" s="106">
        <v>146</v>
      </c>
      <c r="B151" s="103">
        <f>B$4/(1+Simulasyon!B148/100*B$2/$B$1)</f>
        <v>64039.160979716464</v>
      </c>
      <c r="C151" s="103">
        <f>C$4/(1+Simulasyon!C148/100*C$2/$B$1)</f>
        <v>34483.890267588649</v>
      </c>
      <c r="D151" s="103">
        <f t="shared" si="12"/>
        <v>-2.491185381753894</v>
      </c>
      <c r="E151" s="103">
        <f t="shared" si="13"/>
        <v>-7.6282848851406015E-2</v>
      </c>
      <c r="F151" s="103">
        <f t="shared" si="10"/>
        <v>-2.5674682306053001</v>
      </c>
      <c r="G151" s="103">
        <f t="shared" si="11"/>
        <v>-13.725879313395126</v>
      </c>
    </row>
    <row r="152" spans="1:7" ht="15" thickBot="1" x14ac:dyDescent="0.35">
      <c r="A152" s="106">
        <v>147</v>
      </c>
      <c r="B152" s="103">
        <f>B$4/(1+Simulasyon!B149/100*B$2/$B$1)</f>
        <v>64040.357161584827</v>
      </c>
      <c r="C152" s="103">
        <f>C$4/(1+Simulasyon!C149/100*C$2/$B$1)</f>
        <v>34487.351495283852</v>
      </c>
      <c r="D152" s="103">
        <f t="shared" si="12"/>
        <v>-1.2950035133908386</v>
      </c>
      <c r="E152" s="103">
        <f t="shared" si="13"/>
        <v>3.3849448463515728</v>
      </c>
      <c r="F152" s="103">
        <f t="shared" si="10"/>
        <v>2.0899413329607341</v>
      </c>
      <c r="G152" s="103">
        <f t="shared" si="11"/>
        <v>-13.596061860916961</v>
      </c>
    </row>
    <row r="153" spans="1:7" ht="15" thickBot="1" x14ac:dyDescent="0.35">
      <c r="A153" s="106">
        <v>148</v>
      </c>
      <c r="B153" s="103">
        <f>B$4/(1+Simulasyon!B150/100*B$2/$B$1)</f>
        <v>64037.540146653388</v>
      </c>
      <c r="C153" s="103">
        <f>C$4/(1+Simulasyon!C150/100*C$2/$B$1)</f>
        <v>34483.678096956392</v>
      </c>
      <c r="D153" s="103">
        <f t="shared" si="12"/>
        <v>-4.1120184448300279</v>
      </c>
      <c r="E153" s="103">
        <f t="shared" si="13"/>
        <v>-0.28845348110917257</v>
      </c>
      <c r="F153" s="103">
        <f t="shared" si="10"/>
        <v>-4.4004719259392004</v>
      </c>
      <c r="G153" s="103">
        <f t="shared" si="11"/>
        <v>-13.497200435769628</v>
      </c>
    </row>
    <row r="154" spans="1:7" ht="15" thickBot="1" x14ac:dyDescent="0.35">
      <c r="A154" s="106">
        <v>149</v>
      </c>
      <c r="B154" s="103">
        <f>B$4/(1+Simulasyon!B151/100*B$2/$B$1)</f>
        <v>64036.425376611456</v>
      </c>
      <c r="C154" s="103">
        <f>C$4/(1+Simulasyon!C151/100*C$2/$B$1)</f>
        <v>34477.547442907737</v>
      </c>
      <c r="D154" s="103">
        <f t="shared" si="12"/>
        <v>-5.2267884867615066</v>
      </c>
      <c r="E154" s="103">
        <f t="shared" si="13"/>
        <v>-6.4191075297640054</v>
      </c>
      <c r="F154" s="103">
        <f t="shared" si="10"/>
        <v>-11.645896016525512</v>
      </c>
      <c r="G154" s="103">
        <f t="shared" si="11"/>
        <v>-13.44381226405676</v>
      </c>
    </row>
    <row r="155" spans="1:7" ht="15" thickBot="1" x14ac:dyDescent="0.35">
      <c r="A155" s="106">
        <v>150</v>
      </c>
      <c r="B155" s="103">
        <f>B$4/(1+Simulasyon!B152/100*B$2/$B$1)</f>
        <v>64034.900548138088</v>
      </c>
      <c r="C155" s="103">
        <f>C$4/(1+Simulasyon!C152/100*C$2/$B$1)</f>
        <v>34474.508191561938</v>
      </c>
      <c r="D155" s="103">
        <f t="shared" si="12"/>
        <v>-6.7516169601294678</v>
      </c>
      <c r="E155" s="103">
        <f t="shared" si="13"/>
        <v>-9.4583588755631354</v>
      </c>
      <c r="F155" s="103">
        <f t="shared" si="10"/>
        <v>-16.209975835692603</v>
      </c>
      <c r="G155" s="103">
        <f t="shared" si="11"/>
        <v>-13.305742624113918</v>
      </c>
    </row>
    <row r="156" spans="1:7" ht="15" thickBot="1" x14ac:dyDescent="0.35">
      <c r="A156" s="106">
        <v>151</v>
      </c>
      <c r="B156" s="103">
        <f>B$4/(1+Simulasyon!B153/100*B$2/$B$1)</f>
        <v>64035.679818712051</v>
      </c>
      <c r="C156" s="103">
        <f>C$4/(1+Simulasyon!C153/100*C$2/$B$1)</f>
        <v>34477.646890236261</v>
      </c>
      <c r="D156" s="103">
        <f t="shared" si="12"/>
        <v>-5.9723463861664641</v>
      </c>
      <c r="E156" s="103">
        <f t="shared" si="13"/>
        <v>-6.3196602012394578</v>
      </c>
      <c r="F156" s="103">
        <f t="shared" si="10"/>
        <v>-12.292006587405922</v>
      </c>
      <c r="G156" s="103">
        <f t="shared" si="11"/>
        <v>-13.207421461542253</v>
      </c>
    </row>
    <row r="157" spans="1:7" ht="15" thickBot="1" x14ac:dyDescent="0.35">
      <c r="A157" s="106">
        <v>152</v>
      </c>
      <c r="B157" s="103">
        <f>B$4/(1+Simulasyon!B154/100*B$2/$B$1)</f>
        <v>64041.459564271601</v>
      </c>
      <c r="C157" s="103">
        <f>C$4/(1+Simulasyon!C154/100*C$2/$B$1)</f>
        <v>34482.475222532776</v>
      </c>
      <c r="D157" s="103">
        <f t="shared" si="12"/>
        <v>-0.19260082661639899</v>
      </c>
      <c r="E157" s="103">
        <f t="shared" si="13"/>
        <v>-1.4913279047250398</v>
      </c>
      <c r="F157" s="103">
        <f t="shared" si="10"/>
        <v>-1.6839287313414388</v>
      </c>
      <c r="G157" s="103">
        <f t="shared" si="11"/>
        <v>-13.202921182579303</v>
      </c>
    </row>
    <row r="158" spans="1:7" ht="15" thickBot="1" x14ac:dyDescent="0.35">
      <c r="A158" s="106">
        <v>153</v>
      </c>
      <c r="B158" s="103">
        <f>B$4/(1+Simulasyon!B155/100*B$2/$B$1)</f>
        <v>64043.156322471048</v>
      </c>
      <c r="C158" s="103">
        <f>C$4/(1+Simulasyon!C155/100*C$2/$B$1)</f>
        <v>34484.678866176204</v>
      </c>
      <c r="D158" s="103">
        <f t="shared" si="12"/>
        <v>1.5041573728303774</v>
      </c>
      <c r="E158" s="103">
        <f t="shared" si="13"/>
        <v>0.71231573870318243</v>
      </c>
      <c r="F158" s="103">
        <f t="shared" si="10"/>
        <v>2.2164731115335599</v>
      </c>
      <c r="G158" s="103">
        <f t="shared" si="11"/>
        <v>-13.119156663364265</v>
      </c>
    </row>
    <row r="159" spans="1:7" ht="15" thickBot="1" x14ac:dyDescent="0.35">
      <c r="A159" s="106">
        <v>154</v>
      </c>
      <c r="B159" s="103">
        <f>B$4/(1+Simulasyon!B156/100*B$2/$B$1)</f>
        <v>64046.965924127631</v>
      </c>
      <c r="C159" s="103">
        <f>C$4/(1+Simulasyon!C156/100*C$2/$B$1)</f>
        <v>34498.414186135451</v>
      </c>
      <c r="D159" s="103">
        <f t="shared" si="12"/>
        <v>5.3137590294136317</v>
      </c>
      <c r="E159" s="103">
        <f t="shared" si="13"/>
        <v>14.447635697950318</v>
      </c>
      <c r="F159" s="103">
        <f t="shared" si="10"/>
        <v>19.76139472736395</v>
      </c>
      <c r="G159" s="103">
        <f t="shared" si="11"/>
        <v>-13.080613160658686</v>
      </c>
    </row>
    <row r="160" spans="1:7" ht="15" thickBot="1" x14ac:dyDescent="0.35">
      <c r="A160" s="106">
        <v>155</v>
      </c>
      <c r="B160" s="103">
        <f>B$4/(1+Simulasyon!B157/100*B$2/$B$1)</f>
        <v>64044.986041288932</v>
      </c>
      <c r="C160" s="103">
        <f>C$4/(1+Simulasyon!C157/100*C$2/$B$1)</f>
        <v>34490.958621464008</v>
      </c>
      <c r="D160" s="103">
        <f t="shared" si="12"/>
        <v>3.3338761907143635</v>
      </c>
      <c r="E160" s="103">
        <f t="shared" si="13"/>
        <v>6.9920710265068919</v>
      </c>
      <c r="F160" s="103">
        <f t="shared" si="10"/>
        <v>10.325947217221255</v>
      </c>
      <c r="G160" s="103">
        <f t="shared" si="11"/>
        <v>-13.02345022449299</v>
      </c>
    </row>
    <row r="161" spans="1:7" ht="15" thickBot="1" x14ac:dyDescent="0.35">
      <c r="A161" s="106">
        <v>156</v>
      </c>
      <c r="B161" s="103">
        <f>B$4/(1+Simulasyon!B158/100*B$2/$B$1)</f>
        <v>64042.879344383276</v>
      </c>
      <c r="C161" s="103">
        <f>C$4/(1+Simulasyon!C158/100*C$2/$B$1)</f>
        <v>34491.380951469306</v>
      </c>
      <c r="D161" s="103">
        <f t="shared" si="12"/>
        <v>1.2271792850588099</v>
      </c>
      <c r="E161" s="103">
        <f t="shared" si="13"/>
        <v>7.4144010318050277</v>
      </c>
      <c r="F161" s="103">
        <f t="shared" si="10"/>
        <v>8.6415803168638377</v>
      </c>
      <c r="G161" s="103">
        <f t="shared" si="11"/>
        <v>-13.017352352042508</v>
      </c>
    </row>
    <row r="162" spans="1:7" ht="15" thickBot="1" x14ac:dyDescent="0.35">
      <c r="A162" s="106">
        <v>157</v>
      </c>
      <c r="B162" s="103">
        <f>B$4/(1+Simulasyon!B159/100*B$2/$B$1)</f>
        <v>64045.050877491929</v>
      </c>
      <c r="C162" s="103">
        <f>C$4/(1+Simulasyon!C159/100*C$2/$B$1)</f>
        <v>34488.938134656375</v>
      </c>
      <c r="D162" s="103">
        <f t="shared" si="12"/>
        <v>3.3987123937113211</v>
      </c>
      <c r="E162" s="103">
        <f t="shared" si="13"/>
        <v>4.9715842188743409</v>
      </c>
      <c r="F162" s="103">
        <f t="shared" si="10"/>
        <v>8.3702966125856619</v>
      </c>
      <c r="G162" s="103">
        <f t="shared" si="11"/>
        <v>-12.972767168575956</v>
      </c>
    </row>
    <row r="163" spans="1:7" ht="15" thickBot="1" x14ac:dyDescent="0.35">
      <c r="A163" s="106">
        <v>158</v>
      </c>
      <c r="B163" s="103">
        <f>B$4/(1+Simulasyon!B160/100*B$2/$B$1)</f>
        <v>64039.019771708583</v>
      </c>
      <c r="C163" s="103">
        <f>C$4/(1+Simulasyon!C160/100*C$2/$B$1)</f>
        <v>34477.505499697458</v>
      </c>
      <c r="D163" s="103">
        <f t="shared" si="12"/>
        <v>-2.6323933896346716</v>
      </c>
      <c r="E163" s="103">
        <f t="shared" si="13"/>
        <v>-6.4610507400429924</v>
      </c>
      <c r="F163" s="103">
        <f t="shared" si="10"/>
        <v>-9.093444129677664</v>
      </c>
      <c r="G163" s="103">
        <f t="shared" si="11"/>
        <v>-12.966141040160437</v>
      </c>
    </row>
    <row r="164" spans="1:7" ht="15" thickBot="1" x14ac:dyDescent="0.35">
      <c r="A164" s="106">
        <v>159</v>
      </c>
      <c r="B164" s="103">
        <f>B$4/(1+Simulasyon!B161/100*B$2/$B$1)</f>
        <v>64041.473405441175</v>
      </c>
      <c r="C164" s="103">
        <f>C$4/(1+Simulasyon!C161/100*C$2/$B$1)</f>
        <v>34481.925906918121</v>
      </c>
      <c r="D164" s="103">
        <f t="shared" si="12"/>
        <v>-0.17875965704297414</v>
      </c>
      <c r="E164" s="103">
        <f t="shared" si="13"/>
        <v>-2.0406435193799553</v>
      </c>
      <c r="F164" s="103">
        <f t="shared" si="10"/>
        <v>-2.2194031764229294</v>
      </c>
      <c r="G164" s="103">
        <f t="shared" si="11"/>
        <v>-12.827460860775318</v>
      </c>
    </row>
    <row r="165" spans="1:7" ht="15" thickBot="1" x14ac:dyDescent="0.35">
      <c r="A165" s="106">
        <v>160</v>
      </c>
      <c r="B165" s="103">
        <f>B$4/(1+Simulasyon!B162/100*B$2/$B$1)</f>
        <v>64043.982501198174</v>
      </c>
      <c r="C165" s="103">
        <f>C$4/(1+Simulasyon!C162/100*C$2/$B$1)</f>
        <v>34484.000565931623</v>
      </c>
      <c r="D165" s="103">
        <f t="shared" si="12"/>
        <v>2.3303360999561846</v>
      </c>
      <c r="E165" s="103">
        <f t="shared" si="13"/>
        <v>3.4015494122286327E-2</v>
      </c>
      <c r="F165" s="103">
        <f t="shared" si="10"/>
        <v>2.364351594078471</v>
      </c>
      <c r="G165" s="103">
        <f t="shared" si="11"/>
        <v>-12.818398274386709</v>
      </c>
    </row>
    <row r="166" spans="1:7" ht="15" thickBot="1" x14ac:dyDescent="0.35">
      <c r="A166" s="106">
        <v>161</v>
      </c>
      <c r="B166" s="103">
        <f>B$4/(1+Simulasyon!B163/100*B$2/$B$1)</f>
        <v>64045.969758849191</v>
      </c>
      <c r="C166" s="103">
        <f>C$4/(1+Simulasyon!C163/100*C$2/$B$1)</f>
        <v>34480.91912231977</v>
      </c>
      <c r="D166" s="103">
        <f t="shared" si="12"/>
        <v>4.3175937509731739</v>
      </c>
      <c r="E166" s="103">
        <f t="shared" si="13"/>
        <v>-3.0474281177303055</v>
      </c>
      <c r="F166" s="103">
        <f t="shared" si="10"/>
        <v>1.2701656332428684</v>
      </c>
      <c r="G166" s="103">
        <f t="shared" si="11"/>
        <v>-12.800081840403436</v>
      </c>
    </row>
    <row r="167" spans="1:7" ht="15" thickBot="1" x14ac:dyDescent="0.35">
      <c r="A167" s="106">
        <v>162</v>
      </c>
      <c r="B167" s="103">
        <f>B$4/(1+Simulasyon!B164/100*B$2/$B$1)</f>
        <v>64049.057714511655</v>
      </c>
      <c r="C167" s="103">
        <f>C$4/(1+Simulasyon!C164/100*C$2/$B$1)</f>
        <v>34497.388636995653</v>
      </c>
      <c r="D167" s="103">
        <f t="shared" si="12"/>
        <v>7.4055494134372566</v>
      </c>
      <c r="E167" s="103">
        <f t="shared" si="13"/>
        <v>13.422086558151932</v>
      </c>
      <c r="F167" s="103">
        <f t="shared" si="10"/>
        <v>20.827635971589189</v>
      </c>
      <c r="G167" s="103">
        <f t="shared" si="11"/>
        <v>-12.766244928548986</v>
      </c>
    </row>
    <row r="168" spans="1:7" ht="15" thickBot="1" x14ac:dyDescent="0.35">
      <c r="A168" s="106">
        <v>163</v>
      </c>
      <c r="B168" s="103">
        <f>B$4/(1+Simulasyon!B165/100*B$2/$B$1)</f>
        <v>64034.019951584007</v>
      </c>
      <c r="C168" s="103">
        <f>C$4/(1+Simulasyon!C165/100*C$2/$B$1)</f>
        <v>34470.871302564716</v>
      </c>
      <c r="D168" s="103">
        <f t="shared" si="12"/>
        <v>-7.6322135142108891</v>
      </c>
      <c r="E168" s="103">
        <f t="shared" si="13"/>
        <v>-13.095247872784967</v>
      </c>
      <c r="F168" s="103">
        <f t="shared" si="10"/>
        <v>-20.727461386995856</v>
      </c>
      <c r="G168" s="103">
        <f t="shared" si="11"/>
        <v>-12.670290017282241</v>
      </c>
    </row>
    <row r="169" spans="1:7" ht="15" thickBot="1" x14ac:dyDescent="0.35">
      <c r="A169" s="106">
        <v>164</v>
      </c>
      <c r="B169" s="103">
        <f>B$4/(1+Simulasyon!B166/100*B$2/$B$1)</f>
        <v>64029.930442629011</v>
      </c>
      <c r="C169" s="103">
        <f>C$4/(1+Simulasyon!C166/100*C$2/$B$1)</f>
        <v>34472.063068684532</v>
      </c>
      <c r="D169" s="103">
        <f t="shared" si="12"/>
        <v>-11.721722469206725</v>
      </c>
      <c r="E169" s="103">
        <f t="shared" si="13"/>
        <v>-11.903481752968219</v>
      </c>
      <c r="F169" s="103">
        <f t="shared" si="10"/>
        <v>-23.625204222174943</v>
      </c>
      <c r="G169" s="103">
        <f t="shared" si="11"/>
        <v>-12.637225663478603</v>
      </c>
    </row>
    <row r="170" spans="1:7" ht="15" thickBot="1" x14ac:dyDescent="0.35">
      <c r="A170" s="106">
        <v>165</v>
      </c>
      <c r="B170" s="103">
        <f>B$4/(1+Simulasyon!B167/100*B$2/$B$1)</f>
        <v>64038.794307285141</v>
      </c>
      <c r="C170" s="103">
        <f>C$4/(1+Simulasyon!C167/100*C$2/$B$1)</f>
        <v>34477.941049703331</v>
      </c>
      <c r="D170" s="103">
        <f t="shared" si="12"/>
        <v>-2.8578578130764072</v>
      </c>
      <c r="E170" s="103">
        <f t="shared" si="13"/>
        <v>-6.0255007341693272</v>
      </c>
      <c r="F170" s="103">
        <f t="shared" si="10"/>
        <v>-8.8833585472457344</v>
      </c>
      <c r="G170" s="103">
        <f t="shared" si="11"/>
        <v>-12.537358473324275</v>
      </c>
    </row>
    <row r="171" spans="1:7" ht="15" thickBot="1" x14ac:dyDescent="0.35">
      <c r="A171" s="106">
        <v>166</v>
      </c>
      <c r="B171" s="103">
        <f>B$4/(1+Simulasyon!B168/100*B$2/$B$1)</f>
        <v>64040.56056292275</v>
      </c>
      <c r="C171" s="103">
        <f>C$4/(1+Simulasyon!C168/100*C$2/$B$1)</f>
        <v>34488.843038642961</v>
      </c>
      <c r="D171" s="103">
        <f t="shared" si="12"/>
        <v>-1.0916021754674148</v>
      </c>
      <c r="E171" s="103">
        <f t="shared" si="13"/>
        <v>4.8764882054601912</v>
      </c>
      <c r="F171" s="103">
        <f t="shared" si="10"/>
        <v>3.7848860299927765</v>
      </c>
      <c r="G171" s="103">
        <f t="shared" si="11"/>
        <v>-12.522128049429739</v>
      </c>
    </row>
    <row r="172" spans="1:7" ht="15" thickBot="1" x14ac:dyDescent="0.35">
      <c r="A172" s="106">
        <v>167</v>
      </c>
      <c r="B172" s="103">
        <f>B$4/(1+Simulasyon!B169/100*B$2/$B$1)</f>
        <v>64035.46465994999</v>
      </c>
      <c r="C172" s="103">
        <f>C$4/(1+Simulasyon!C169/100*C$2/$B$1)</f>
        <v>34470.137042709597</v>
      </c>
      <c r="D172" s="103">
        <f t="shared" si="12"/>
        <v>-6.1875051482275012</v>
      </c>
      <c r="E172" s="103">
        <f t="shared" si="13"/>
        <v>-13.829507727903547</v>
      </c>
      <c r="F172" s="103">
        <f t="shared" si="10"/>
        <v>-20.017012876131048</v>
      </c>
      <c r="G172" s="103">
        <f t="shared" si="11"/>
        <v>-12.517372879832692</v>
      </c>
    </row>
    <row r="173" spans="1:7" ht="15" thickBot="1" x14ac:dyDescent="0.35">
      <c r="A173" s="106">
        <v>168</v>
      </c>
      <c r="B173" s="103">
        <f>B$4/(1+Simulasyon!B170/100*B$2/$B$1)</f>
        <v>64042.891283081684</v>
      </c>
      <c r="C173" s="103">
        <f>C$4/(1+Simulasyon!C170/100*C$2/$B$1)</f>
        <v>34483.198485039204</v>
      </c>
      <c r="D173" s="103">
        <f t="shared" si="12"/>
        <v>1.2391179834667128</v>
      </c>
      <c r="E173" s="103">
        <f t="shared" si="13"/>
        <v>-0.76806539829703979</v>
      </c>
      <c r="F173" s="103">
        <f t="shared" si="10"/>
        <v>0.47105258516967297</v>
      </c>
      <c r="G173" s="103">
        <f t="shared" si="11"/>
        <v>-12.448588143073721</v>
      </c>
    </row>
    <row r="174" spans="1:7" ht="15" thickBot="1" x14ac:dyDescent="0.35">
      <c r="A174" s="106">
        <v>169</v>
      </c>
      <c r="B174" s="103">
        <f>B$4/(1+Simulasyon!B171/100*B$2/$B$1)</f>
        <v>64040.377196633061</v>
      </c>
      <c r="C174" s="103">
        <f>C$4/(1+Simulasyon!C171/100*C$2/$B$1)</f>
        <v>34485.618913264021</v>
      </c>
      <c r="D174" s="103">
        <f t="shared" si="12"/>
        <v>-1.2749684651571442</v>
      </c>
      <c r="E174" s="103">
        <f t="shared" si="13"/>
        <v>1.6523628265204025</v>
      </c>
      <c r="F174" s="103">
        <f t="shared" si="10"/>
        <v>0.37739436136325821</v>
      </c>
      <c r="G174" s="103">
        <f t="shared" si="11"/>
        <v>-12.411696747818496</v>
      </c>
    </row>
    <row r="175" spans="1:7" ht="15" thickBot="1" x14ac:dyDescent="0.35">
      <c r="A175" s="106">
        <v>170</v>
      </c>
      <c r="B175" s="103">
        <f>B$4/(1+Simulasyon!B172/100*B$2/$B$1)</f>
        <v>64045.17075633668</v>
      </c>
      <c r="C175" s="103">
        <f>C$4/(1+Simulasyon!C172/100*C$2/$B$1)</f>
        <v>34498.962319331389</v>
      </c>
      <c r="D175" s="103">
        <f t="shared" si="12"/>
        <v>3.5185912384622497</v>
      </c>
      <c r="E175" s="103">
        <f t="shared" si="13"/>
        <v>14.995768893888453</v>
      </c>
      <c r="F175" s="103">
        <f t="shared" si="10"/>
        <v>18.514360132350703</v>
      </c>
      <c r="G175" s="103">
        <f t="shared" si="11"/>
        <v>-12.409082432001014</v>
      </c>
    </row>
    <row r="176" spans="1:7" ht="15" thickBot="1" x14ac:dyDescent="0.35">
      <c r="A176" s="106">
        <v>171</v>
      </c>
      <c r="B176" s="103">
        <f>B$4/(1+Simulasyon!B173/100*B$2/$B$1)</f>
        <v>64048.239233094893</v>
      </c>
      <c r="C176" s="103">
        <f>C$4/(1+Simulasyon!C173/100*C$2/$B$1)</f>
        <v>34492.961678442647</v>
      </c>
      <c r="D176" s="103">
        <f t="shared" si="12"/>
        <v>6.5870679966756143</v>
      </c>
      <c r="E176" s="103">
        <f t="shared" si="13"/>
        <v>8.9951280051463982</v>
      </c>
      <c r="F176" s="103">
        <f t="shared" si="10"/>
        <v>15.582196001822012</v>
      </c>
      <c r="G176" s="103">
        <f t="shared" si="11"/>
        <v>-12.368928566618706</v>
      </c>
    </row>
    <row r="177" spans="1:7" ht="15" thickBot="1" x14ac:dyDescent="0.35">
      <c r="A177" s="106">
        <v>172</v>
      </c>
      <c r="B177" s="103">
        <f>B$4/(1+Simulasyon!B174/100*B$2/$B$1)</f>
        <v>64039.831844327455</v>
      </c>
      <c r="C177" s="103">
        <f>C$4/(1+Simulasyon!C174/100*C$2/$B$1)</f>
        <v>34485.538498851485</v>
      </c>
      <c r="D177" s="103">
        <f t="shared" si="12"/>
        <v>-1.820320770762919</v>
      </c>
      <c r="E177" s="103">
        <f t="shared" si="13"/>
        <v>1.5719484139845008</v>
      </c>
      <c r="F177" s="103">
        <f t="shared" si="10"/>
        <v>-0.24837235677841818</v>
      </c>
      <c r="G177" s="103">
        <f t="shared" si="11"/>
        <v>-12.34488193737343</v>
      </c>
    </row>
    <row r="178" spans="1:7" ht="15" thickBot="1" x14ac:dyDescent="0.35">
      <c r="A178" s="106">
        <v>173</v>
      </c>
      <c r="B178" s="103">
        <f>B$4/(1+Simulasyon!B175/100*B$2/$B$1)</f>
        <v>64043.973190185745</v>
      </c>
      <c r="C178" s="103">
        <f>C$4/(1+Simulasyon!C175/100*C$2/$B$1)</f>
        <v>34489.623651401474</v>
      </c>
      <c r="D178" s="103">
        <f t="shared" si="12"/>
        <v>2.3210250875272322</v>
      </c>
      <c r="E178" s="103">
        <f t="shared" si="13"/>
        <v>5.6571009639737895</v>
      </c>
      <c r="F178" s="103">
        <f t="shared" si="10"/>
        <v>7.9781260515010217</v>
      </c>
      <c r="G178" s="103">
        <f t="shared" si="11"/>
        <v>-12.318671397253638</v>
      </c>
    </row>
    <row r="179" spans="1:7" ht="15" thickBot="1" x14ac:dyDescent="0.35">
      <c r="A179" s="106">
        <v>174</v>
      </c>
      <c r="B179" s="103">
        <f>B$4/(1+Simulasyon!B176/100*B$2/$B$1)</f>
        <v>64044.585413131848</v>
      </c>
      <c r="C179" s="103">
        <f>C$4/(1+Simulasyon!C176/100*C$2/$B$1)</f>
        <v>34489.636166921358</v>
      </c>
      <c r="D179" s="103">
        <f t="shared" si="12"/>
        <v>2.9332480336306617</v>
      </c>
      <c r="E179" s="103">
        <f t="shared" si="13"/>
        <v>5.6696164838576806</v>
      </c>
      <c r="F179" s="103">
        <f t="shared" si="10"/>
        <v>8.6028645174883422</v>
      </c>
      <c r="G179" s="103">
        <f t="shared" si="11"/>
        <v>-12.292006587405922</v>
      </c>
    </row>
    <row r="180" spans="1:7" ht="15" thickBot="1" x14ac:dyDescent="0.35">
      <c r="A180" s="106">
        <v>175</v>
      </c>
      <c r="B180" s="103">
        <f>B$4/(1+Simulasyon!B177/100*B$2/$B$1)</f>
        <v>64028.446179070786</v>
      </c>
      <c r="C180" s="103">
        <f>C$4/(1+Simulasyon!C177/100*C$2/$B$1)</f>
        <v>34464.652272023581</v>
      </c>
      <c r="D180" s="103">
        <f t="shared" si="12"/>
        <v>-13.205986027431209</v>
      </c>
      <c r="E180" s="103">
        <f t="shared" si="13"/>
        <v>-19.314278413919965</v>
      </c>
      <c r="F180" s="103">
        <f t="shared" si="10"/>
        <v>-32.520264441351173</v>
      </c>
      <c r="G180" s="103">
        <f t="shared" si="11"/>
        <v>-12.28070947946253</v>
      </c>
    </row>
    <row r="181" spans="1:7" ht="15" thickBot="1" x14ac:dyDescent="0.35">
      <c r="A181" s="106">
        <v>176</v>
      </c>
      <c r="B181" s="103">
        <f>B$4/(1+Simulasyon!B178/100*B$2/$B$1)</f>
        <v>64042.399309077744</v>
      </c>
      <c r="C181" s="103">
        <f>C$4/(1+Simulasyon!C178/100*C$2/$B$1)</f>
        <v>34484.057707585052</v>
      </c>
      <c r="D181" s="103">
        <f t="shared" si="12"/>
        <v>0.74714397952629952</v>
      </c>
      <c r="E181" s="103">
        <f t="shared" si="13"/>
        <v>9.1157147551712114E-2</v>
      </c>
      <c r="F181" s="103">
        <f t="shared" si="10"/>
        <v>0.83830112707801163</v>
      </c>
      <c r="G181" s="103">
        <f t="shared" si="11"/>
        <v>-12.231244888491347</v>
      </c>
    </row>
    <row r="182" spans="1:7" ht="15" thickBot="1" x14ac:dyDescent="0.35">
      <c r="A182" s="106">
        <v>177</v>
      </c>
      <c r="B182" s="103">
        <f>B$4/(1+Simulasyon!B179/100*B$2/$B$1)</f>
        <v>64045.624865840808</v>
      </c>
      <c r="C182" s="103">
        <f>C$4/(1+Simulasyon!C179/100*C$2/$B$1)</f>
        <v>34481.884704262666</v>
      </c>
      <c r="D182" s="103">
        <f t="shared" si="12"/>
        <v>3.9727007425899501</v>
      </c>
      <c r="E182" s="103">
        <f t="shared" si="13"/>
        <v>-2.0818461748349364</v>
      </c>
      <c r="F182" s="103">
        <f t="shared" si="10"/>
        <v>1.8908545677550137</v>
      </c>
      <c r="G182" s="103">
        <f t="shared" si="11"/>
        <v>-12.153283510764595</v>
      </c>
    </row>
    <row r="183" spans="1:7" ht="15" thickBot="1" x14ac:dyDescent="0.35">
      <c r="A183" s="106">
        <v>178</v>
      </c>
      <c r="B183" s="103">
        <f>B$4/(1+Simulasyon!B180/100*B$2/$B$1)</f>
        <v>64044.014415788122</v>
      </c>
      <c r="C183" s="103">
        <f>C$4/(1+Simulasyon!C180/100*C$2/$B$1)</f>
        <v>34477.669593254141</v>
      </c>
      <c r="D183" s="103">
        <f t="shared" si="12"/>
        <v>2.362250689904613</v>
      </c>
      <c r="E183" s="103">
        <f t="shared" si="13"/>
        <v>-6.2969571833600639</v>
      </c>
      <c r="F183" s="103">
        <f t="shared" si="10"/>
        <v>-3.934706493455451</v>
      </c>
      <c r="G183" s="103">
        <f t="shared" si="11"/>
        <v>-12.10896835620224</v>
      </c>
    </row>
    <row r="184" spans="1:7" ht="15" thickBot="1" x14ac:dyDescent="0.35">
      <c r="A184" s="106">
        <v>179</v>
      </c>
      <c r="B184" s="103">
        <f>B$4/(1+Simulasyon!B181/100*B$2/$B$1)</f>
        <v>64037.702439366745</v>
      </c>
      <c r="C184" s="103">
        <f>C$4/(1+Simulasyon!C181/100*C$2/$B$1)</f>
        <v>34479.055397049611</v>
      </c>
      <c r="D184" s="103">
        <f t="shared" si="12"/>
        <v>-3.9497257314724266</v>
      </c>
      <c r="E184" s="103">
        <f t="shared" si="13"/>
        <v>-4.9111533878894988</v>
      </c>
      <c r="F184" s="103">
        <f t="shared" si="10"/>
        <v>-8.8608791193619254</v>
      </c>
      <c r="G184" s="103">
        <f t="shared" si="11"/>
        <v>-12.08794297066197</v>
      </c>
    </row>
    <row r="185" spans="1:7" ht="15" thickBot="1" x14ac:dyDescent="0.35">
      <c r="A185" s="106">
        <v>180</v>
      </c>
      <c r="B185" s="103">
        <f>B$4/(1+Simulasyon!B182/100*B$2/$B$1)</f>
        <v>64044.598579085963</v>
      </c>
      <c r="C185" s="103">
        <f>C$4/(1+Simulasyon!C182/100*C$2/$B$1)</f>
        <v>34493.945715253925</v>
      </c>
      <c r="D185" s="103">
        <f t="shared" si="12"/>
        <v>2.9464139877454727</v>
      </c>
      <c r="E185" s="103">
        <f t="shared" si="13"/>
        <v>9.9791648164245998</v>
      </c>
      <c r="F185" s="103">
        <f t="shared" si="10"/>
        <v>12.925578804170073</v>
      </c>
      <c r="G185" s="103">
        <f t="shared" si="11"/>
        <v>-11.954975118605944</v>
      </c>
    </row>
    <row r="186" spans="1:7" ht="15" thickBot="1" x14ac:dyDescent="0.35">
      <c r="A186" s="106">
        <v>181</v>
      </c>
      <c r="B186" s="103">
        <f>B$4/(1+Simulasyon!B183/100*B$2/$B$1)</f>
        <v>64033.456536508675</v>
      </c>
      <c r="C186" s="103">
        <f>C$4/(1+Simulasyon!C183/100*C$2/$B$1)</f>
        <v>34466.907179123278</v>
      </c>
      <c r="D186" s="103">
        <f t="shared" si="12"/>
        <v>-8.1956285895430483</v>
      </c>
      <c r="E186" s="103">
        <f t="shared" si="13"/>
        <v>-17.059371314222517</v>
      </c>
      <c r="F186" s="103">
        <f t="shared" si="10"/>
        <v>-25.254999903765565</v>
      </c>
      <c r="G186" s="103">
        <f t="shared" si="11"/>
        <v>-11.899972574952699</v>
      </c>
    </row>
    <row r="187" spans="1:7" ht="15" thickBot="1" x14ac:dyDescent="0.35">
      <c r="A187" s="106">
        <v>182</v>
      </c>
      <c r="B187" s="103">
        <f>B$4/(1+Simulasyon!B184/100*B$2/$B$1)</f>
        <v>64038.116462967184</v>
      </c>
      <c r="C187" s="103">
        <f>C$4/(1+Simulasyon!C184/100*C$2/$B$1)</f>
        <v>34476.042857324763</v>
      </c>
      <c r="D187" s="103">
        <f t="shared" si="12"/>
        <v>-3.5357021310337586</v>
      </c>
      <c r="E187" s="103">
        <f t="shared" si="13"/>
        <v>-7.9236931127379648</v>
      </c>
      <c r="F187" s="103">
        <f t="shared" si="10"/>
        <v>-11.459395243771723</v>
      </c>
      <c r="G187" s="103">
        <f t="shared" si="11"/>
        <v>-11.779894713021349</v>
      </c>
    </row>
    <row r="188" spans="1:7" ht="15" thickBot="1" x14ac:dyDescent="0.35">
      <c r="A188" s="106">
        <v>183</v>
      </c>
      <c r="B188" s="103">
        <f>B$4/(1+Simulasyon!B185/100*B$2/$B$1)</f>
        <v>64045.07231171945</v>
      </c>
      <c r="C188" s="103">
        <f>C$4/(1+Simulasyon!C185/100*C$2/$B$1)</f>
        <v>34486.129368379225</v>
      </c>
      <c r="D188" s="103">
        <f t="shared" si="12"/>
        <v>3.4201466212325613</v>
      </c>
      <c r="E188" s="103">
        <f t="shared" si="13"/>
        <v>2.1628179417239153</v>
      </c>
      <c r="F188" s="103">
        <f t="shared" si="10"/>
        <v>5.5829645629564766</v>
      </c>
      <c r="G188" s="103">
        <f t="shared" si="11"/>
        <v>-11.769923422456486</v>
      </c>
    </row>
    <row r="189" spans="1:7" ht="15" thickBot="1" x14ac:dyDescent="0.35">
      <c r="A189" s="106">
        <v>184</v>
      </c>
      <c r="B189" s="103">
        <f>B$4/(1+Simulasyon!B186/100*B$2/$B$1)</f>
        <v>64041.090651793129</v>
      </c>
      <c r="C189" s="103">
        <f>C$4/(1+Simulasyon!C186/100*C$2/$B$1)</f>
        <v>34485.047963163503</v>
      </c>
      <c r="D189" s="103">
        <f t="shared" si="12"/>
        <v>-0.56151330508873798</v>
      </c>
      <c r="E189" s="103">
        <f t="shared" si="13"/>
        <v>1.0814127260018722</v>
      </c>
      <c r="F189" s="103">
        <f t="shared" si="10"/>
        <v>0.51989942091313424</v>
      </c>
      <c r="G189" s="103">
        <f t="shared" si="11"/>
        <v>-11.74421882758179</v>
      </c>
    </row>
    <row r="190" spans="1:7" ht="15" thickBot="1" x14ac:dyDescent="0.35">
      <c r="A190" s="106">
        <v>185</v>
      </c>
      <c r="B190" s="103">
        <f>B$4/(1+Simulasyon!B187/100*B$2/$B$1)</f>
        <v>64039.974887058932</v>
      </c>
      <c r="C190" s="103">
        <f>C$4/(1+Simulasyon!C187/100*C$2/$B$1)</f>
        <v>34483.140804790302</v>
      </c>
      <c r="D190" s="103">
        <f t="shared" si="12"/>
        <v>-1.6772780392857385</v>
      </c>
      <c r="E190" s="103">
        <f t="shared" si="13"/>
        <v>-0.82574564719834598</v>
      </c>
      <c r="F190" s="103">
        <f t="shared" si="10"/>
        <v>-2.5030236864840845</v>
      </c>
      <c r="G190" s="103">
        <f t="shared" si="11"/>
        <v>-11.645896016525512</v>
      </c>
    </row>
    <row r="191" spans="1:7" ht="15" thickBot="1" x14ac:dyDescent="0.35">
      <c r="A191" s="106">
        <v>186</v>
      </c>
      <c r="B191" s="103">
        <f>B$4/(1+Simulasyon!B188/100*B$2/$B$1)</f>
        <v>64047.036768080099</v>
      </c>
      <c r="C191" s="103">
        <f>C$4/(1+Simulasyon!C188/100*C$2/$B$1)</f>
        <v>34492.692832703724</v>
      </c>
      <c r="D191" s="103">
        <f t="shared" si="12"/>
        <v>5.3846029818814714</v>
      </c>
      <c r="E191" s="103">
        <f t="shared" si="13"/>
        <v>8.7262822662232793</v>
      </c>
      <c r="F191" s="103">
        <f t="shared" si="10"/>
        <v>14.110885248104751</v>
      </c>
      <c r="G191" s="103">
        <f t="shared" si="11"/>
        <v>-11.58905516705272</v>
      </c>
    </row>
    <row r="192" spans="1:7" ht="15" thickBot="1" x14ac:dyDescent="0.35">
      <c r="A192" s="106">
        <v>187</v>
      </c>
      <c r="B192" s="103">
        <f>B$4/(1+Simulasyon!B189/100*B$2/$B$1)</f>
        <v>64048.571150167307</v>
      </c>
      <c r="C192" s="103">
        <f>C$4/(1+Simulasyon!C189/100*C$2/$B$1)</f>
        <v>34490.915844423092</v>
      </c>
      <c r="D192" s="103">
        <f t="shared" si="12"/>
        <v>6.9189850690891035</v>
      </c>
      <c r="E192" s="103">
        <f t="shared" si="13"/>
        <v>6.9492939855917939</v>
      </c>
      <c r="F192" s="103">
        <f t="shared" si="10"/>
        <v>13.868279054680897</v>
      </c>
      <c r="G192" s="103">
        <f t="shared" si="11"/>
        <v>-11.524896513852582</v>
      </c>
    </row>
    <row r="193" spans="1:7" ht="15" thickBot="1" x14ac:dyDescent="0.35">
      <c r="A193" s="106">
        <v>188</v>
      </c>
      <c r="B193" s="103">
        <f>B$4/(1+Simulasyon!B190/100*B$2/$B$1)</f>
        <v>64039.637892084029</v>
      </c>
      <c r="C193" s="103">
        <f>C$4/(1+Simulasyon!C190/100*C$2/$B$1)</f>
        <v>34486.576618183972</v>
      </c>
      <c r="D193" s="103">
        <f t="shared" si="12"/>
        <v>-2.0142730141888023</v>
      </c>
      <c r="E193" s="103">
        <f t="shared" si="13"/>
        <v>2.6100677464710316</v>
      </c>
      <c r="F193" s="103">
        <f t="shared" si="10"/>
        <v>0.59579473228222923</v>
      </c>
      <c r="G193" s="103">
        <f t="shared" si="11"/>
        <v>-11.459395243771723</v>
      </c>
    </row>
    <row r="194" spans="1:7" ht="15" thickBot="1" x14ac:dyDescent="0.35">
      <c r="A194" s="106">
        <v>189</v>
      </c>
      <c r="B194" s="103">
        <f>B$4/(1+Simulasyon!B191/100*B$2/$B$1)</f>
        <v>64038.120667045841</v>
      </c>
      <c r="C194" s="103">
        <f>C$4/(1+Simulasyon!C191/100*C$2/$B$1)</f>
        <v>34483.232414846359</v>
      </c>
      <c r="D194" s="103">
        <f t="shared" si="12"/>
        <v>-3.5314980523762642</v>
      </c>
      <c r="E194" s="103">
        <f t="shared" si="13"/>
        <v>-0.73413559114123927</v>
      </c>
      <c r="F194" s="103">
        <f t="shared" si="10"/>
        <v>-4.2656336435175035</v>
      </c>
      <c r="G194" s="103">
        <f t="shared" si="11"/>
        <v>-11.40224041735928</v>
      </c>
    </row>
    <row r="195" spans="1:7" ht="15" thickBot="1" x14ac:dyDescent="0.35">
      <c r="A195" s="106">
        <v>190</v>
      </c>
      <c r="B195" s="103">
        <f>B$4/(1+Simulasyon!B192/100*B$2/$B$1)</f>
        <v>64041.696115122177</v>
      </c>
      <c r="C195" s="103">
        <f>C$4/(1+Simulasyon!C192/100*C$2/$B$1)</f>
        <v>34477.560949813924</v>
      </c>
      <c r="D195" s="103">
        <f t="shared" si="12"/>
        <v>4.3950023959041573E-2</v>
      </c>
      <c r="E195" s="103">
        <f t="shared" si="13"/>
        <v>-6.4056006235769019</v>
      </c>
      <c r="F195" s="103">
        <f t="shared" si="10"/>
        <v>-6.3616505996178603</v>
      </c>
      <c r="G195" s="103">
        <f t="shared" si="11"/>
        <v>-11.271431365981698</v>
      </c>
    </row>
    <row r="196" spans="1:7" ht="15" thickBot="1" x14ac:dyDescent="0.35">
      <c r="A196" s="106">
        <v>191</v>
      </c>
      <c r="B196" s="103">
        <f>B$4/(1+Simulasyon!B193/100*B$2/$B$1)</f>
        <v>64039.313954281599</v>
      </c>
      <c r="C196" s="103">
        <f>C$4/(1+Simulasyon!C193/100*C$2/$B$1)</f>
        <v>34491.221974762644</v>
      </c>
      <c r="D196" s="103">
        <f t="shared" si="12"/>
        <v>-2.3382108166188118</v>
      </c>
      <c r="E196" s="103">
        <f t="shared" si="13"/>
        <v>7.2554243251433945</v>
      </c>
      <c r="F196" s="103">
        <f t="shared" si="10"/>
        <v>4.9172135085245827</v>
      </c>
      <c r="G196" s="103">
        <f t="shared" si="11"/>
        <v>-11.23196805290354</v>
      </c>
    </row>
    <row r="197" spans="1:7" ht="15" thickBot="1" x14ac:dyDescent="0.35">
      <c r="A197" s="106">
        <v>192</v>
      </c>
      <c r="B197" s="103">
        <f>B$4/(1+Simulasyon!B194/100*B$2/$B$1)</f>
        <v>64042.437305916785</v>
      </c>
      <c r="C197" s="103">
        <f>C$4/(1+Simulasyon!C194/100*C$2/$B$1)</f>
        <v>34484.999016660193</v>
      </c>
      <c r="D197" s="103">
        <f t="shared" si="12"/>
        <v>0.78514081856701523</v>
      </c>
      <c r="E197" s="103">
        <f t="shared" si="13"/>
        <v>1.0324662226921646</v>
      </c>
      <c r="F197" s="103">
        <f t="shared" si="10"/>
        <v>1.8176070412591798</v>
      </c>
      <c r="G197" s="103">
        <f t="shared" si="11"/>
        <v>-11.166646724610473</v>
      </c>
    </row>
    <row r="198" spans="1:7" ht="15" thickBot="1" x14ac:dyDescent="0.35">
      <c r="A198" s="106">
        <v>193</v>
      </c>
      <c r="B198" s="103">
        <f>B$4/(1+Simulasyon!B195/100*B$2/$B$1)</f>
        <v>64043.973449577599</v>
      </c>
      <c r="C198" s="103">
        <f>C$4/(1+Simulasyon!C195/100*C$2/$B$1)</f>
        <v>34486.098456329964</v>
      </c>
      <c r="D198" s="103">
        <f t="shared" si="12"/>
        <v>2.3212844793815748</v>
      </c>
      <c r="E198" s="103">
        <f t="shared" si="13"/>
        <v>2.131905892463692</v>
      </c>
      <c r="F198" s="103">
        <f t="shared" si="10"/>
        <v>4.4531903718452668</v>
      </c>
      <c r="G198" s="103">
        <f t="shared" si="11"/>
        <v>-11.039735317368468</v>
      </c>
    </row>
    <row r="199" spans="1:7" ht="15" thickBot="1" x14ac:dyDescent="0.35">
      <c r="A199" s="106">
        <v>194</v>
      </c>
      <c r="B199" s="103">
        <f>B$4/(1+Simulasyon!B196/100*B$2/$B$1)</f>
        <v>64039.557469471438</v>
      </c>
      <c r="C199" s="103">
        <f>C$4/(1+Simulasyon!C196/100*C$2/$B$1)</f>
        <v>34488.819235127681</v>
      </c>
      <c r="D199" s="103">
        <f t="shared" si="12"/>
        <v>-2.0946956267798669</v>
      </c>
      <c r="E199" s="103">
        <f t="shared" si="13"/>
        <v>4.8526846901804674</v>
      </c>
      <c r="F199" s="103">
        <f t="shared" ref="F199:F256" si="14">+SUM(D199:E199)</f>
        <v>2.7579890634006006</v>
      </c>
      <c r="G199" s="103">
        <f t="shared" ref="G199:G262" si="15">+SMALL($F$6:$F$1005,A199)</f>
        <v>-11.005676605622284</v>
      </c>
    </row>
    <row r="200" spans="1:7" ht="15" thickBot="1" x14ac:dyDescent="0.35">
      <c r="A200" s="106">
        <v>195</v>
      </c>
      <c r="B200" s="103">
        <f>B$4/(1+Simulasyon!B197/100*B$2/$B$1)</f>
        <v>64038.253647410762</v>
      </c>
      <c r="C200" s="103">
        <f>C$4/(1+Simulasyon!C197/100*C$2/$B$1)</f>
        <v>34480.048549845269</v>
      </c>
      <c r="D200" s="103">
        <f t="shared" si="12"/>
        <v>-3.398517687455751</v>
      </c>
      <c r="E200" s="103">
        <f t="shared" si="13"/>
        <v>-3.9180005922316923</v>
      </c>
      <c r="F200" s="103">
        <f t="shared" si="14"/>
        <v>-7.3165182796874433</v>
      </c>
      <c r="G200" s="103">
        <f t="shared" si="15"/>
        <v>-10.969641786752618</v>
      </c>
    </row>
    <row r="201" spans="1:7" ht="15" thickBot="1" x14ac:dyDescent="0.35">
      <c r="A201" s="106">
        <v>196</v>
      </c>
      <c r="B201" s="103">
        <f>B$4/(1+Simulasyon!B198/100*B$2/$B$1)</f>
        <v>64044.95783899635</v>
      </c>
      <c r="C201" s="103">
        <f>C$4/(1+Simulasyon!C198/100*C$2/$B$1)</f>
        <v>34486.33765822657</v>
      </c>
      <c r="D201" s="103">
        <f t="shared" ref="D201:D240" si="16">+B201-B$5</f>
        <v>3.3056738981322269</v>
      </c>
      <c r="E201" s="103">
        <f t="shared" ref="E201:E240" si="17">+C201-C$5</f>
        <v>2.3711077890693559</v>
      </c>
      <c r="F201" s="103">
        <f t="shared" si="14"/>
        <v>5.6767816872015828</v>
      </c>
      <c r="G201" s="103">
        <f t="shared" si="15"/>
        <v>-10.955551558872685</v>
      </c>
    </row>
    <row r="202" spans="1:7" ht="15" thickBot="1" x14ac:dyDescent="0.35">
      <c r="A202" s="106">
        <v>197</v>
      </c>
      <c r="B202" s="103">
        <f>B$4/(1+Simulasyon!B199/100*B$2/$B$1)</f>
        <v>64047.530068947286</v>
      </c>
      <c r="C202" s="103">
        <f>C$4/(1+Simulasyon!C199/100*C$2/$B$1)</f>
        <v>34485.52250678197</v>
      </c>
      <c r="D202" s="103">
        <f t="shared" si="16"/>
        <v>5.8779038490683888</v>
      </c>
      <c r="E202" s="103">
        <f t="shared" si="17"/>
        <v>1.5559563444694504</v>
      </c>
      <c r="F202" s="103">
        <f t="shared" si="14"/>
        <v>7.4338601935378392</v>
      </c>
      <c r="G202" s="103">
        <f t="shared" si="15"/>
        <v>-10.931167783441197</v>
      </c>
    </row>
    <row r="203" spans="1:7" ht="15" thickBot="1" x14ac:dyDescent="0.35">
      <c r="A203" s="106">
        <v>198</v>
      </c>
      <c r="B203" s="103">
        <f>B$4/(1+Simulasyon!B200/100*B$2/$B$1)</f>
        <v>64045.869369039174</v>
      </c>
      <c r="C203" s="103">
        <f>C$4/(1+Simulasyon!C200/100*C$2/$B$1)</f>
        <v>34487.590479190752</v>
      </c>
      <c r="D203" s="103">
        <f t="shared" si="16"/>
        <v>4.2172039409560966</v>
      </c>
      <c r="E203" s="103">
        <f t="shared" si="17"/>
        <v>3.6239287532516755</v>
      </c>
      <c r="F203" s="103">
        <f t="shared" si="14"/>
        <v>7.8411326942077721</v>
      </c>
      <c r="G203" s="103">
        <f t="shared" si="15"/>
        <v>-10.72739081063628</v>
      </c>
    </row>
    <row r="204" spans="1:7" ht="15" thickBot="1" x14ac:dyDescent="0.35">
      <c r="A204" s="106">
        <v>199</v>
      </c>
      <c r="B204" s="103">
        <f>B$4/(1+Simulasyon!B201/100*B$2/$B$1)</f>
        <v>64042.548453211799</v>
      </c>
      <c r="C204" s="103">
        <f>C$4/(1+Simulasyon!C201/100*C$2/$B$1)</f>
        <v>34484.161921537845</v>
      </c>
      <c r="D204" s="103">
        <f t="shared" si="16"/>
        <v>0.89628811358124949</v>
      </c>
      <c r="E204" s="103">
        <f t="shared" si="17"/>
        <v>0.1953711003443459</v>
      </c>
      <c r="F204" s="103">
        <f t="shared" si="14"/>
        <v>1.0916592139255954</v>
      </c>
      <c r="G204" s="103">
        <f t="shared" si="15"/>
        <v>-10.725040606826951</v>
      </c>
    </row>
    <row r="205" spans="1:7" ht="15" thickBot="1" x14ac:dyDescent="0.35">
      <c r="A205" s="106">
        <v>200</v>
      </c>
      <c r="B205" s="103">
        <f>B$4/(1+Simulasyon!B202/100*B$2/$B$1)</f>
        <v>64039.358095845506</v>
      </c>
      <c r="C205" s="103">
        <f>C$4/(1+Simulasyon!C202/100*C$2/$B$1)</f>
        <v>34482.630443876158</v>
      </c>
      <c r="D205" s="103">
        <f t="shared" si="16"/>
        <v>-2.294069252711779</v>
      </c>
      <c r="E205" s="103">
        <f t="shared" si="17"/>
        <v>-1.3361065613426035</v>
      </c>
      <c r="F205" s="103">
        <f t="shared" si="14"/>
        <v>-3.6301758140543825</v>
      </c>
      <c r="G205" s="103">
        <f t="shared" si="15"/>
        <v>-10.656154849479208</v>
      </c>
    </row>
    <row r="206" spans="1:7" ht="15" thickBot="1" x14ac:dyDescent="0.35">
      <c r="A206" s="106">
        <v>201</v>
      </c>
      <c r="B206" s="103">
        <f>B$4/(1+Simulasyon!B203/100*B$2/$B$1)</f>
        <v>64038.765245391885</v>
      </c>
      <c r="C206" s="103">
        <f>C$4/(1+Simulasyon!C203/100*C$2/$B$1)</f>
        <v>34482.289423923139</v>
      </c>
      <c r="D206" s="103">
        <f t="shared" si="16"/>
        <v>-2.8869197063322645</v>
      </c>
      <c r="E206" s="103">
        <f t="shared" si="17"/>
        <v>-1.6771265143615892</v>
      </c>
      <c r="F206" s="103">
        <f t="shared" si="14"/>
        <v>-4.5640462206938537</v>
      </c>
      <c r="G206" s="103">
        <f t="shared" si="15"/>
        <v>-10.653734254956362</v>
      </c>
    </row>
    <row r="207" spans="1:7" ht="15" thickBot="1" x14ac:dyDescent="0.35">
      <c r="A207" s="106">
        <v>202</v>
      </c>
      <c r="B207" s="103">
        <f>B$4/(1+Simulasyon!B204/100*B$2/$B$1)</f>
        <v>64035.549081232064</v>
      </c>
      <c r="C207" s="103">
        <f>C$4/(1+Simulasyon!C204/100*C$2/$B$1)</f>
        <v>34472.363135690983</v>
      </c>
      <c r="D207" s="103">
        <f t="shared" si="16"/>
        <v>-6.1030838661536109</v>
      </c>
      <c r="E207" s="103">
        <f t="shared" si="17"/>
        <v>-11.603414746517956</v>
      </c>
      <c r="F207" s="103">
        <f t="shared" si="14"/>
        <v>-17.706498612671567</v>
      </c>
      <c r="G207" s="103">
        <f t="shared" si="15"/>
        <v>-10.646889037365327</v>
      </c>
    </row>
    <row r="208" spans="1:7" ht="15" thickBot="1" x14ac:dyDescent="0.35">
      <c r="A208" s="106">
        <v>203</v>
      </c>
      <c r="B208" s="103">
        <f>B$4/(1+Simulasyon!B205/100*B$2/$B$1)</f>
        <v>64037.625460022733</v>
      </c>
      <c r="C208" s="103">
        <f>C$4/(1+Simulasyon!C205/100*C$2/$B$1)</f>
        <v>34474.874098849621</v>
      </c>
      <c r="D208" s="103">
        <f t="shared" si="16"/>
        <v>-4.0267050754846423</v>
      </c>
      <c r="E208" s="103">
        <f t="shared" si="17"/>
        <v>-9.0924515878796228</v>
      </c>
      <c r="F208" s="103">
        <f t="shared" si="14"/>
        <v>-13.119156663364265</v>
      </c>
      <c r="G208" s="103">
        <f t="shared" si="15"/>
        <v>-10.644489615966449</v>
      </c>
    </row>
    <row r="209" spans="1:7" ht="15" thickBot="1" x14ac:dyDescent="0.35">
      <c r="A209" s="106">
        <v>204</v>
      </c>
      <c r="B209" s="103">
        <f>B$4/(1+Simulasyon!B206/100*B$2/$B$1)</f>
        <v>64046.827360292133</v>
      </c>
      <c r="C209" s="103">
        <f>C$4/(1+Simulasyon!C206/100*C$2/$B$1)</f>
        <v>34496.154144246815</v>
      </c>
      <c r="D209" s="103">
        <f t="shared" si="16"/>
        <v>5.1751951939149876</v>
      </c>
      <c r="E209" s="103">
        <f t="shared" si="17"/>
        <v>12.187593809314421</v>
      </c>
      <c r="F209" s="103">
        <f t="shared" si="14"/>
        <v>17.362789003229409</v>
      </c>
      <c r="G209" s="103">
        <f t="shared" si="15"/>
        <v>-10.598547318099008</v>
      </c>
    </row>
    <row r="210" spans="1:7" ht="15" thickBot="1" x14ac:dyDescent="0.35">
      <c r="A210" s="106">
        <v>205</v>
      </c>
      <c r="B210" s="103">
        <f>B$4/(1+Simulasyon!B207/100*B$2/$B$1)</f>
        <v>64039.5116439923</v>
      </c>
      <c r="C210" s="103">
        <f>C$4/(1+Simulasyon!C207/100*C$2/$B$1)</f>
        <v>34468.399421933929</v>
      </c>
      <c r="D210" s="103">
        <f t="shared" si="16"/>
        <v>-2.1405211059172871</v>
      </c>
      <c r="E210" s="103">
        <f t="shared" si="17"/>
        <v>-15.567128503571439</v>
      </c>
      <c r="F210" s="103">
        <f t="shared" si="14"/>
        <v>-17.707649609488726</v>
      </c>
      <c r="G210" s="103">
        <f t="shared" si="15"/>
        <v>-10.59769403415703</v>
      </c>
    </row>
    <row r="211" spans="1:7" ht="15" thickBot="1" x14ac:dyDescent="0.35">
      <c r="A211" s="106">
        <v>206</v>
      </c>
      <c r="B211" s="103">
        <f>B$4/(1+Simulasyon!B208/100*B$2/$B$1)</f>
        <v>64042.56059931645</v>
      </c>
      <c r="C211" s="103">
        <f>C$4/(1+Simulasyon!C208/100*C$2/$B$1)</f>
        <v>34487.691264124158</v>
      </c>
      <c r="D211" s="103">
        <f t="shared" si="16"/>
        <v>0.90843421823228709</v>
      </c>
      <c r="E211" s="103">
        <f t="shared" si="17"/>
        <v>3.7247136866571964</v>
      </c>
      <c r="F211" s="103">
        <f t="shared" si="14"/>
        <v>4.6331479048894835</v>
      </c>
      <c r="G211" s="103">
        <f t="shared" si="15"/>
        <v>-10.58226475003903</v>
      </c>
    </row>
    <row r="212" spans="1:7" ht="15" thickBot="1" x14ac:dyDescent="0.35">
      <c r="A212" s="106">
        <v>207</v>
      </c>
      <c r="B212" s="103">
        <f>B$4/(1+Simulasyon!B209/100*B$2/$B$1)</f>
        <v>64040.883804647536</v>
      </c>
      <c r="C212" s="103">
        <f>C$4/(1+Simulasyon!C209/100*C$2/$B$1)</f>
        <v>34475.812344509955</v>
      </c>
      <c r="D212" s="103">
        <f t="shared" si="16"/>
        <v>-0.76836045068193926</v>
      </c>
      <c r="E212" s="103">
        <f t="shared" si="17"/>
        <v>-8.154205927545263</v>
      </c>
      <c r="F212" s="103">
        <f t="shared" si="14"/>
        <v>-8.9225663782272022</v>
      </c>
      <c r="G212" s="103">
        <f t="shared" si="15"/>
        <v>-10.550006501660391</v>
      </c>
    </row>
    <row r="213" spans="1:7" ht="15" thickBot="1" x14ac:dyDescent="0.35">
      <c r="A213" s="106">
        <v>208</v>
      </c>
      <c r="B213" s="103">
        <f>B$4/(1+Simulasyon!B210/100*B$2/$B$1)</f>
        <v>64046.186709158384</v>
      </c>
      <c r="C213" s="103">
        <f>C$4/(1+Simulasyon!C210/100*C$2/$B$1)</f>
        <v>34488.951664561995</v>
      </c>
      <c r="D213" s="103">
        <f t="shared" si="16"/>
        <v>4.5345440601668088</v>
      </c>
      <c r="E213" s="103">
        <f t="shared" si="17"/>
        <v>4.9851141244944301</v>
      </c>
      <c r="F213" s="103">
        <f t="shared" si="14"/>
        <v>9.5196581846612389</v>
      </c>
      <c r="G213" s="103">
        <f t="shared" si="15"/>
        <v>-10.524464767535392</v>
      </c>
    </row>
    <row r="214" spans="1:7" ht="15" thickBot="1" x14ac:dyDescent="0.35">
      <c r="A214" s="106">
        <v>209</v>
      </c>
      <c r="B214" s="103">
        <f>B$4/(1+Simulasyon!B211/100*B$2/$B$1)</f>
        <v>64047.492450377846</v>
      </c>
      <c r="C214" s="103">
        <f>C$4/(1+Simulasyon!C211/100*C$2/$B$1)</f>
        <v>34497.864352971032</v>
      </c>
      <c r="D214" s="103">
        <f t="shared" si="16"/>
        <v>5.8402852796280058</v>
      </c>
      <c r="E214" s="103">
        <f t="shared" si="17"/>
        <v>13.897802533530921</v>
      </c>
      <c r="F214" s="103">
        <f t="shared" si="14"/>
        <v>19.738087813158927</v>
      </c>
      <c r="G214" s="103">
        <f t="shared" si="15"/>
        <v>-10.518963580201671</v>
      </c>
    </row>
    <row r="215" spans="1:7" ht="15" thickBot="1" x14ac:dyDescent="0.35">
      <c r="A215" s="106">
        <v>210</v>
      </c>
      <c r="B215" s="103">
        <f>B$4/(1+Simulasyon!B212/100*B$2/$B$1)</f>
        <v>64042.880649260056</v>
      </c>
      <c r="C215" s="103">
        <f>C$4/(1+Simulasyon!C212/100*C$2/$B$1)</f>
        <v>34487.850355328679</v>
      </c>
      <c r="D215" s="103">
        <f t="shared" si="16"/>
        <v>1.2284841618384235</v>
      </c>
      <c r="E215" s="103">
        <f t="shared" si="17"/>
        <v>3.8838048911784426</v>
      </c>
      <c r="F215" s="103">
        <f t="shared" si="14"/>
        <v>5.1122890530168661</v>
      </c>
      <c r="G215" s="103">
        <f t="shared" si="15"/>
        <v>-10.42747145723115</v>
      </c>
    </row>
    <row r="216" spans="1:7" ht="15" thickBot="1" x14ac:dyDescent="0.35">
      <c r="A216" s="106">
        <v>211</v>
      </c>
      <c r="B216" s="103">
        <f>B$4/(1+Simulasyon!B213/100*B$2/$B$1)</f>
        <v>64035.084764475505</v>
      </c>
      <c r="C216" s="103">
        <f>C$4/(1+Simulasyon!C213/100*C$2/$B$1)</f>
        <v>34474.248344613356</v>
      </c>
      <c r="D216" s="103">
        <f t="shared" si="16"/>
        <v>-6.5674006227127393</v>
      </c>
      <c r="E216" s="103">
        <f t="shared" si="17"/>
        <v>-9.7182058241451159</v>
      </c>
      <c r="F216" s="103">
        <f t="shared" si="14"/>
        <v>-16.285606446857855</v>
      </c>
      <c r="G216" s="103">
        <f t="shared" si="15"/>
        <v>-10.418682961237209</v>
      </c>
    </row>
    <row r="217" spans="1:7" ht="15" thickBot="1" x14ac:dyDescent="0.35">
      <c r="A217" s="106">
        <v>212</v>
      </c>
      <c r="B217" s="103">
        <f>B$4/(1+Simulasyon!B214/100*B$2/$B$1)</f>
        <v>64034.283779399913</v>
      </c>
      <c r="C217" s="103">
        <f>C$4/(1+Simulasyon!C214/100*C$2/$B$1)</f>
        <v>34475.669076213475</v>
      </c>
      <c r="D217" s="103">
        <f t="shared" si="16"/>
        <v>-7.368385698304337</v>
      </c>
      <c r="E217" s="103">
        <f t="shared" si="17"/>
        <v>-8.297474224025791</v>
      </c>
      <c r="F217" s="103">
        <f t="shared" si="14"/>
        <v>-15.665859922330128</v>
      </c>
      <c r="G217" s="103">
        <f t="shared" si="15"/>
        <v>-10.380766444730398</v>
      </c>
    </row>
    <row r="218" spans="1:7" ht="15" thickBot="1" x14ac:dyDescent="0.35">
      <c r="A218" s="106">
        <v>213</v>
      </c>
      <c r="B218" s="103">
        <f>B$4/(1+Simulasyon!B215/100*B$2/$B$1)</f>
        <v>64045.906945278322</v>
      </c>
      <c r="C218" s="103">
        <f>C$4/(1+Simulasyon!C215/100*C$2/$B$1)</f>
        <v>34479.476020552422</v>
      </c>
      <c r="D218" s="103">
        <f t="shared" si="16"/>
        <v>4.2547801801047171</v>
      </c>
      <c r="E218" s="103">
        <f t="shared" si="17"/>
        <v>-4.4905298850790132</v>
      </c>
      <c r="F218" s="103">
        <f t="shared" si="14"/>
        <v>-0.23574970497429604</v>
      </c>
      <c r="G218" s="103">
        <f t="shared" si="15"/>
        <v>-10.348187446921656</v>
      </c>
    </row>
    <row r="219" spans="1:7" ht="15" thickBot="1" x14ac:dyDescent="0.35">
      <c r="A219" s="106">
        <v>214</v>
      </c>
      <c r="B219" s="103">
        <f>B$4/(1+Simulasyon!B216/100*B$2/$B$1)</f>
        <v>64044.116005257936</v>
      </c>
      <c r="C219" s="103">
        <f>C$4/(1+Simulasyon!C216/100*C$2/$B$1)</f>
        <v>34496.10247262034</v>
      </c>
      <c r="D219" s="103">
        <f t="shared" si="16"/>
        <v>2.4638401597185293</v>
      </c>
      <c r="E219" s="103">
        <f t="shared" si="17"/>
        <v>12.13592218283884</v>
      </c>
      <c r="F219" s="103">
        <f t="shared" si="14"/>
        <v>14.599762342557369</v>
      </c>
      <c r="G219" s="103">
        <f t="shared" si="15"/>
        <v>-10.19360761380085</v>
      </c>
    </row>
    <row r="220" spans="1:7" ht="15" thickBot="1" x14ac:dyDescent="0.35">
      <c r="A220" s="106">
        <v>215</v>
      </c>
      <c r="B220" s="103">
        <f>B$4/(1+Simulasyon!B217/100*B$2/$B$1)</f>
        <v>64037.292403042004</v>
      </c>
      <c r="C220" s="103">
        <f>C$4/(1+Simulasyon!C217/100*C$2/$B$1)</f>
        <v>34479.934112591727</v>
      </c>
      <c r="D220" s="103">
        <f t="shared" si="16"/>
        <v>-4.3597620562140946</v>
      </c>
      <c r="E220" s="103">
        <f t="shared" si="17"/>
        <v>-4.0324378457735293</v>
      </c>
      <c r="F220" s="103">
        <f t="shared" si="14"/>
        <v>-8.3921999019876239</v>
      </c>
      <c r="G220" s="103">
        <f t="shared" si="15"/>
        <v>-10.145743711560499</v>
      </c>
    </row>
    <row r="221" spans="1:7" ht="15" thickBot="1" x14ac:dyDescent="0.35">
      <c r="A221" s="106">
        <v>216</v>
      </c>
      <c r="B221" s="103">
        <f>B$4/(1+Simulasyon!B218/100*B$2/$B$1)</f>
        <v>64037.284250610683</v>
      </c>
      <c r="C221" s="103">
        <f>C$4/(1+Simulasyon!C218/100*C$2/$B$1)</f>
        <v>34479.300779998557</v>
      </c>
      <c r="D221" s="103">
        <f t="shared" si="16"/>
        <v>-4.3679144875350175</v>
      </c>
      <c r="E221" s="103">
        <f t="shared" si="17"/>
        <v>-4.6657704389435821</v>
      </c>
      <c r="F221" s="103">
        <f t="shared" si="14"/>
        <v>-9.0336849264785997</v>
      </c>
      <c r="G221" s="103">
        <f t="shared" si="15"/>
        <v>-10.104752335981175</v>
      </c>
    </row>
    <row r="222" spans="1:7" ht="15" thickBot="1" x14ac:dyDescent="0.35">
      <c r="A222" s="106">
        <v>217</v>
      </c>
      <c r="B222" s="103">
        <f>B$4/(1+Simulasyon!B219/100*B$2/$B$1)</f>
        <v>64040.420538234532</v>
      </c>
      <c r="C222" s="103">
        <f>C$4/(1+Simulasyon!C219/100*C$2/$B$1)</f>
        <v>34484.589721380311</v>
      </c>
      <c r="D222" s="103">
        <f t="shared" si="16"/>
        <v>-1.2316268636859604</v>
      </c>
      <c r="E222" s="103">
        <f t="shared" si="17"/>
        <v>0.62317094281024765</v>
      </c>
      <c r="F222" s="103">
        <f t="shared" si="14"/>
        <v>-0.60845592087571276</v>
      </c>
      <c r="G222" s="103">
        <f t="shared" si="15"/>
        <v>-10.094840779638616</v>
      </c>
    </row>
    <row r="223" spans="1:7" ht="15" thickBot="1" x14ac:dyDescent="0.35">
      <c r="A223" s="106">
        <v>218</v>
      </c>
      <c r="B223" s="103">
        <f>B$4/(1+Simulasyon!B220/100*B$2/$B$1)</f>
        <v>64044.228471565701</v>
      </c>
      <c r="C223" s="103">
        <f>C$4/(1+Simulasyon!C220/100*C$2/$B$1)</f>
        <v>34494.229243280359</v>
      </c>
      <c r="D223" s="103">
        <f t="shared" si="16"/>
        <v>2.5763064674829366</v>
      </c>
      <c r="E223" s="103">
        <f t="shared" si="17"/>
        <v>10.262692842858087</v>
      </c>
      <c r="F223" s="103">
        <f t="shared" si="14"/>
        <v>12.838999310341023</v>
      </c>
      <c r="G223" s="103">
        <f t="shared" si="15"/>
        <v>-10.08124152723758</v>
      </c>
    </row>
    <row r="224" spans="1:7" ht="15" thickBot="1" x14ac:dyDescent="0.35">
      <c r="A224" s="106">
        <v>219</v>
      </c>
      <c r="B224" s="103">
        <f>B$4/(1+Simulasyon!B221/100*B$2/$B$1)</f>
        <v>64038.082326889344</v>
      </c>
      <c r="C224" s="103">
        <f>C$4/(1+Simulasyon!C221/100*C$2/$B$1)</f>
        <v>34475.448445675713</v>
      </c>
      <c r="D224" s="103">
        <f t="shared" si="16"/>
        <v>-3.5698382088739891</v>
      </c>
      <c r="E224" s="103">
        <f t="shared" si="17"/>
        <v>-8.5181047617879813</v>
      </c>
      <c r="F224" s="103">
        <f t="shared" si="14"/>
        <v>-12.08794297066197</v>
      </c>
      <c r="G224" s="103">
        <f t="shared" si="15"/>
        <v>-10.078924375178758</v>
      </c>
    </row>
    <row r="225" spans="1:7" ht="15" thickBot="1" x14ac:dyDescent="0.35">
      <c r="A225" s="106">
        <v>220</v>
      </c>
      <c r="B225" s="103">
        <f>B$4/(1+Simulasyon!B222/100*B$2/$B$1)</f>
        <v>64050.732043460623</v>
      </c>
      <c r="C225" s="103">
        <f>C$4/(1+Simulasyon!C222/100*C$2/$B$1)</f>
        <v>34493.528800728753</v>
      </c>
      <c r="D225" s="103">
        <f t="shared" si="16"/>
        <v>9.0798783624049975</v>
      </c>
      <c r="E225" s="103">
        <f t="shared" si="17"/>
        <v>9.5622502912519849</v>
      </c>
      <c r="F225" s="103">
        <f t="shared" si="14"/>
        <v>18.642128653656982</v>
      </c>
      <c r="G225" s="103">
        <f t="shared" si="15"/>
        <v>-9.9960207165568136</v>
      </c>
    </row>
    <row r="226" spans="1:7" ht="15" thickBot="1" x14ac:dyDescent="0.35">
      <c r="A226" s="106">
        <v>221</v>
      </c>
      <c r="B226" s="103">
        <f>B$4/(1+Simulasyon!B223/100*B$2/$B$1)</f>
        <v>64038.211685967603</v>
      </c>
      <c r="C226" s="103">
        <f>C$4/(1+Simulasyon!C223/100*C$2/$B$1)</f>
        <v>34476.979558110885</v>
      </c>
      <c r="D226" s="103">
        <f t="shared" si="16"/>
        <v>-3.440479130615131</v>
      </c>
      <c r="E226" s="103">
        <f t="shared" si="17"/>
        <v>-6.9869923266160185</v>
      </c>
      <c r="F226" s="103">
        <f t="shared" si="14"/>
        <v>-10.42747145723115</v>
      </c>
      <c r="G226" s="103">
        <f t="shared" si="15"/>
        <v>-9.9844010771921603</v>
      </c>
    </row>
    <row r="227" spans="1:7" ht="15" thickBot="1" x14ac:dyDescent="0.35">
      <c r="A227" s="106">
        <v>222</v>
      </c>
      <c r="B227" s="103">
        <f>B$4/(1+Simulasyon!B224/100*B$2/$B$1)</f>
        <v>64043.031328813471</v>
      </c>
      <c r="C227" s="103">
        <f>C$4/(1+Simulasyon!C224/100*C$2/$B$1)</f>
        <v>34491.794586507734</v>
      </c>
      <c r="D227" s="103">
        <f t="shared" si="16"/>
        <v>1.3791637152535259</v>
      </c>
      <c r="E227" s="103">
        <f t="shared" si="17"/>
        <v>7.828036070233793</v>
      </c>
      <c r="F227" s="103">
        <f t="shared" si="14"/>
        <v>9.2071997854873189</v>
      </c>
      <c r="G227" s="103">
        <f t="shared" si="15"/>
        <v>-9.9818245593778556</v>
      </c>
    </row>
    <row r="228" spans="1:7" ht="15" thickBot="1" x14ac:dyDescent="0.35">
      <c r="A228" s="106">
        <v>223</v>
      </c>
      <c r="B228" s="103">
        <f>B$4/(1+Simulasyon!B225/100*B$2/$B$1)</f>
        <v>64048.443323244413</v>
      </c>
      <c r="C228" s="103">
        <f>C$4/(1+Simulasyon!C225/100*C$2/$B$1)</f>
        <v>34494.076972609997</v>
      </c>
      <c r="D228" s="103">
        <f t="shared" si="16"/>
        <v>6.7911581461958122</v>
      </c>
      <c r="E228" s="103">
        <f t="shared" si="17"/>
        <v>10.110422172496328</v>
      </c>
      <c r="F228" s="103">
        <f t="shared" si="14"/>
        <v>16.90158031869214</v>
      </c>
      <c r="G228" s="103">
        <f t="shared" si="15"/>
        <v>-9.8560056629357859</v>
      </c>
    </row>
    <row r="229" spans="1:7" ht="15" thickBot="1" x14ac:dyDescent="0.35">
      <c r="A229" s="106">
        <v>224</v>
      </c>
      <c r="B229" s="103">
        <f>B$4/(1+Simulasyon!B226/100*B$2/$B$1)</f>
        <v>64034.439515758866</v>
      </c>
      <c r="C229" s="103">
        <f>C$4/(1+Simulasyon!C226/100*C$2/$B$1)</f>
        <v>34465.273637401733</v>
      </c>
      <c r="D229" s="103">
        <f t="shared" si="16"/>
        <v>-7.2126493393516284</v>
      </c>
      <c r="E229" s="103">
        <f t="shared" si="17"/>
        <v>-18.69291303576756</v>
      </c>
      <c r="F229" s="103">
        <f t="shared" si="14"/>
        <v>-25.905562375119189</v>
      </c>
      <c r="G229" s="103">
        <f t="shared" si="15"/>
        <v>-9.8046945007954491</v>
      </c>
    </row>
    <row r="230" spans="1:7" ht="15" thickBot="1" x14ac:dyDescent="0.35">
      <c r="A230" s="106">
        <v>225</v>
      </c>
      <c r="B230" s="103">
        <f>B$4/(1+Simulasyon!B227/100*B$2/$B$1)</f>
        <v>64036.311486610524</v>
      </c>
      <c r="C230" s="103">
        <f>C$4/(1+Simulasyon!C227/100*C$2/$B$1)</f>
        <v>34474.065720988765</v>
      </c>
      <c r="D230" s="103">
        <f t="shared" si="16"/>
        <v>-5.3406784876933671</v>
      </c>
      <c r="E230" s="103">
        <f t="shared" si="17"/>
        <v>-9.9008294487357489</v>
      </c>
      <c r="F230" s="103">
        <f t="shared" si="14"/>
        <v>-15.241507936429116</v>
      </c>
      <c r="G230" s="103">
        <f t="shared" si="15"/>
        <v>-9.7984645488104434</v>
      </c>
    </row>
    <row r="231" spans="1:7" ht="15" thickBot="1" x14ac:dyDescent="0.35">
      <c r="A231" s="106">
        <v>226</v>
      </c>
      <c r="B231" s="103">
        <f>B$4/(1+Simulasyon!B228/100*B$2/$B$1)</f>
        <v>64050.506173728434</v>
      </c>
      <c r="C231" s="103">
        <f>C$4/(1+Simulasyon!C228/100*C$2/$B$1)</f>
        <v>34486.079768422569</v>
      </c>
      <c r="D231" s="103">
        <f t="shared" si="16"/>
        <v>8.8540086302164127</v>
      </c>
      <c r="E231" s="103">
        <f t="shared" si="17"/>
        <v>2.1132179850683315</v>
      </c>
      <c r="F231" s="103">
        <f t="shared" si="14"/>
        <v>10.967226615284744</v>
      </c>
      <c r="G231" s="103">
        <f t="shared" si="15"/>
        <v>-9.7092076433254988</v>
      </c>
    </row>
    <row r="232" spans="1:7" ht="15" thickBot="1" x14ac:dyDescent="0.35">
      <c r="A232" s="106">
        <v>227</v>
      </c>
      <c r="B232" s="103">
        <f>B$4/(1+Simulasyon!B229/100*B$2/$B$1)</f>
        <v>64044.825628743834</v>
      </c>
      <c r="C232" s="103">
        <f>C$4/(1+Simulasyon!C229/100*C$2/$B$1)</f>
        <v>34493.47186077985</v>
      </c>
      <c r="D232" s="103">
        <f t="shared" si="16"/>
        <v>3.1734636456167209</v>
      </c>
      <c r="E232" s="103">
        <f t="shared" si="17"/>
        <v>9.505310342348821</v>
      </c>
      <c r="F232" s="103">
        <f t="shared" si="14"/>
        <v>12.678773987965542</v>
      </c>
      <c r="G232" s="103">
        <f t="shared" si="15"/>
        <v>-9.6792466101614991</v>
      </c>
    </row>
    <row r="233" spans="1:7" ht="15" thickBot="1" x14ac:dyDescent="0.35">
      <c r="A233" s="106">
        <v>228</v>
      </c>
      <c r="B233" s="103">
        <f>B$4/(1+Simulasyon!B230/100*B$2/$B$1)</f>
        <v>64040.66044535314</v>
      </c>
      <c r="C233" s="103">
        <f>C$4/(1+Simulasyon!C230/100*C$2/$B$1)</f>
        <v>34482.429192457465</v>
      </c>
      <c r="D233" s="103">
        <f t="shared" si="16"/>
        <v>-0.99171974507771665</v>
      </c>
      <c r="E233" s="103">
        <f t="shared" si="17"/>
        <v>-1.5373579800361767</v>
      </c>
      <c r="F233" s="103">
        <f t="shared" si="14"/>
        <v>-2.5290777251138934</v>
      </c>
      <c r="G233" s="103">
        <f t="shared" si="15"/>
        <v>-9.6657132602413185</v>
      </c>
    </row>
    <row r="234" spans="1:7" ht="15" thickBot="1" x14ac:dyDescent="0.35">
      <c r="A234" s="106">
        <v>229</v>
      </c>
      <c r="B234" s="103">
        <f>B$4/(1+Simulasyon!B231/100*B$2/$B$1)</f>
        <v>64043.101433436495</v>
      </c>
      <c r="C234" s="103">
        <f>C$4/(1+Simulasyon!C231/100*C$2/$B$1)</f>
        <v>34482.60819438941</v>
      </c>
      <c r="D234" s="103">
        <f t="shared" si="16"/>
        <v>1.4492683382777614</v>
      </c>
      <c r="E234" s="103">
        <f t="shared" si="17"/>
        <v>-1.3583560480910819</v>
      </c>
      <c r="F234" s="103">
        <f t="shared" si="14"/>
        <v>9.0912290186679456E-2</v>
      </c>
      <c r="G234" s="103">
        <f t="shared" si="15"/>
        <v>-9.6333816960614058</v>
      </c>
    </row>
    <row r="235" spans="1:7" ht="15" thickBot="1" x14ac:dyDescent="0.35">
      <c r="A235" s="106">
        <v>230</v>
      </c>
      <c r="B235" s="103">
        <f>B$4/(1+Simulasyon!B232/100*B$2/$B$1)</f>
        <v>64045.989289730976</v>
      </c>
      <c r="C235" s="103">
        <f>C$4/(1+Simulasyon!C232/100*C$2/$B$1)</f>
        <v>34492.981056818215</v>
      </c>
      <c r="D235" s="103">
        <f t="shared" si="16"/>
        <v>4.3371246327587869</v>
      </c>
      <c r="E235" s="103">
        <f t="shared" si="17"/>
        <v>9.0145063807140104</v>
      </c>
      <c r="F235" s="103">
        <f t="shared" si="14"/>
        <v>13.351631013472797</v>
      </c>
      <c r="G235" s="103">
        <f t="shared" si="15"/>
        <v>-9.5787033572269138</v>
      </c>
    </row>
    <row r="236" spans="1:7" ht="15" thickBot="1" x14ac:dyDescent="0.35">
      <c r="A236" s="106">
        <v>231</v>
      </c>
      <c r="B236" s="103">
        <f>B$4/(1+Simulasyon!B233/100*B$2/$B$1)</f>
        <v>64037.832250275787</v>
      </c>
      <c r="C236" s="103">
        <f>C$4/(1+Simulasyon!C233/100*C$2/$B$1)</f>
        <v>34471.078364067318</v>
      </c>
      <c r="D236" s="103">
        <f t="shared" si="16"/>
        <v>-3.8199148224302917</v>
      </c>
      <c r="E236" s="103">
        <f t="shared" si="17"/>
        <v>-12.888186370182666</v>
      </c>
      <c r="F236" s="103">
        <f t="shared" si="14"/>
        <v>-16.708101192612958</v>
      </c>
      <c r="G236" s="103">
        <f t="shared" si="15"/>
        <v>-9.5767163913333206</v>
      </c>
    </row>
    <row r="237" spans="1:7" ht="15" thickBot="1" x14ac:dyDescent="0.35">
      <c r="A237" s="106">
        <v>232</v>
      </c>
      <c r="B237" s="103">
        <f>B$4/(1+Simulasyon!B234/100*B$2/$B$1)</f>
        <v>64027.930256840467</v>
      </c>
      <c r="C237" s="103">
        <f>C$4/(1+Simulasyon!C234/100*C$2/$B$1)</f>
        <v>34467.563217637806</v>
      </c>
      <c r="D237" s="103">
        <f t="shared" si="16"/>
        <v>-13.721908257750329</v>
      </c>
      <c r="E237" s="103">
        <f t="shared" si="17"/>
        <v>-16.403332799694908</v>
      </c>
      <c r="F237" s="103">
        <f t="shared" si="14"/>
        <v>-30.125241057445237</v>
      </c>
      <c r="G237" s="103">
        <f t="shared" si="15"/>
        <v>-9.5526528319023782</v>
      </c>
    </row>
    <row r="238" spans="1:7" ht="15" thickBot="1" x14ac:dyDescent="0.35">
      <c r="A238" s="106">
        <v>233</v>
      </c>
      <c r="B238" s="103">
        <f>B$4/(1+Simulasyon!B235/100*B$2/$B$1)</f>
        <v>64039.270076300636</v>
      </c>
      <c r="C238" s="103">
        <f>C$4/(1+Simulasyon!C235/100*C$2/$B$1)</f>
        <v>34479.682874538106</v>
      </c>
      <c r="D238" s="103">
        <f t="shared" si="16"/>
        <v>-2.3820887975816731</v>
      </c>
      <c r="E238" s="103">
        <f t="shared" si="17"/>
        <v>-4.2836758993944386</v>
      </c>
      <c r="F238" s="103">
        <f t="shared" si="14"/>
        <v>-6.6657646969761117</v>
      </c>
      <c r="G238" s="103">
        <f t="shared" si="15"/>
        <v>-9.5224909926473629</v>
      </c>
    </row>
    <row r="239" spans="1:7" ht="15" thickBot="1" x14ac:dyDescent="0.35">
      <c r="A239" s="106">
        <v>234</v>
      </c>
      <c r="B239" s="103">
        <f>B$4/(1+Simulasyon!B236/100*B$2/$B$1)</f>
        <v>64044.556170554592</v>
      </c>
      <c r="C239" s="103">
        <f>C$4/(1+Simulasyon!C236/100*C$2/$B$1)</f>
        <v>34481.287016936585</v>
      </c>
      <c r="D239" s="103">
        <f t="shared" si="16"/>
        <v>2.9040054563738522</v>
      </c>
      <c r="E239" s="103">
        <f t="shared" si="17"/>
        <v>-2.6795335009155679</v>
      </c>
      <c r="F239" s="103">
        <f t="shared" si="14"/>
        <v>0.22447195545828436</v>
      </c>
      <c r="G239" s="103">
        <f t="shared" si="15"/>
        <v>-9.4904643053669133</v>
      </c>
    </row>
    <row r="240" spans="1:7" ht="15" thickBot="1" x14ac:dyDescent="0.35">
      <c r="A240" s="106">
        <v>235</v>
      </c>
      <c r="B240" s="103">
        <f>B$4/(1+Simulasyon!B237/100*B$2/$B$1)</f>
        <v>64039.638599979262</v>
      </c>
      <c r="C240" s="103">
        <f>C$4/(1+Simulasyon!C237/100*C$2/$B$1)</f>
        <v>34488.175386325027</v>
      </c>
      <c r="D240" s="103">
        <f t="shared" si="16"/>
        <v>-2.0135651189557393</v>
      </c>
      <c r="E240" s="103">
        <f t="shared" si="17"/>
        <v>4.2088358875262202</v>
      </c>
      <c r="F240" s="103">
        <f t="shared" si="14"/>
        <v>2.1952707685704809</v>
      </c>
      <c r="G240" s="103">
        <f t="shared" si="15"/>
        <v>-9.4424480589368613</v>
      </c>
    </row>
    <row r="241" spans="1:7" ht="15" thickBot="1" x14ac:dyDescent="0.35">
      <c r="A241" s="106">
        <v>236</v>
      </c>
      <c r="B241" s="103">
        <f>B$4/(1+Simulasyon!B238/100*B$2/$B$1)</f>
        <v>64040.639273305555</v>
      </c>
      <c r="C241" s="103">
        <f>C$4/(1+Simulasyon!C238/100*C$2/$B$1)</f>
        <v>34478.874247873697</v>
      </c>
      <c r="D241" s="103">
        <f t="shared" ref="D241:D256" si="18">+B241-B$5</f>
        <v>-1.0128917926631402</v>
      </c>
      <c r="E241" s="103">
        <f t="shared" ref="E241:E256" si="19">+C241-C$5</f>
        <v>-5.092302563803969</v>
      </c>
      <c r="F241" s="103">
        <f t="shared" si="14"/>
        <v>-6.1051943564671092</v>
      </c>
      <c r="G241" s="103">
        <f t="shared" si="15"/>
        <v>-9.4004999188910006</v>
      </c>
    </row>
    <row r="242" spans="1:7" ht="15" thickBot="1" x14ac:dyDescent="0.35">
      <c r="A242" s="106">
        <v>237</v>
      </c>
      <c r="B242" s="103">
        <f>B$4/(1+Simulasyon!B239/100*B$2/$B$1)</f>
        <v>64045.466122095313</v>
      </c>
      <c r="C242" s="103">
        <f>C$4/(1+Simulasyon!C239/100*C$2/$B$1)</f>
        <v>34496.511056015588</v>
      </c>
      <c r="D242" s="103">
        <f t="shared" si="18"/>
        <v>3.8139569970953744</v>
      </c>
      <c r="E242" s="103">
        <f t="shared" si="19"/>
        <v>12.54450557808741</v>
      </c>
      <c r="F242" s="103">
        <f t="shared" si="14"/>
        <v>16.358462575182784</v>
      </c>
      <c r="G242" s="103">
        <f t="shared" si="15"/>
        <v>-9.3391687936309609</v>
      </c>
    </row>
    <row r="243" spans="1:7" ht="15" thickBot="1" x14ac:dyDescent="0.35">
      <c r="A243" s="106">
        <v>238</v>
      </c>
      <c r="B243" s="103">
        <f>B$4/(1+Simulasyon!B240/100*B$2/$B$1)</f>
        <v>64041.585343704442</v>
      </c>
      <c r="C243" s="103">
        <f>C$4/(1+Simulasyon!C240/100*C$2/$B$1)</f>
        <v>34484.758972754229</v>
      </c>
      <c r="D243" s="103">
        <f t="shared" si="18"/>
        <v>-6.68213937751716E-2</v>
      </c>
      <c r="E243" s="103">
        <f t="shared" si="19"/>
        <v>0.79242231672833441</v>
      </c>
      <c r="F243" s="103">
        <f t="shared" si="14"/>
        <v>0.72560092295316281</v>
      </c>
      <c r="G243" s="103">
        <f t="shared" si="15"/>
        <v>-9.3180285366906901</v>
      </c>
    </row>
    <row r="244" spans="1:7" ht="15" thickBot="1" x14ac:dyDescent="0.35">
      <c r="A244" s="106">
        <v>239</v>
      </c>
      <c r="B244" s="103">
        <f>B$4/(1+Simulasyon!B241/100*B$2/$B$1)</f>
        <v>64043.142614240052</v>
      </c>
      <c r="C244" s="103">
        <f>C$4/(1+Simulasyon!C241/100*C$2/$B$1)</f>
        <v>34478.365461795547</v>
      </c>
      <c r="D244" s="103">
        <f t="shared" si="18"/>
        <v>1.4904491418346879</v>
      </c>
      <c r="E244" s="103">
        <f t="shared" si="19"/>
        <v>-5.6010886419535382</v>
      </c>
      <c r="F244" s="103">
        <f t="shared" si="14"/>
        <v>-4.1106395001188503</v>
      </c>
      <c r="G244" s="103">
        <f t="shared" si="15"/>
        <v>-9.3178015808734926</v>
      </c>
    </row>
    <row r="245" spans="1:7" ht="15" thickBot="1" x14ac:dyDescent="0.35">
      <c r="A245" s="106">
        <v>240</v>
      </c>
      <c r="B245" s="103">
        <f>B$4/(1+Simulasyon!B242/100*B$2/$B$1)</f>
        <v>64040.584961640227</v>
      </c>
      <c r="C245" s="103">
        <f>C$4/(1+Simulasyon!C242/100*C$2/$B$1)</f>
        <v>34481.238561338701</v>
      </c>
      <c r="D245" s="103">
        <f t="shared" si="18"/>
        <v>-1.0672034579911269</v>
      </c>
      <c r="E245" s="103">
        <f t="shared" si="19"/>
        <v>-2.7279890987992985</v>
      </c>
      <c r="F245" s="103">
        <f t="shared" si="14"/>
        <v>-3.7951925567904254</v>
      </c>
      <c r="G245" s="103">
        <f t="shared" si="15"/>
        <v>-9.2111432634774246</v>
      </c>
    </row>
    <row r="246" spans="1:7" ht="15" thickBot="1" x14ac:dyDescent="0.35">
      <c r="A246" s="106">
        <v>241</v>
      </c>
      <c r="B246" s="103">
        <f>B$4/(1+Simulasyon!B243/100*B$2/$B$1)</f>
        <v>64047.495575956462</v>
      </c>
      <c r="C246" s="103">
        <f>C$4/(1+Simulasyon!C243/100*C$2/$B$1)</f>
        <v>34489.095758219562</v>
      </c>
      <c r="D246" s="103">
        <f t="shared" si="18"/>
        <v>5.8434108582441695</v>
      </c>
      <c r="E246" s="103">
        <f t="shared" si="19"/>
        <v>5.1292077820617124</v>
      </c>
      <c r="F246" s="103">
        <f t="shared" si="14"/>
        <v>10.972618640305882</v>
      </c>
      <c r="G246" s="103">
        <f t="shared" si="15"/>
        <v>-9.1881191947104526</v>
      </c>
    </row>
    <row r="247" spans="1:7" ht="15" thickBot="1" x14ac:dyDescent="0.35">
      <c r="A247" s="106">
        <v>242</v>
      </c>
      <c r="B247" s="103">
        <f>B$4/(1+Simulasyon!B244/100*B$2/$B$1)</f>
        <v>64039.986832424722</v>
      </c>
      <c r="C247" s="103">
        <f>C$4/(1+Simulasyon!C244/100*C$2/$B$1)</f>
        <v>34469.243384678208</v>
      </c>
      <c r="D247" s="103">
        <f t="shared" si="18"/>
        <v>-1.6653326734958682</v>
      </c>
      <c r="E247" s="103">
        <f t="shared" si="19"/>
        <v>-14.723165759292897</v>
      </c>
      <c r="F247" s="103">
        <f t="shared" si="14"/>
        <v>-16.388498432788765</v>
      </c>
      <c r="G247" s="103">
        <f t="shared" si="15"/>
        <v>-9.1706065664038761</v>
      </c>
    </row>
    <row r="248" spans="1:7" ht="15" thickBot="1" x14ac:dyDescent="0.35">
      <c r="A248" s="106">
        <v>243</v>
      </c>
      <c r="B248" s="103">
        <f>B$4/(1+Simulasyon!B245/100*B$2/$B$1)</f>
        <v>64034.94508012884</v>
      </c>
      <c r="C248" s="103">
        <f>C$4/(1+Simulasyon!C245/100*C$2/$B$1)</f>
        <v>34470.667375524499</v>
      </c>
      <c r="D248" s="103">
        <f t="shared" si="18"/>
        <v>-6.7070849693773198</v>
      </c>
      <c r="E248" s="103">
        <f t="shared" si="19"/>
        <v>-13.29917491300148</v>
      </c>
      <c r="F248" s="103">
        <f t="shared" si="14"/>
        <v>-20.006259882378799</v>
      </c>
      <c r="G248" s="103">
        <f t="shared" si="15"/>
        <v>-9.1655599441946833</v>
      </c>
    </row>
    <row r="249" spans="1:7" ht="15" thickBot="1" x14ac:dyDescent="0.35">
      <c r="A249" s="106">
        <v>244</v>
      </c>
      <c r="B249" s="103">
        <f>B$4/(1+Simulasyon!B246/100*B$2/$B$1)</f>
        <v>64043.98268493107</v>
      </c>
      <c r="C249" s="103">
        <f>C$4/(1+Simulasyon!C246/100*C$2/$B$1)</f>
        <v>34474.982876744914</v>
      </c>
      <c r="D249" s="103">
        <f t="shared" si="18"/>
        <v>2.3305198328525876</v>
      </c>
      <c r="E249" s="103">
        <f t="shared" si="19"/>
        <v>-8.9836736925863079</v>
      </c>
      <c r="F249" s="103">
        <f t="shared" si="14"/>
        <v>-6.6531538597337203</v>
      </c>
      <c r="G249" s="103">
        <f t="shared" si="15"/>
        <v>-9.138439126094454</v>
      </c>
    </row>
    <row r="250" spans="1:7" ht="15" thickBot="1" x14ac:dyDescent="0.35">
      <c r="A250" s="106">
        <v>245</v>
      </c>
      <c r="B250" s="103">
        <f>B$4/(1+Simulasyon!B247/100*B$2/$B$1)</f>
        <v>64030.837311555522</v>
      </c>
      <c r="C250" s="103">
        <f>C$4/(1+Simulasyon!C247/100*C$2/$B$1)</f>
        <v>34472.523242367024</v>
      </c>
      <c r="D250" s="103">
        <f t="shared" si="18"/>
        <v>-10.814853542695346</v>
      </c>
      <c r="E250" s="103">
        <f t="shared" si="19"/>
        <v>-11.443308070476633</v>
      </c>
      <c r="F250" s="103">
        <f t="shared" si="14"/>
        <v>-22.258161613171978</v>
      </c>
      <c r="G250" s="103">
        <f t="shared" si="15"/>
        <v>-9.0938439753590501</v>
      </c>
    </row>
    <row r="251" spans="1:7" ht="15" thickBot="1" x14ac:dyDescent="0.35">
      <c r="A251" s="106">
        <v>246</v>
      </c>
      <c r="B251" s="103">
        <f>B$4/(1+Simulasyon!B248/100*B$2/$B$1)</f>
        <v>64042.385387466195</v>
      </c>
      <c r="C251" s="103">
        <f>C$4/(1+Simulasyon!C248/100*C$2/$B$1)</f>
        <v>34489.954067183004</v>
      </c>
      <c r="D251" s="103">
        <f t="shared" si="18"/>
        <v>0.73322236797685036</v>
      </c>
      <c r="E251" s="103">
        <f t="shared" si="19"/>
        <v>5.9875167455029441</v>
      </c>
      <c r="F251" s="103">
        <f t="shared" si="14"/>
        <v>6.7207391134797945</v>
      </c>
      <c r="G251" s="103">
        <f t="shared" si="15"/>
        <v>-9.093444129677664</v>
      </c>
    </row>
    <row r="252" spans="1:7" ht="15" thickBot="1" x14ac:dyDescent="0.35">
      <c r="A252" s="106">
        <v>247</v>
      </c>
      <c r="B252" s="103">
        <f>B$4/(1+Simulasyon!B249/100*B$2/$B$1)</f>
        <v>64036.091890524673</v>
      </c>
      <c r="C252" s="103">
        <f>C$4/(1+Simulasyon!C249/100*C$2/$B$1)</f>
        <v>34475.208223737201</v>
      </c>
      <c r="D252" s="103">
        <f t="shared" si="18"/>
        <v>-5.5602745735450299</v>
      </c>
      <c r="E252" s="103">
        <f t="shared" si="19"/>
        <v>-8.7583267002992216</v>
      </c>
      <c r="F252" s="103">
        <f t="shared" si="14"/>
        <v>-14.318601273844251</v>
      </c>
      <c r="G252" s="103">
        <f t="shared" si="15"/>
        <v>-9.0336849264785997</v>
      </c>
    </row>
    <row r="253" spans="1:7" ht="15" thickBot="1" x14ac:dyDescent="0.35">
      <c r="A253" s="106">
        <v>248</v>
      </c>
      <c r="B253" s="103">
        <f>B$4/(1+Simulasyon!B250/100*B$2/$B$1)</f>
        <v>64044.842388056604</v>
      </c>
      <c r="C253" s="103">
        <f>C$4/(1+Simulasyon!C250/100*C$2/$B$1)</f>
        <v>34488.925526409374</v>
      </c>
      <c r="D253" s="103">
        <f t="shared" si="18"/>
        <v>3.1902229583865847</v>
      </c>
      <c r="E253" s="103">
        <f t="shared" si="19"/>
        <v>4.9589759718728601</v>
      </c>
      <c r="F253" s="103">
        <f t="shared" si="14"/>
        <v>8.1491989302594448</v>
      </c>
      <c r="G253" s="103">
        <f t="shared" si="15"/>
        <v>-8.9584669067262439</v>
      </c>
    </row>
    <row r="254" spans="1:7" ht="15" thickBot="1" x14ac:dyDescent="0.35">
      <c r="A254" s="106">
        <v>249</v>
      </c>
      <c r="B254" s="103">
        <f>B$4/(1+Simulasyon!B251/100*B$2/$B$1)</f>
        <v>64043.104231595993</v>
      </c>
      <c r="C254" s="103">
        <f>C$4/(1+Simulasyon!C251/100*C$2/$B$1)</f>
        <v>34491.724413914519</v>
      </c>
      <c r="D254" s="103">
        <f t="shared" si="18"/>
        <v>1.4520664977753768</v>
      </c>
      <c r="E254" s="103">
        <f t="shared" si="19"/>
        <v>7.7578634770179633</v>
      </c>
      <c r="F254" s="103">
        <f t="shared" si="14"/>
        <v>9.2099299747933401</v>
      </c>
      <c r="G254" s="103">
        <f t="shared" si="15"/>
        <v>-8.9225663782272022</v>
      </c>
    </row>
    <row r="255" spans="1:7" ht="15" thickBot="1" x14ac:dyDescent="0.35">
      <c r="A255" s="106">
        <v>250</v>
      </c>
      <c r="B255" s="103">
        <f>B$4/(1+Simulasyon!B252/100*B$2/$B$1)</f>
        <v>64045.428818360539</v>
      </c>
      <c r="C255" s="103">
        <f>C$4/(1+Simulasyon!C252/100*C$2/$B$1)</f>
        <v>34479.064274940574</v>
      </c>
      <c r="D255" s="103">
        <f t="shared" si="18"/>
        <v>3.7766532623209059</v>
      </c>
      <c r="E255" s="103">
        <f t="shared" si="19"/>
        <v>-4.9022754969264497</v>
      </c>
      <c r="F255" s="103">
        <f t="shared" si="14"/>
        <v>-1.1256222346055438</v>
      </c>
      <c r="G255" s="103">
        <f t="shared" si="15"/>
        <v>-8.9071879402254126</v>
      </c>
    </row>
    <row r="256" spans="1:7" ht="15" thickBot="1" x14ac:dyDescent="0.35">
      <c r="A256" s="106">
        <v>251</v>
      </c>
      <c r="B256" s="103">
        <f>B$4/(1+Simulasyon!B253/100*B$2/$B$1)</f>
        <v>64039.47444280651</v>
      </c>
      <c r="C256" s="103">
        <f>C$4/(1+Simulasyon!C253/100*C$2/$B$1)</f>
        <v>34469.848226680966</v>
      </c>
      <c r="D256" s="103">
        <f t="shared" si="18"/>
        <v>-2.1777222917080508</v>
      </c>
      <c r="E256" s="103">
        <f t="shared" si="19"/>
        <v>-14.118323756534664</v>
      </c>
      <c r="F256" s="103">
        <f t="shared" si="14"/>
        <v>-16.296046048242715</v>
      </c>
      <c r="G256" s="103">
        <f t="shared" si="15"/>
        <v>-8.8999253232832416</v>
      </c>
    </row>
    <row r="257" spans="1:7" ht="15" thickBot="1" x14ac:dyDescent="0.35">
      <c r="A257" s="106">
        <v>252</v>
      </c>
      <c r="B257" s="103">
        <f>B$4/(1+Simulasyon!B254/100*B$2/$B$1)</f>
        <v>64041.363508136346</v>
      </c>
      <c r="C257" s="103">
        <f>C$4/(1+Simulasyon!C254/100*C$2/$B$1)</f>
        <v>34480.808457410109</v>
      </c>
      <c r="D257" s="103">
        <f t="shared" ref="D257:D320" si="20">+B257-B$5</f>
        <v>-0.28865696187131107</v>
      </c>
      <c r="E257" s="103">
        <f t="shared" ref="E257:E320" si="21">+C257-C$5</f>
        <v>-3.1580930273921695</v>
      </c>
      <c r="F257" s="103">
        <f t="shared" ref="F257:F320" si="22">+SUM(D257:E257)</f>
        <v>-3.4467499892634805</v>
      </c>
      <c r="G257" s="103">
        <f t="shared" si="15"/>
        <v>-8.8833585472457344</v>
      </c>
    </row>
    <row r="258" spans="1:7" ht="15" thickBot="1" x14ac:dyDescent="0.35">
      <c r="A258" s="106">
        <v>253</v>
      </c>
      <c r="B258" s="103">
        <f>B$4/(1+Simulasyon!B255/100*B$2/$B$1)</f>
        <v>64051.842174318903</v>
      </c>
      <c r="C258" s="103">
        <f>C$4/(1+Simulasyon!C255/100*C$2/$B$1)</f>
        <v>34497.543078368362</v>
      </c>
      <c r="D258" s="103">
        <f t="shared" si="20"/>
        <v>10.19000922068517</v>
      </c>
      <c r="E258" s="103">
        <f t="shared" si="21"/>
        <v>13.57652793086163</v>
      </c>
      <c r="F258" s="103">
        <f t="shared" si="22"/>
        <v>23.7665371515468</v>
      </c>
      <c r="G258" s="103">
        <f t="shared" si="15"/>
        <v>-8.8608791193619254</v>
      </c>
    </row>
    <row r="259" spans="1:7" ht="15" thickBot="1" x14ac:dyDescent="0.35">
      <c r="A259" s="106">
        <v>254</v>
      </c>
      <c r="B259" s="103">
        <f>B$4/(1+Simulasyon!B256/100*B$2/$B$1)</f>
        <v>64036.66696482386</v>
      </c>
      <c r="C259" s="103">
        <f>C$4/(1+Simulasyon!C256/100*C$2/$B$1)</f>
        <v>34480.362851175465</v>
      </c>
      <c r="D259" s="103">
        <f t="shared" si="20"/>
        <v>-4.9852002743573394</v>
      </c>
      <c r="E259" s="103">
        <f t="shared" si="21"/>
        <v>-3.6036992620356614</v>
      </c>
      <c r="F259" s="103">
        <f t="shared" si="22"/>
        <v>-8.5888995363930007</v>
      </c>
      <c r="G259" s="103">
        <f t="shared" si="15"/>
        <v>-8.8320546764225583</v>
      </c>
    </row>
    <row r="260" spans="1:7" ht="15" thickBot="1" x14ac:dyDescent="0.35">
      <c r="A260" s="106">
        <v>255</v>
      </c>
      <c r="B260" s="103">
        <f>B$4/(1+Simulasyon!B257/100*B$2/$B$1)</f>
        <v>64039.891931976133</v>
      </c>
      <c r="C260" s="103">
        <f>C$4/(1+Simulasyon!C257/100*C$2/$B$1)</f>
        <v>34483.05516306038</v>
      </c>
      <c r="D260" s="103">
        <f t="shared" si="20"/>
        <v>-1.7602331220841734</v>
      </c>
      <c r="E260" s="103">
        <f t="shared" si="21"/>
        <v>-0.91138737712026341</v>
      </c>
      <c r="F260" s="103">
        <f t="shared" si="22"/>
        <v>-2.6716204992044368</v>
      </c>
      <c r="G260" s="103">
        <f t="shared" si="15"/>
        <v>-8.8219849759843783</v>
      </c>
    </row>
    <row r="261" spans="1:7" ht="15" thickBot="1" x14ac:dyDescent="0.35">
      <c r="A261" s="106">
        <v>256</v>
      </c>
      <c r="B261" s="103">
        <f>B$4/(1+Simulasyon!B258/100*B$2/$B$1)</f>
        <v>64035.160960111069</v>
      </c>
      <c r="C261" s="103">
        <f>C$4/(1+Simulasyon!C258/100*C$2/$B$1)</f>
        <v>34473.181561227662</v>
      </c>
      <c r="D261" s="103">
        <f t="shared" si="20"/>
        <v>-6.4912049871491035</v>
      </c>
      <c r="E261" s="103">
        <f t="shared" si="21"/>
        <v>-10.784989209838386</v>
      </c>
      <c r="F261" s="103">
        <f t="shared" si="22"/>
        <v>-17.27619419698749</v>
      </c>
      <c r="G261" s="103">
        <f t="shared" si="15"/>
        <v>-8.7668632108252496</v>
      </c>
    </row>
    <row r="262" spans="1:7" ht="15" thickBot="1" x14ac:dyDescent="0.35">
      <c r="A262" s="106">
        <v>257</v>
      </c>
      <c r="B262" s="103">
        <f>B$4/(1+Simulasyon!B259/100*B$2/$B$1)</f>
        <v>64036.435797327613</v>
      </c>
      <c r="C262" s="103">
        <f>C$4/(1+Simulasyon!C259/100*C$2/$B$1)</f>
        <v>34476.771221460287</v>
      </c>
      <c r="D262" s="103">
        <f t="shared" si="20"/>
        <v>-5.2163677706048475</v>
      </c>
      <c r="E262" s="103">
        <f t="shared" si="21"/>
        <v>-7.1953289772136486</v>
      </c>
      <c r="F262" s="103">
        <f t="shared" si="22"/>
        <v>-12.411696747818496</v>
      </c>
      <c r="G262" s="103">
        <f t="shared" si="15"/>
        <v>-8.7367106093151961</v>
      </c>
    </row>
    <row r="263" spans="1:7" ht="15" thickBot="1" x14ac:dyDescent="0.35">
      <c r="A263" s="106">
        <v>258</v>
      </c>
      <c r="B263" s="103">
        <f>B$4/(1+Simulasyon!B260/100*B$2/$B$1)</f>
        <v>64042.399119412308</v>
      </c>
      <c r="C263" s="103">
        <f>C$4/(1+Simulasyon!C260/100*C$2/$B$1)</f>
        <v>34486.507541023158</v>
      </c>
      <c r="D263" s="103">
        <f t="shared" si="20"/>
        <v>0.74695431409054436</v>
      </c>
      <c r="E263" s="103">
        <f t="shared" si="21"/>
        <v>2.5409905856577097</v>
      </c>
      <c r="F263" s="103">
        <f t="shared" si="22"/>
        <v>3.2879448997482541</v>
      </c>
      <c r="G263" s="103">
        <f t="shared" ref="G263:G326" si="23">+SMALL($F$6:$F$1005,A263)</f>
        <v>-8.7303319080674555</v>
      </c>
    </row>
    <row r="264" spans="1:7" ht="15" thickBot="1" x14ac:dyDescent="0.35">
      <c r="A264" s="106">
        <v>259</v>
      </c>
      <c r="B264" s="103">
        <f>B$4/(1+Simulasyon!B261/100*B$2/$B$1)</f>
        <v>64042.522236893608</v>
      </c>
      <c r="C264" s="103">
        <f>C$4/(1+Simulasyon!C261/100*C$2/$B$1)</f>
        <v>34489.908491323658</v>
      </c>
      <c r="D264" s="103">
        <f t="shared" si="20"/>
        <v>0.87007179539068602</v>
      </c>
      <c r="E264" s="103">
        <f t="shared" si="21"/>
        <v>5.9419408861576812</v>
      </c>
      <c r="F264" s="103">
        <f t="shared" si="22"/>
        <v>6.8120126815483673</v>
      </c>
      <c r="G264" s="103">
        <f t="shared" si="23"/>
        <v>-8.6814487045048736</v>
      </c>
    </row>
    <row r="265" spans="1:7" ht="15" thickBot="1" x14ac:dyDescent="0.35">
      <c r="A265" s="106">
        <v>260</v>
      </c>
      <c r="B265" s="103">
        <f>B$4/(1+Simulasyon!B262/100*B$2/$B$1)</f>
        <v>64044.760432128707</v>
      </c>
      <c r="C265" s="103">
        <f>C$4/(1+Simulasyon!C262/100*C$2/$B$1)</f>
        <v>34487.648866424694</v>
      </c>
      <c r="D265" s="103">
        <f t="shared" si="20"/>
        <v>3.1082670304895146</v>
      </c>
      <c r="E265" s="103">
        <f t="shared" si="21"/>
        <v>3.682315987192851</v>
      </c>
      <c r="F265" s="103">
        <f t="shared" si="22"/>
        <v>6.7905830176823656</v>
      </c>
      <c r="G265" s="103">
        <f t="shared" si="23"/>
        <v>-8.5888995363930007</v>
      </c>
    </row>
    <row r="266" spans="1:7" ht="15" thickBot="1" x14ac:dyDescent="0.35">
      <c r="A266" s="106">
        <v>261</v>
      </c>
      <c r="B266" s="103">
        <f>B$4/(1+Simulasyon!B263/100*B$2/$B$1)</f>
        <v>64044.75961725838</v>
      </c>
      <c r="C266" s="103">
        <f>C$4/(1+Simulasyon!C263/100*C$2/$B$1)</f>
        <v>34490.643739188788</v>
      </c>
      <c r="D266" s="103">
        <f t="shared" si="20"/>
        <v>3.1074521601622109</v>
      </c>
      <c r="E266" s="103">
        <f t="shared" si="21"/>
        <v>6.6771887512877584</v>
      </c>
      <c r="F266" s="103">
        <f t="shared" si="22"/>
        <v>9.7846409114499693</v>
      </c>
      <c r="G266" s="103">
        <f t="shared" si="23"/>
        <v>-8.5888774617706076</v>
      </c>
    </row>
    <row r="267" spans="1:7" ht="15" thickBot="1" x14ac:dyDescent="0.35">
      <c r="A267" s="106">
        <v>262</v>
      </c>
      <c r="B267" s="103">
        <f>B$4/(1+Simulasyon!B264/100*B$2/$B$1)</f>
        <v>64043.794386904308</v>
      </c>
      <c r="C267" s="103">
        <f>C$4/(1+Simulasyon!C264/100*C$2/$B$1)</f>
        <v>34483.866664184214</v>
      </c>
      <c r="D267" s="103">
        <f t="shared" si="20"/>
        <v>2.1422218060906744</v>
      </c>
      <c r="E267" s="103">
        <f t="shared" si="21"/>
        <v>-9.9886253286967985E-2</v>
      </c>
      <c r="F267" s="103">
        <f t="shared" si="22"/>
        <v>2.0423355528037064</v>
      </c>
      <c r="G267" s="103">
        <f t="shared" si="23"/>
        <v>-8.5323759644161328</v>
      </c>
    </row>
    <row r="268" spans="1:7" ht="15" thickBot="1" x14ac:dyDescent="0.35">
      <c r="A268" s="106">
        <v>263</v>
      </c>
      <c r="B268" s="103">
        <f>B$4/(1+Simulasyon!B265/100*B$2/$B$1)</f>
        <v>64046.639878780596</v>
      </c>
      <c r="C268" s="103">
        <f>C$4/(1+Simulasyon!C265/100*C$2/$B$1)</f>
        <v>34486.981763871961</v>
      </c>
      <c r="D268" s="103">
        <f t="shared" si="20"/>
        <v>4.9877136823779438</v>
      </c>
      <c r="E268" s="103">
        <f t="shared" si="21"/>
        <v>3.0152134344607475</v>
      </c>
      <c r="F268" s="103">
        <f t="shared" si="22"/>
        <v>8.0029271168386913</v>
      </c>
      <c r="G268" s="103">
        <f t="shared" si="23"/>
        <v>-8.4754521530558122</v>
      </c>
    </row>
    <row r="269" spans="1:7" ht="15" thickBot="1" x14ac:dyDescent="0.35">
      <c r="A269" s="106">
        <v>264</v>
      </c>
      <c r="B269" s="103">
        <f>B$4/(1+Simulasyon!B266/100*B$2/$B$1)</f>
        <v>64031.342544932828</v>
      </c>
      <c r="C269" s="103">
        <f>C$4/(1+Simulasyon!C266/100*C$2/$B$1)</f>
        <v>34476.277954697602</v>
      </c>
      <c r="D269" s="103">
        <f t="shared" si="20"/>
        <v>-10.309620165389788</v>
      </c>
      <c r="E269" s="103">
        <f t="shared" si="21"/>
        <v>-7.6885957398990286</v>
      </c>
      <c r="F269" s="103">
        <f t="shared" si="22"/>
        <v>-17.998215905288816</v>
      </c>
      <c r="G269" s="103">
        <f t="shared" si="23"/>
        <v>-8.4391871887637535</v>
      </c>
    </row>
    <row r="270" spans="1:7" ht="15" thickBot="1" x14ac:dyDescent="0.35">
      <c r="A270" s="106">
        <v>265</v>
      </c>
      <c r="B270" s="103">
        <f>B$4/(1+Simulasyon!B267/100*B$2/$B$1)</f>
        <v>64040.920740162335</v>
      </c>
      <c r="C270" s="103">
        <f>C$4/(1+Simulasyon!C267/100*C$2/$B$1)</f>
        <v>34490.285814522067</v>
      </c>
      <c r="D270" s="103">
        <f t="shared" si="20"/>
        <v>-0.73142493588238722</v>
      </c>
      <c r="E270" s="103">
        <f t="shared" si="21"/>
        <v>6.3192640845663846</v>
      </c>
      <c r="F270" s="103">
        <f t="shared" si="22"/>
        <v>5.5878391486839973</v>
      </c>
      <c r="G270" s="103">
        <f t="shared" si="23"/>
        <v>-8.4391775878175395</v>
      </c>
    </row>
    <row r="271" spans="1:7" ht="15" thickBot="1" x14ac:dyDescent="0.35">
      <c r="A271" s="106">
        <v>266</v>
      </c>
      <c r="B271" s="103">
        <f>B$4/(1+Simulasyon!B268/100*B$2/$B$1)</f>
        <v>64043.083664531026</v>
      </c>
      <c r="C271" s="103">
        <f>C$4/(1+Simulasyon!C268/100*C$2/$B$1)</f>
        <v>34481.97434882314</v>
      </c>
      <c r="D271" s="103">
        <f t="shared" si="20"/>
        <v>1.4314994328087778</v>
      </c>
      <c r="E271" s="103">
        <f t="shared" si="21"/>
        <v>-1.9922016143609653</v>
      </c>
      <c r="F271" s="103">
        <f t="shared" si="22"/>
        <v>-0.56070218155218754</v>
      </c>
      <c r="G271" s="103">
        <f t="shared" si="23"/>
        <v>-8.3928930933543597</v>
      </c>
    </row>
    <row r="272" spans="1:7" ht="15" thickBot="1" x14ac:dyDescent="0.35">
      <c r="A272" s="106">
        <v>267</v>
      </c>
      <c r="B272" s="103">
        <f>B$4/(1+Simulasyon!B269/100*B$2/$B$1)</f>
        <v>64045.706960516007</v>
      </c>
      <c r="C272" s="103">
        <f>C$4/(1+Simulasyon!C269/100*C$2/$B$1)</f>
        <v>34493.235191756328</v>
      </c>
      <c r="D272" s="103">
        <f t="shared" si="20"/>
        <v>4.054795417789137</v>
      </c>
      <c r="E272" s="103">
        <f t="shared" si="21"/>
        <v>9.2686413188275765</v>
      </c>
      <c r="F272" s="103">
        <f t="shared" si="22"/>
        <v>13.323436736616713</v>
      </c>
      <c r="G272" s="103">
        <f t="shared" si="23"/>
        <v>-8.3921999019876239</v>
      </c>
    </row>
    <row r="273" spans="1:7" ht="15" thickBot="1" x14ac:dyDescent="0.35">
      <c r="A273" s="106">
        <v>268</v>
      </c>
      <c r="B273" s="103">
        <f>B$4/(1+Simulasyon!B270/100*B$2/$B$1)</f>
        <v>64044.326771478816</v>
      </c>
      <c r="C273" s="103">
        <f>C$4/(1+Simulasyon!C270/100*C$2/$B$1)</f>
        <v>34489.511280060382</v>
      </c>
      <c r="D273" s="103">
        <f t="shared" si="20"/>
        <v>2.6746063805985614</v>
      </c>
      <c r="E273" s="103">
        <f t="shared" si="21"/>
        <v>5.5447296228812775</v>
      </c>
      <c r="F273" s="103">
        <f t="shared" si="22"/>
        <v>8.2193360034798388</v>
      </c>
      <c r="G273" s="103">
        <f t="shared" si="23"/>
        <v>-8.3744268759619445</v>
      </c>
    </row>
    <row r="274" spans="1:7" ht="15" thickBot="1" x14ac:dyDescent="0.35">
      <c r="A274" s="106">
        <v>269</v>
      </c>
      <c r="B274" s="103">
        <f>B$4/(1+Simulasyon!B271/100*B$2/$B$1)</f>
        <v>64049.473724792741</v>
      </c>
      <c r="C274" s="103">
        <f>C$4/(1+Simulasyon!C271/100*C$2/$B$1)</f>
        <v>34493.934669981478</v>
      </c>
      <c r="D274" s="103">
        <f t="shared" si="20"/>
        <v>7.8215596945228754</v>
      </c>
      <c r="E274" s="103">
        <f t="shared" si="21"/>
        <v>9.9681195439770818</v>
      </c>
      <c r="F274" s="103">
        <f t="shared" si="22"/>
        <v>17.789679238499957</v>
      </c>
      <c r="G274" s="103">
        <f t="shared" si="23"/>
        <v>-8.3381639095678111</v>
      </c>
    </row>
    <row r="275" spans="1:7" ht="15" thickBot="1" x14ac:dyDescent="0.35">
      <c r="A275" s="106">
        <v>270</v>
      </c>
      <c r="B275" s="103">
        <f>B$4/(1+Simulasyon!B272/100*B$2/$B$1)</f>
        <v>64041.522389621379</v>
      </c>
      <c r="C275" s="103">
        <f>C$4/(1+Simulasyon!C272/100*C$2/$B$1)</f>
        <v>34485.600033827985</v>
      </c>
      <c r="D275" s="103">
        <f t="shared" si="20"/>
        <v>-0.12977547683840385</v>
      </c>
      <c r="E275" s="103">
        <f t="shared" si="21"/>
        <v>1.6334833904838888</v>
      </c>
      <c r="F275" s="103">
        <f t="shared" si="22"/>
        <v>1.503707913645485</v>
      </c>
      <c r="G275" s="103">
        <f t="shared" si="23"/>
        <v>-8.2789678416302195</v>
      </c>
    </row>
    <row r="276" spans="1:7" ht="15" thickBot="1" x14ac:dyDescent="0.35">
      <c r="A276" s="106">
        <v>271</v>
      </c>
      <c r="B276" s="103">
        <f>B$4/(1+Simulasyon!B273/100*B$2/$B$1)</f>
        <v>64043.034067776185</v>
      </c>
      <c r="C276" s="103">
        <f>C$4/(1+Simulasyon!C273/100*C$2/$B$1)</f>
        <v>34482.589243051065</v>
      </c>
      <c r="D276" s="103">
        <f t="shared" si="20"/>
        <v>1.3819026779674459</v>
      </c>
      <c r="E276" s="103">
        <f t="shared" si="21"/>
        <v>-1.3773073864358594</v>
      </c>
      <c r="F276" s="103">
        <f t="shared" si="22"/>
        <v>4.5952915315865539E-3</v>
      </c>
      <c r="G276" s="103">
        <f t="shared" si="23"/>
        <v>-8.2416127373289783</v>
      </c>
    </row>
    <row r="277" spans="1:7" ht="15" thickBot="1" x14ac:dyDescent="0.35">
      <c r="A277" s="106">
        <v>272</v>
      </c>
      <c r="B277" s="103">
        <f>B$4/(1+Simulasyon!B274/100*B$2/$B$1)</f>
        <v>64037.755971287843</v>
      </c>
      <c r="C277" s="103">
        <f>C$4/(1+Simulasyon!C274/100*C$2/$B$1)</f>
        <v>34475.631499359384</v>
      </c>
      <c r="D277" s="103">
        <f t="shared" si="20"/>
        <v>-3.8961938103748253</v>
      </c>
      <c r="E277" s="103">
        <f t="shared" si="21"/>
        <v>-8.3350510781165212</v>
      </c>
      <c r="F277" s="103">
        <f t="shared" si="22"/>
        <v>-12.231244888491347</v>
      </c>
      <c r="G277" s="103">
        <f t="shared" si="23"/>
        <v>-8.2397388466488337</v>
      </c>
    </row>
    <row r="278" spans="1:7" ht="15" thickBot="1" x14ac:dyDescent="0.35">
      <c r="A278" s="106">
        <v>273</v>
      </c>
      <c r="B278" s="103">
        <f>B$4/(1+Simulasyon!B275/100*B$2/$B$1)</f>
        <v>64043.3164996778</v>
      </c>
      <c r="C278" s="103">
        <f>C$4/(1+Simulasyon!C275/100*C$2/$B$1)</f>
        <v>34488.8722155379</v>
      </c>
      <c r="D278" s="103">
        <f t="shared" si="20"/>
        <v>1.6643345795819187</v>
      </c>
      <c r="E278" s="103">
        <f t="shared" si="21"/>
        <v>4.9056651003993466</v>
      </c>
      <c r="F278" s="103">
        <f t="shared" si="22"/>
        <v>6.5699996799812652</v>
      </c>
      <c r="G278" s="103">
        <f t="shared" si="23"/>
        <v>-8.1826673628311255</v>
      </c>
    </row>
    <row r="279" spans="1:7" ht="15" thickBot="1" x14ac:dyDescent="0.35">
      <c r="A279" s="106">
        <v>274</v>
      </c>
      <c r="B279" s="103">
        <f>B$4/(1+Simulasyon!B276/100*B$2/$B$1)</f>
        <v>64043.122898268237</v>
      </c>
      <c r="C279" s="103">
        <f>C$4/(1+Simulasyon!C276/100*C$2/$B$1)</f>
        <v>34493.151048673521</v>
      </c>
      <c r="D279" s="103">
        <f t="shared" si="20"/>
        <v>1.4707331700192299</v>
      </c>
      <c r="E279" s="103">
        <f t="shared" si="21"/>
        <v>9.1844982360198628</v>
      </c>
      <c r="F279" s="103">
        <f t="shared" si="22"/>
        <v>10.655231406039093</v>
      </c>
      <c r="G279" s="103">
        <f t="shared" si="23"/>
        <v>-8.1346728436838021</v>
      </c>
    </row>
    <row r="280" spans="1:7" ht="15" thickBot="1" x14ac:dyDescent="0.35">
      <c r="A280" s="106">
        <v>275</v>
      </c>
      <c r="B280" s="103">
        <f>B$4/(1+Simulasyon!B277/100*B$2/$B$1)</f>
        <v>64040.494972601002</v>
      </c>
      <c r="C280" s="103">
        <f>C$4/(1+Simulasyon!C277/100*C$2/$B$1)</f>
        <v>34481.423996396887</v>
      </c>
      <c r="D280" s="103">
        <f t="shared" si="20"/>
        <v>-1.157192497215874</v>
      </c>
      <c r="E280" s="103">
        <f t="shared" si="21"/>
        <v>-2.5425540406140499</v>
      </c>
      <c r="F280" s="103">
        <f t="shared" si="22"/>
        <v>-3.6997465378299239</v>
      </c>
      <c r="G280" s="103">
        <f t="shared" si="23"/>
        <v>-8.1326955088443356</v>
      </c>
    </row>
    <row r="281" spans="1:7" ht="15" thickBot="1" x14ac:dyDescent="0.35">
      <c r="A281" s="106">
        <v>276</v>
      </c>
      <c r="B281" s="103">
        <f>B$4/(1+Simulasyon!B278/100*B$2/$B$1)</f>
        <v>64045.648061745887</v>
      </c>
      <c r="C281" s="103">
        <f>C$4/(1+Simulasyon!C278/100*C$2/$B$1)</f>
        <v>34493.696607320722</v>
      </c>
      <c r="D281" s="103">
        <f t="shared" si="20"/>
        <v>3.9958966476697242</v>
      </c>
      <c r="E281" s="103">
        <f t="shared" si="21"/>
        <v>9.7300568832215504</v>
      </c>
      <c r="F281" s="103">
        <f t="shared" si="22"/>
        <v>13.725953530891275</v>
      </c>
      <c r="G281" s="103">
        <f t="shared" si="23"/>
        <v>-8.1188921571956598</v>
      </c>
    </row>
    <row r="282" spans="1:7" ht="15" thickBot="1" x14ac:dyDescent="0.35">
      <c r="A282" s="106">
        <v>277</v>
      </c>
      <c r="B282" s="103">
        <f>B$4/(1+Simulasyon!B279/100*B$2/$B$1)</f>
        <v>64044.19201524344</v>
      </c>
      <c r="C282" s="103">
        <f>C$4/(1+Simulasyon!C279/100*C$2/$B$1)</f>
        <v>34485.782989243147</v>
      </c>
      <c r="D282" s="103">
        <f t="shared" si="20"/>
        <v>2.5398501452218625</v>
      </c>
      <c r="E282" s="103">
        <f t="shared" si="21"/>
        <v>1.8164388056466123</v>
      </c>
      <c r="F282" s="103">
        <f t="shared" si="22"/>
        <v>4.3562889508684748</v>
      </c>
      <c r="G282" s="103">
        <f t="shared" si="23"/>
        <v>-8.0772249913061387</v>
      </c>
    </row>
    <row r="283" spans="1:7" ht="15" thickBot="1" x14ac:dyDescent="0.35">
      <c r="A283" s="106">
        <v>278</v>
      </c>
      <c r="B283" s="103">
        <f>B$4/(1+Simulasyon!B280/100*B$2/$B$1)</f>
        <v>64041.084106804599</v>
      </c>
      <c r="C283" s="103">
        <f>C$4/(1+Simulasyon!C280/100*C$2/$B$1)</f>
        <v>34485.185805939836</v>
      </c>
      <c r="D283" s="103">
        <f t="shared" si="20"/>
        <v>-0.56805829361837823</v>
      </c>
      <c r="E283" s="103">
        <f t="shared" si="21"/>
        <v>1.2192555023357272</v>
      </c>
      <c r="F283" s="103">
        <f t="shared" si="22"/>
        <v>0.65119720871734899</v>
      </c>
      <c r="G283" s="103">
        <f t="shared" si="23"/>
        <v>-8.0575898470779066</v>
      </c>
    </row>
    <row r="284" spans="1:7" ht="15" thickBot="1" x14ac:dyDescent="0.35">
      <c r="A284" s="106">
        <v>279</v>
      </c>
      <c r="B284" s="103">
        <f>B$4/(1+Simulasyon!B281/100*B$2/$B$1)</f>
        <v>64049.033935626707</v>
      </c>
      <c r="C284" s="103">
        <f>C$4/(1+Simulasyon!C281/100*C$2/$B$1)</f>
        <v>34491.969732727186</v>
      </c>
      <c r="D284" s="103">
        <f t="shared" si="20"/>
        <v>7.3817705284891417</v>
      </c>
      <c r="E284" s="103">
        <f t="shared" si="21"/>
        <v>8.0031822896853555</v>
      </c>
      <c r="F284" s="103">
        <f t="shared" si="22"/>
        <v>15.384952818174497</v>
      </c>
      <c r="G284" s="103">
        <f t="shared" si="23"/>
        <v>-8.0294843557130662</v>
      </c>
    </row>
    <row r="285" spans="1:7" ht="15" thickBot="1" x14ac:dyDescent="0.35">
      <c r="A285" s="106">
        <v>280</v>
      </c>
      <c r="B285" s="103">
        <f>B$4/(1+Simulasyon!B282/100*B$2/$B$1)</f>
        <v>64046.391087077238</v>
      </c>
      <c r="C285" s="103">
        <f>C$4/(1+Simulasyon!C282/100*C$2/$B$1)</f>
        <v>34490.530356699222</v>
      </c>
      <c r="D285" s="103">
        <f t="shared" si="20"/>
        <v>4.7389219790202333</v>
      </c>
      <c r="E285" s="103">
        <f t="shared" si="21"/>
        <v>6.5638062617217656</v>
      </c>
      <c r="F285" s="103">
        <f t="shared" si="22"/>
        <v>11.302728240741999</v>
      </c>
      <c r="G285" s="103">
        <f t="shared" si="23"/>
        <v>-8.0121209467324661</v>
      </c>
    </row>
    <row r="286" spans="1:7" ht="15" thickBot="1" x14ac:dyDescent="0.35">
      <c r="A286" s="106">
        <v>281</v>
      </c>
      <c r="B286" s="103">
        <f>B$4/(1+Simulasyon!B283/100*B$2/$B$1)</f>
        <v>64035.472284262432</v>
      </c>
      <c r="C286" s="103">
        <f>C$4/(1+Simulasyon!C283/100*C$2/$B$1)</f>
        <v>34476.840688649172</v>
      </c>
      <c r="D286" s="103">
        <f t="shared" si="20"/>
        <v>-6.1798808357852977</v>
      </c>
      <c r="E286" s="103">
        <f t="shared" si="21"/>
        <v>-7.1258617883286206</v>
      </c>
      <c r="F286" s="103">
        <f t="shared" si="22"/>
        <v>-13.305742624113918</v>
      </c>
      <c r="G286" s="103">
        <f t="shared" si="23"/>
        <v>-7.985144400234276</v>
      </c>
    </row>
    <row r="287" spans="1:7" ht="15" thickBot="1" x14ac:dyDescent="0.35">
      <c r="A287" s="106">
        <v>282</v>
      </c>
      <c r="B287" s="103">
        <f>B$4/(1+Simulasyon!B284/100*B$2/$B$1)</f>
        <v>64036.839994819908</v>
      </c>
      <c r="C287" s="103">
        <f>C$4/(1+Simulasyon!C284/100*C$2/$B$1)</f>
        <v>34475.81257967565</v>
      </c>
      <c r="D287" s="103">
        <f t="shared" si="20"/>
        <v>-4.8121702783100773</v>
      </c>
      <c r="E287" s="103">
        <f t="shared" si="21"/>
        <v>-8.1539707618503598</v>
      </c>
      <c r="F287" s="103">
        <f t="shared" si="22"/>
        <v>-12.966141040160437</v>
      </c>
      <c r="G287" s="103">
        <f t="shared" si="23"/>
        <v>-7.8845351920390385</v>
      </c>
    </row>
    <row r="288" spans="1:7" ht="15" thickBot="1" x14ac:dyDescent="0.35">
      <c r="A288" s="106">
        <v>283</v>
      </c>
      <c r="B288" s="103">
        <f>B$4/(1+Simulasyon!B285/100*B$2/$B$1)</f>
        <v>64042.74476895266</v>
      </c>
      <c r="C288" s="103">
        <f>C$4/(1+Simulasyon!C285/100*C$2/$B$1)</f>
        <v>34480.872033428808</v>
      </c>
      <c r="D288" s="103">
        <f t="shared" si="20"/>
        <v>1.0926038544421317</v>
      </c>
      <c r="E288" s="103">
        <f t="shared" si="21"/>
        <v>-3.0945170086924918</v>
      </c>
      <c r="F288" s="103">
        <f t="shared" si="22"/>
        <v>-2.0019131542503601</v>
      </c>
      <c r="G288" s="103">
        <f t="shared" si="23"/>
        <v>-7.8134546192814014</v>
      </c>
    </row>
    <row r="289" spans="1:7" ht="15" thickBot="1" x14ac:dyDescent="0.35">
      <c r="A289" s="106">
        <v>284</v>
      </c>
      <c r="B289" s="103">
        <f>B$4/(1+Simulasyon!B286/100*B$2/$B$1)</f>
        <v>64035.152239534291</v>
      </c>
      <c r="C289" s="103">
        <f>C$4/(1+Simulasyon!C286/100*C$2/$B$1)</f>
        <v>34484.939261544889</v>
      </c>
      <c r="D289" s="103">
        <f t="shared" si="20"/>
        <v>-6.4999255639268085</v>
      </c>
      <c r="E289" s="103">
        <f t="shared" si="21"/>
        <v>0.97271110738802236</v>
      </c>
      <c r="F289" s="103">
        <f t="shared" si="22"/>
        <v>-5.5272144565387862</v>
      </c>
      <c r="G289" s="103">
        <f t="shared" si="23"/>
        <v>-7.8122211238805903</v>
      </c>
    </row>
    <row r="290" spans="1:7" ht="15" thickBot="1" x14ac:dyDescent="0.35">
      <c r="A290" s="106">
        <v>285</v>
      </c>
      <c r="B290" s="103">
        <f>B$4/(1+Simulasyon!B287/100*B$2/$B$1)</f>
        <v>64034.674507948126</v>
      </c>
      <c r="C290" s="103">
        <f>C$4/(1+Simulasyon!C287/100*C$2/$B$1)</f>
        <v>34469.557123423227</v>
      </c>
      <c r="D290" s="103">
        <f t="shared" si="20"/>
        <v>-6.9776571500915452</v>
      </c>
      <c r="E290" s="103">
        <f t="shared" si="21"/>
        <v>-14.409427014274115</v>
      </c>
      <c r="F290" s="103">
        <f t="shared" si="22"/>
        <v>-21.38708416436566</v>
      </c>
      <c r="G290" s="103">
        <f t="shared" si="23"/>
        <v>-7.7822074554278515</v>
      </c>
    </row>
    <row r="291" spans="1:7" ht="15" thickBot="1" x14ac:dyDescent="0.35">
      <c r="A291" s="106">
        <v>286</v>
      </c>
      <c r="B291" s="103">
        <f>B$4/(1+Simulasyon!B288/100*B$2/$B$1)</f>
        <v>64042.240114147098</v>
      </c>
      <c r="C291" s="103">
        <f>C$4/(1+Simulasyon!C288/100*C$2/$B$1)</f>
        <v>34480.632172421909</v>
      </c>
      <c r="D291" s="103">
        <f t="shared" si="20"/>
        <v>0.58794904888054589</v>
      </c>
      <c r="E291" s="103">
        <f t="shared" si="21"/>
        <v>-3.3343780155919376</v>
      </c>
      <c r="F291" s="103">
        <f t="shared" si="22"/>
        <v>-2.7464289667113917</v>
      </c>
      <c r="G291" s="103">
        <f t="shared" si="23"/>
        <v>-7.7040149094973458</v>
      </c>
    </row>
    <row r="292" spans="1:7" ht="15" thickBot="1" x14ac:dyDescent="0.35">
      <c r="A292" s="106">
        <v>287</v>
      </c>
      <c r="B292" s="103">
        <f>B$4/(1+Simulasyon!B289/100*B$2/$B$1)</f>
        <v>64046.106816151594</v>
      </c>
      <c r="C292" s="103">
        <f>C$4/(1+Simulasyon!C289/100*C$2/$B$1)</f>
        <v>34481.733602460881</v>
      </c>
      <c r="D292" s="103">
        <f t="shared" si="20"/>
        <v>4.4546510533764376</v>
      </c>
      <c r="E292" s="103">
        <f t="shared" si="21"/>
        <v>-2.2329479766194709</v>
      </c>
      <c r="F292" s="103">
        <f t="shared" si="22"/>
        <v>2.2217030767569668</v>
      </c>
      <c r="G292" s="103">
        <f t="shared" si="23"/>
        <v>-7.7025486811471637</v>
      </c>
    </row>
    <row r="293" spans="1:7" ht="15" thickBot="1" x14ac:dyDescent="0.35">
      <c r="A293" s="106">
        <v>288</v>
      </c>
      <c r="B293" s="103">
        <f>B$4/(1+Simulasyon!B290/100*B$2/$B$1)</f>
        <v>64043.68705730197</v>
      </c>
      <c r="C293" s="103">
        <f>C$4/(1+Simulasyon!C290/100*C$2/$B$1)</f>
        <v>34485.306073396125</v>
      </c>
      <c r="D293" s="103">
        <f t="shared" si="20"/>
        <v>2.0348922037519515</v>
      </c>
      <c r="E293" s="103">
        <f t="shared" si="21"/>
        <v>1.3395229586240021</v>
      </c>
      <c r="F293" s="103">
        <f t="shared" si="22"/>
        <v>3.3744151623759535</v>
      </c>
      <c r="G293" s="103">
        <f t="shared" si="23"/>
        <v>-7.6972503793949727</v>
      </c>
    </row>
    <row r="294" spans="1:7" ht="15" thickBot="1" x14ac:dyDescent="0.35">
      <c r="A294" s="106">
        <v>289</v>
      </c>
      <c r="B294" s="103">
        <f>B$4/(1+Simulasyon!B291/100*B$2/$B$1)</f>
        <v>64047.335638985147</v>
      </c>
      <c r="C294" s="103">
        <f>C$4/(1+Simulasyon!C291/100*C$2/$B$1)</f>
        <v>34496.336868541017</v>
      </c>
      <c r="D294" s="103">
        <f t="shared" si="20"/>
        <v>5.6834738869292778</v>
      </c>
      <c r="E294" s="103">
        <f t="shared" si="21"/>
        <v>12.370318103516183</v>
      </c>
      <c r="F294" s="103">
        <f t="shared" si="22"/>
        <v>18.053791990445461</v>
      </c>
      <c r="G294" s="103">
        <f t="shared" si="23"/>
        <v>-7.6420654853209271</v>
      </c>
    </row>
    <row r="295" spans="1:7" ht="15" thickBot="1" x14ac:dyDescent="0.35">
      <c r="A295" s="106">
        <v>290</v>
      </c>
      <c r="B295" s="103">
        <f>B$4/(1+Simulasyon!B292/100*B$2/$B$1)</f>
        <v>64045.093211196596</v>
      </c>
      <c r="C295" s="103">
        <f>C$4/(1+Simulasyon!C292/100*C$2/$B$1)</f>
        <v>34482.869701428659</v>
      </c>
      <c r="D295" s="103">
        <f t="shared" si="20"/>
        <v>3.4410460983781377</v>
      </c>
      <c r="E295" s="103">
        <f t="shared" si="21"/>
        <v>-1.0968490088416729</v>
      </c>
      <c r="F295" s="103">
        <f t="shared" si="22"/>
        <v>2.3441970895364648</v>
      </c>
      <c r="G295" s="103">
        <f t="shared" si="23"/>
        <v>-7.5222262751776725</v>
      </c>
    </row>
    <row r="296" spans="1:7" ht="15" thickBot="1" x14ac:dyDescent="0.35">
      <c r="A296" s="106">
        <v>291</v>
      </c>
      <c r="B296" s="103">
        <f>B$4/(1+Simulasyon!B293/100*B$2/$B$1)</f>
        <v>64049.869062890131</v>
      </c>
      <c r="C296" s="103">
        <f>C$4/(1+Simulasyon!C293/100*C$2/$B$1)</f>
        <v>34499.959588110432</v>
      </c>
      <c r="D296" s="103">
        <f t="shared" si="20"/>
        <v>8.2168977919136523</v>
      </c>
      <c r="E296" s="103">
        <f t="shared" si="21"/>
        <v>15.993037672931678</v>
      </c>
      <c r="F296" s="103">
        <f t="shared" si="22"/>
        <v>24.20993546484533</v>
      </c>
      <c r="G296" s="103">
        <f t="shared" si="23"/>
        <v>-7.5153190643759444</v>
      </c>
    </row>
    <row r="297" spans="1:7" ht="15" thickBot="1" x14ac:dyDescent="0.35">
      <c r="A297" s="106">
        <v>292</v>
      </c>
      <c r="B297" s="103">
        <f>B$4/(1+Simulasyon!B294/100*B$2/$B$1)</f>
        <v>64043.8440090933</v>
      </c>
      <c r="C297" s="103">
        <f>C$4/(1+Simulasyon!C294/100*C$2/$B$1)</f>
        <v>34481.460177980538</v>
      </c>
      <c r="D297" s="103">
        <f t="shared" si="20"/>
        <v>2.1918439950823085</v>
      </c>
      <c r="E297" s="103">
        <f t="shared" si="21"/>
        <v>-2.5063724569627084</v>
      </c>
      <c r="F297" s="103">
        <f t="shared" si="22"/>
        <v>-0.31452846188039985</v>
      </c>
      <c r="G297" s="103">
        <f t="shared" si="23"/>
        <v>-7.4961351755337091</v>
      </c>
    </row>
    <row r="298" spans="1:7" ht="15" thickBot="1" x14ac:dyDescent="0.35">
      <c r="A298" s="106">
        <v>293</v>
      </c>
      <c r="B298" s="103">
        <f>B$4/(1+Simulasyon!B295/100*B$2/$B$1)</f>
        <v>64039.787788370173</v>
      </c>
      <c r="C298" s="103">
        <f>C$4/(1+Simulasyon!C295/100*C$2/$B$1)</f>
        <v>34487.272950560437</v>
      </c>
      <c r="D298" s="103">
        <f t="shared" si="20"/>
        <v>-1.86437672804459</v>
      </c>
      <c r="E298" s="103">
        <f t="shared" si="21"/>
        <v>3.3064001229358837</v>
      </c>
      <c r="F298" s="103">
        <f t="shared" si="22"/>
        <v>1.4420233948912937</v>
      </c>
      <c r="G298" s="103">
        <f t="shared" si="23"/>
        <v>-7.4842535764400964</v>
      </c>
    </row>
    <row r="299" spans="1:7" ht="15" thickBot="1" x14ac:dyDescent="0.35">
      <c r="A299" s="106">
        <v>294</v>
      </c>
      <c r="B299" s="103">
        <f>B$4/(1+Simulasyon!B296/100*B$2/$B$1)</f>
        <v>64044.784035876357</v>
      </c>
      <c r="C299" s="103">
        <f>C$4/(1+Simulasyon!C296/100*C$2/$B$1)</f>
        <v>34482.101654746133</v>
      </c>
      <c r="D299" s="103">
        <f t="shared" si="20"/>
        <v>3.1318707781392732</v>
      </c>
      <c r="E299" s="103">
        <f t="shared" si="21"/>
        <v>-1.8648956913675647</v>
      </c>
      <c r="F299" s="103">
        <f t="shared" si="22"/>
        <v>1.2669750867717084</v>
      </c>
      <c r="G299" s="103">
        <f t="shared" si="23"/>
        <v>-7.4704357932278072</v>
      </c>
    </row>
    <row r="300" spans="1:7" ht="15" thickBot="1" x14ac:dyDescent="0.35">
      <c r="A300" s="106">
        <v>295</v>
      </c>
      <c r="B300" s="103">
        <f>B$4/(1+Simulasyon!B297/100*B$2/$B$1)</f>
        <v>64046.1673412167</v>
      </c>
      <c r="C300" s="103">
        <f>C$4/(1+Simulasyon!C297/100*C$2/$B$1)</f>
        <v>34487.757610961999</v>
      </c>
      <c r="D300" s="103">
        <f t="shared" si="20"/>
        <v>4.5151761184824863</v>
      </c>
      <c r="E300" s="103">
        <f t="shared" si="21"/>
        <v>3.7910605244978797</v>
      </c>
      <c r="F300" s="103">
        <f t="shared" si="22"/>
        <v>8.306236642980366</v>
      </c>
      <c r="G300" s="103">
        <f t="shared" si="23"/>
        <v>-7.4589828456009855</v>
      </c>
    </row>
    <row r="301" spans="1:7" ht="15" thickBot="1" x14ac:dyDescent="0.35">
      <c r="A301" s="106">
        <v>296</v>
      </c>
      <c r="B301" s="103">
        <f>B$4/(1+Simulasyon!B298/100*B$2/$B$1)</f>
        <v>64035.837940571677</v>
      </c>
      <c r="C301" s="103">
        <f>C$4/(1+Simulasyon!C298/100*C$2/$B$1)</f>
        <v>34467.512701124157</v>
      </c>
      <c r="D301" s="103">
        <f t="shared" si="20"/>
        <v>-5.8142245265407837</v>
      </c>
      <c r="E301" s="103">
        <f t="shared" si="21"/>
        <v>-16.453849313344108</v>
      </c>
      <c r="F301" s="103">
        <f t="shared" si="22"/>
        <v>-22.268073839884892</v>
      </c>
      <c r="G301" s="103">
        <f t="shared" si="23"/>
        <v>-7.4570320649363566</v>
      </c>
    </row>
    <row r="302" spans="1:7" ht="15" thickBot="1" x14ac:dyDescent="0.35">
      <c r="A302" s="106">
        <v>297</v>
      </c>
      <c r="B302" s="103">
        <f>B$4/(1+Simulasyon!B299/100*B$2/$B$1)</f>
        <v>64042.475462763017</v>
      </c>
      <c r="C302" s="103">
        <f>C$4/(1+Simulasyon!C299/100*C$2/$B$1)</f>
        <v>34487.715799035366</v>
      </c>
      <c r="D302" s="103">
        <f t="shared" si="20"/>
        <v>0.82329766479961108</v>
      </c>
      <c r="E302" s="103">
        <f t="shared" si="21"/>
        <v>3.7492485978655168</v>
      </c>
      <c r="F302" s="103">
        <f t="shared" si="22"/>
        <v>4.5725462626651279</v>
      </c>
      <c r="G302" s="103">
        <f t="shared" si="23"/>
        <v>-7.4215963301394368</v>
      </c>
    </row>
    <row r="303" spans="1:7" ht="15" thickBot="1" x14ac:dyDescent="0.35">
      <c r="A303" s="106">
        <v>298</v>
      </c>
      <c r="B303" s="103">
        <f>B$4/(1+Simulasyon!B300/100*B$2/$B$1)</f>
        <v>64038.128873100039</v>
      </c>
      <c r="C303" s="103">
        <f>C$4/(1+Simulasyon!C300/100*C$2/$B$1)</f>
        <v>34476.965377668144</v>
      </c>
      <c r="D303" s="103">
        <f t="shared" si="20"/>
        <v>-3.5232919981790474</v>
      </c>
      <c r="E303" s="103">
        <f t="shared" si="21"/>
        <v>-7.0011727693563444</v>
      </c>
      <c r="F303" s="103">
        <f t="shared" si="22"/>
        <v>-10.524464767535392</v>
      </c>
      <c r="G303" s="103">
        <f t="shared" si="23"/>
        <v>-7.3840548653388396</v>
      </c>
    </row>
    <row r="304" spans="1:7" ht="15" thickBot="1" x14ac:dyDescent="0.35">
      <c r="A304" s="106">
        <v>299</v>
      </c>
      <c r="B304" s="103">
        <f>B$4/(1+Simulasyon!B301/100*B$2/$B$1)</f>
        <v>64042.950767084607</v>
      </c>
      <c r="C304" s="103">
        <f>C$4/(1+Simulasyon!C301/100*C$2/$B$1)</f>
        <v>34482.536526541182</v>
      </c>
      <c r="D304" s="103">
        <f t="shared" si="20"/>
        <v>1.2986019863892579</v>
      </c>
      <c r="E304" s="103">
        <f t="shared" si="21"/>
        <v>-1.4300238963187439</v>
      </c>
      <c r="F304" s="103">
        <f t="shared" si="22"/>
        <v>-0.13142190992948599</v>
      </c>
      <c r="G304" s="103">
        <f t="shared" si="23"/>
        <v>-7.3741984062216943</v>
      </c>
    </row>
    <row r="305" spans="1:7" ht="15" thickBot="1" x14ac:dyDescent="0.35">
      <c r="A305" s="106">
        <v>300</v>
      </c>
      <c r="B305" s="103">
        <f>B$4/(1+Simulasyon!B302/100*B$2/$B$1)</f>
        <v>64038.218504160861</v>
      </c>
      <c r="C305" s="103">
        <f>C$4/(1+Simulasyon!C302/100*C$2/$B$1)</f>
        <v>34482.819979391512</v>
      </c>
      <c r="D305" s="103">
        <f t="shared" si="20"/>
        <v>-3.4336609373567626</v>
      </c>
      <c r="E305" s="103">
        <f t="shared" si="21"/>
        <v>-1.1465710459888214</v>
      </c>
      <c r="F305" s="103">
        <f t="shared" si="22"/>
        <v>-4.580231983345584</v>
      </c>
      <c r="G305" s="103">
        <f t="shared" si="23"/>
        <v>-7.3165182796874433</v>
      </c>
    </row>
    <row r="306" spans="1:7" ht="15" thickBot="1" x14ac:dyDescent="0.35">
      <c r="A306" s="106">
        <v>301</v>
      </c>
      <c r="B306" s="103">
        <f>B$4/(1+Simulasyon!B303/100*B$2/$B$1)</f>
        <v>64041.725733352563</v>
      </c>
      <c r="C306" s="103">
        <f>C$4/(1+Simulasyon!C303/100*C$2/$B$1)</f>
        <v>34482.018949954232</v>
      </c>
      <c r="D306" s="103">
        <f t="shared" si="20"/>
        <v>7.3568254345445894E-2</v>
      </c>
      <c r="E306" s="103">
        <f t="shared" si="21"/>
        <v>-1.9476004832686158</v>
      </c>
      <c r="F306" s="103">
        <f t="shared" si="22"/>
        <v>-1.8740322289231699</v>
      </c>
      <c r="G306" s="103">
        <f t="shared" si="23"/>
        <v>-7.2846838456243859</v>
      </c>
    </row>
    <row r="307" spans="1:7" ht="15" thickBot="1" x14ac:dyDescent="0.35">
      <c r="A307" s="106">
        <v>302</v>
      </c>
      <c r="B307" s="103">
        <f>B$4/(1+Simulasyon!B304/100*B$2/$B$1)</f>
        <v>64035.425554963367</v>
      </c>
      <c r="C307" s="103">
        <f>C$4/(1+Simulasyon!C304/100*C$2/$B$1)</f>
        <v>34477.426915643802</v>
      </c>
      <c r="D307" s="103">
        <f t="shared" si="20"/>
        <v>-6.226610134850489</v>
      </c>
      <c r="E307" s="103">
        <f t="shared" si="21"/>
        <v>-6.5396347936984967</v>
      </c>
      <c r="F307" s="103">
        <f t="shared" si="22"/>
        <v>-12.766244928548986</v>
      </c>
      <c r="G307" s="103">
        <f t="shared" si="23"/>
        <v>-7.254791753803147</v>
      </c>
    </row>
    <row r="308" spans="1:7" ht="15" thickBot="1" x14ac:dyDescent="0.35">
      <c r="A308" s="106">
        <v>303</v>
      </c>
      <c r="B308" s="103">
        <f>B$4/(1+Simulasyon!B305/100*B$2/$B$1)</f>
        <v>64038.126263336402</v>
      </c>
      <c r="C308" s="103">
        <f>C$4/(1+Simulasyon!C305/100*C$2/$B$1)</f>
        <v>34469.236464008318</v>
      </c>
      <c r="D308" s="103">
        <f t="shared" si="20"/>
        <v>-3.5259017618154758</v>
      </c>
      <c r="E308" s="103">
        <f t="shared" si="21"/>
        <v>-14.730086429182847</v>
      </c>
      <c r="F308" s="103">
        <f t="shared" si="22"/>
        <v>-18.255988190998323</v>
      </c>
      <c r="G308" s="103">
        <f t="shared" si="23"/>
        <v>-7.1426706579877646</v>
      </c>
    </row>
    <row r="309" spans="1:7" ht="15" thickBot="1" x14ac:dyDescent="0.35">
      <c r="A309" s="106">
        <v>304</v>
      </c>
      <c r="B309" s="103">
        <f>B$4/(1+Simulasyon!B306/100*B$2/$B$1)</f>
        <v>64038.673578136288</v>
      </c>
      <c r="C309" s="103">
        <f>C$4/(1+Simulasyon!C306/100*C$2/$B$1)</f>
        <v>34477.6059686058</v>
      </c>
      <c r="D309" s="103">
        <f t="shared" si="20"/>
        <v>-2.9785869619299774</v>
      </c>
      <c r="E309" s="103">
        <f t="shared" si="21"/>
        <v>-6.3605818317009835</v>
      </c>
      <c r="F309" s="103">
        <f t="shared" si="22"/>
        <v>-9.3391687936309609</v>
      </c>
      <c r="G309" s="103">
        <f t="shared" si="23"/>
        <v>-7.0867747479132959</v>
      </c>
    </row>
    <row r="310" spans="1:7" ht="15" thickBot="1" x14ac:dyDescent="0.35">
      <c r="A310" s="106">
        <v>305</v>
      </c>
      <c r="B310" s="103">
        <f>B$4/(1+Simulasyon!B307/100*B$2/$B$1)</f>
        <v>64039.274675119603</v>
      </c>
      <c r="C310" s="103">
        <f>C$4/(1+Simulasyon!C307/100*C$2/$B$1)</f>
        <v>34477.811664451699</v>
      </c>
      <c r="D310" s="103">
        <f t="shared" si="20"/>
        <v>-2.3774899786149035</v>
      </c>
      <c r="E310" s="103">
        <f t="shared" si="21"/>
        <v>-6.1548859858012293</v>
      </c>
      <c r="F310" s="103">
        <f t="shared" si="22"/>
        <v>-8.5323759644161328</v>
      </c>
      <c r="G310" s="103">
        <f t="shared" si="23"/>
        <v>-7.0781164225700195</v>
      </c>
    </row>
    <row r="311" spans="1:7" ht="15" thickBot="1" x14ac:dyDescent="0.35">
      <c r="A311" s="106">
        <v>306</v>
      </c>
      <c r="B311" s="103">
        <f>B$4/(1+Simulasyon!B308/100*B$2/$B$1)</f>
        <v>64037.439001258303</v>
      </c>
      <c r="C311" s="103">
        <f>C$4/(1+Simulasyon!C308/100*C$2/$B$1)</f>
        <v>34471.756784819576</v>
      </c>
      <c r="D311" s="103">
        <f t="shared" si="20"/>
        <v>-4.2131638399150688</v>
      </c>
      <c r="E311" s="103">
        <f t="shared" si="21"/>
        <v>-12.209765617924859</v>
      </c>
      <c r="F311" s="103">
        <f t="shared" si="22"/>
        <v>-16.422929457839928</v>
      </c>
      <c r="G311" s="103">
        <f t="shared" si="23"/>
        <v>-7.0776839574900805</v>
      </c>
    </row>
    <row r="312" spans="1:7" ht="15" thickBot="1" x14ac:dyDescent="0.35">
      <c r="A312" s="106">
        <v>307</v>
      </c>
      <c r="B312" s="103">
        <f>B$4/(1+Simulasyon!B309/100*B$2/$B$1)</f>
        <v>64046.883759788034</v>
      </c>
      <c r="C312" s="103">
        <f>C$4/(1+Simulasyon!C309/100*C$2/$B$1)</f>
        <v>34497.780814456404</v>
      </c>
      <c r="D312" s="103">
        <f t="shared" si="20"/>
        <v>5.2315946898161201</v>
      </c>
      <c r="E312" s="103">
        <f t="shared" si="21"/>
        <v>13.814264018903486</v>
      </c>
      <c r="F312" s="103">
        <f t="shared" si="22"/>
        <v>19.045858708719607</v>
      </c>
      <c r="G312" s="103">
        <f t="shared" si="23"/>
        <v>-7.0704152265752782</v>
      </c>
    </row>
    <row r="313" spans="1:7" ht="15" thickBot="1" x14ac:dyDescent="0.35">
      <c r="A313" s="106">
        <v>308</v>
      </c>
      <c r="B313" s="103">
        <f>B$4/(1+Simulasyon!B310/100*B$2/$B$1)</f>
        <v>64045.974384503723</v>
      </c>
      <c r="C313" s="103">
        <f>C$4/(1+Simulasyon!C310/100*C$2/$B$1)</f>
        <v>34484.405273277276</v>
      </c>
      <c r="D313" s="103">
        <f t="shared" si="20"/>
        <v>4.3222194055051659</v>
      </c>
      <c r="E313" s="103">
        <f t="shared" si="21"/>
        <v>0.43872283977543702</v>
      </c>
      <c r="F313" s="103">
        <f t="shared" si="22"/>
        <v>4.7609422452806029</v>
      </c>
      <c r="G313" s="103">
        <f t="shared" si="23"/>
        <v>-7.0131202020711498</v>
      </c>
    </row>
    <row r="314" spans="1:7" ht="15" thickBot="1" x14ac:dyDescent="0.35">
      <c r="A314" s="106">
        <v>309</v>
      </c>
      <c r="B314" s="103">
        <f>B$4/(1+Simulasyon!B311/100*B$2/$B$1)</f>
        <v>64034.891878521223</v>
      </c>
      <c r="C314" s="103">
        <f>C$4/(1+Simulasyon!C311/100*C$2/$B$1)</f>
        <v>34476.44876886101</v>
      </c>
      <c r="D314" s="103">
        <f t="shared" si="20"/>
        <v>-6.7602865769949858</v>
      </c>
      <c r="E314" s="103">
        <f t="shared" si="21"/>
        <v>-7.517781576490961</v>
      </c>
      <c r="F314" s="103">
        <f t="shared" si="22"/>
        <v>-14.278068153485947</v>
      </c>
      <c r="G314" s="103">
        <f t="shared" si="23"/>
        <v>-6.9549719693532097</v>
      </c>
    </row>
    <row r="315" spans="1:7" ht="15" thickBot="1" x14ac:dyDescent="0.35">
      <c r="A315" s="106">
        <v>310</v>
      </c>
      <c r="B315" s="103">
        <f>B$4/(1+Simulasyon!B312/100*B$2/$B$1)</f>
        <v>64030.90949181412</v>
      </c>
      <c r="C315" s="103">
        <f>C$4/(1+Simulasyon!C312/100*C$2/$B$1)</f>
        <v>34478.155442425392</v>
      </c>
      <c r="D315" s="103">
        <f t="shared" si="20"/>
        <v>-10.742673284097691</v>
      </c>
      <c r="E315" s="103">
        <f t="shared" si="21"/>
        <v>-5.8111080121088889</v>
      </c>
      <c r="F315" s="103">
        <f t="shared" si="22"/>
        <v>-16.55378129620658</v>
      </c>
      <c r="G315" s="103">
        <f t="shared" si="23"/>
        <v>-6.8652403112864704</v>
      </c>
    </row>
    <row r="316" spans="1:7" ht="15" thickBot="1" x14ac:dyDescent="0.35">
      <c r="A316" s="106">
        <v>311</v>
      </c>
      <c r="B316" s="103">
        <f>B$4/(1+Simulasyon!B313/100*B$2/$B$1)</f>
        <v>64040.572137221752</v>
      </c>
      <c r="C316" s="103">
        <f>C$4/(1+Simulasyon!C313/100*C$2/$B$1)</f>
        <v>34476.146652990683</v>
      </c>
      <c r="D316" s="103">
        <f t="shared" si="20"/>
        <v>-1.0800278764654649</v>
      </c>
      <c r="E316" s="103">
        <f t="shared" si="21"/>
        <v>-7.8198974468177767</v>
      </c>
      <c r="F316" s="103">
        <f t="shared" si="22"/>
        <v>-8.8999253232832416</v>
      </c>
      <c r="G316" s="103">
        <f t="shared" si="23"/>
        <v>-6.7640130907602725</v>
      </c>
    </row>
    <row r="317" spans="1:7" ht="15" thickBot="1" x14ac:dyDescent="0.35">
      <c r="A317" s="106">
        <v>312</v>
      </c>
      <c r="B317" s="103">
        <f>B$4/(1+Simulasyon!B314/100*B$2/$B$1)</f>
        <v>64037.99904204395</v>
      </c>
      <c r="C317" s="103">
        <f>C$4/(1+Simulasyon!C314/100*C$2/$B$1)</f>
        <v>34479.562083644691</v>
      </c>
      <c r="D317" s="103">
        <f t="shared" si="20"/>
        <v>-3.6531230542677804</v>
      </c>
      <c r="E317" s="103">
        <f t="shared" si="21"/>
        <v>-4.4044667928101262</v>
      </c>
      <c r="F317" s="103">
        <f t="shared" si="22"/>
        <v>-8.0575898470779066</v>
      </c>
      <c r="G317" s="103">
        <f t="shared" si="23"/>
        <v>-6.7615149924095022</v>
      </c>
    </row>
    <row r="318" spans="1:7" ht="15" thickBot="1" x14ac:dyDescent="0.35">
      <c r="A318" s="106">
        <v>313</v>
      </c>
      <c r="B318" s="103">
        <f>B$4/(1+Simulasyon!B315/100*B$2/$B$1)</f>
        <v>64041.894341781903</v>
      </c>
      <c r="C318" s="103">
        <f>C$4/(1+Simulasyon!C315/100*C$2/$B$1)</f>
        <v>34480.596125427022</v>
      </c>
      <c r="D318" s="103">
        <f t="shared" si="20"/>
        <v>0.24217668368510203</v>
      </c>
      <c r="E318" s="103">
        <f t="shared" si="21"/>
        <v>-3.3704250104783569</v>
      </c>
      <c r="F318" s="103">
        <f t="shared" si="22"/>
        <v>-3.1282483267932548</v>
      </c>
      <c r="G318" s="103">
        <f t="shared" si="23"/>
        <v>-6.7208495145605411</v>
      </c>
    </row>
    <row r="319" spans="1:7" ht="15" thickBot="1" x14ac:dyDescent="0.35">
      <c r="A319" s="106">
        <v>314</v>
      </c>
      <c r="B319" s="103">
        <f>B$4/(1+Simulasyon!B316/100*B$2/$B$1)</f>
        <v>64035.327306285559</v>
      </c>
      <c r="C319" s="103">
        <f>C$4/(1+Simulasyon!C316/100*C$2/$B$1)</f>
        <v>34473.405920926525</v>
      </c>
      <c r="D319" s="103">
        <f t="shared" si="20"/>
        <v>-6.3248588126589311</v>
      </c>
      <c r="E319" s="103">
        <f t="shared" si="21"/>
        <v>-10.560629510975559</v>
      </c>
      <c r="F319" s="103">
        <f t="shared" si="22"/>
        <v>-16.88548832363449</v>
      </c>
      <c r="G319" s="103">
        <f t="shared" si="23"/>
        <v>-6.7069725459587062</v>
      </c>
    </row>
    <row r="320" spans="1:7" ht="15" thickBot="1" x14ac:dyDescent="0.35">
      <c r="A320" s="106">
        <v>315</v>
      </c>
      <c r="B320" s="103">
        <f>B$4/(1+Simulasyon!B317/100*B$2/$B$1)</f>
        <v>64040.337397766591</v>
      </c>
      <c r="C320" s="103">
        <f>C$4/(1+Simulasyon!C317/100*C$2/$B$1)</f>
        <v>34481.847804402882</v>
      </c>
      <c r="D320" s="103">
        <f t="shared" si="20"/>
        <v>-1.3147673316270811</v>
      </c>
      <c r="E320" s="103">
        <f t="shared" si="21"/>
        <v>-2.1187460346191074</v>
      </c>
      <c r="F320" s="103">
        <f t="shared" si="22"/>
        <v>-3.4335133662461885</v>
      </c>
      <c r="G320" s="103">
        <f t="shared" si="23"/>
        <v>-6.6948222316859756</v>
      </c>
    </row>
    <row r="321" spans="1:7" ht="15" thickBot="1" x14ac:dyDescent="0.35">
      <c r="A321" s="106">
        <v>316</v>
      </c>
      <c r="B321" s="103">
        <f>B$4/(1+Simulasyon!B318/100*B$2/$B$1)</f>
        <v>64039.761417404632</v>
      </c>
      <c r="C321" s="103">
        <f>C$4/(1+Simulasyon!C318/100*C$2/$B$1)</f>
        <v>34481.178212119317</v>
      </c>
      <c r="D321" s="103">
        <f t="shared" ref="D321:D384" si="24">+B321-B$5</f>
        <v>-1.8907476935855811</v>
      </c>
      <c r="E321" s="103">
        <f t="shared" ref="E321:E384" si="25">+C321-C$5</f>
        <v>-2.7883383181833779</v>
      </c>
      <c r="F321" s="103">
        <f t="shared" ref="F321:F384" si="26">+SUM(D321:E321)</f>
        <v>-4.679086011768959</v>
      </c>
      <c r="G321" s="103">
        <f t="shared" si="23"/>
        <v>-6.6830727835913422</v>
      </c>
    </row>
    <row r="322" spans="1:7" ht="15" thickBot="1" x14ac:dyDescent="0.35">
      <c r="A322" s="106">
        <v>317</v>
      </c>
      <c r="B322" s="103">
        <f>B$4/(1+Simulasyon!B319/100*B$2/$B$1)</f>
        <v>64046.805078516503</v>
      </c>
      <c r="C322" s="103">
        <f>C$4/(1+Simulasyon!C319/100*C$2/$B$1)</f>
        <v>34491.744805952134</v>
      </c>
      <c r="D322" s="103">
        <f t="shared" si="24"/>
        <v>5.1529134182856069</v>
      </c>
      <c r="E322" s="103">
        <f t="shared" si="25"/>
        <v>7.7782555146332015</v>
      </c>
      <c r="F322" s="103">
        <f t="shared" si="26"/>
        <v>12.931168932918808</v>
      </c>
      <c r="G322" s="103">
        <f t="shared" si="23"/>
        <v>-6.6657646969761117</v>
      </c>
    </row>
    <row r="323" spans="1:7" ht="15" thickBot="1" x14ac:dyDescent="0.35">
      <c r="A323" s="106">
        <v>318</v>
      </c>
      <c r="B323" s="103">
        <f>B$4/(1+Simulasyon!B320/100*B$2/$B$1)</f>
        <v>64043.057743554957</v>
      </c>
      <c r="C323" s="103">
        <f>C$4/(1+Simulasyon!C320/100*C$2/$B$1)</f>
        <v>34489.033873332693</v>
      </c>
      <c r="D323" s="103">
        <f t="shared" si="24"/>
        <v>1.4055784567390219</v>
      </c>
      <c r="E323" s="103">
        <f t="shared" si="25"/>
        <v>5.067322895192774</v>
      </c>
      <c r="F323" s="103">
        <f t="shared" si="26"/>
        <v>6.4729013519317959</v>
      </c>
      <c r="G323" s="103">
        <f t="shared" si="23"/>
        <v>-6.663332128264301</v>
      </c>
    </row>
    <row r="324" spans="1:7" ht="15" thickBot="1" x14ac:dyDescent="0.35">
      <c r="A324" s="106">
        <v>319</v>
      </c>
      <c r="B324" s="103">
        <f>B$4/(1+Simulasyon!B321/100*B$2/$B$1)</f>
        <v>64042.022714731829</v>
      </c>
      <c r="C324" s="103">
        <f>C$4/(1+Simulasyon!C321/100*C$2/$B$1)</f>
        <v>34484.676092544891</v>
      </c>
      <c r="D324" s="103">
        <f t="shared" si="24"/>
        <v>0.37054963361151749</v>
      </c>
      <c r="E324" s="103">
        <f t="shared" si="25"/>
        <v>0.709542107390007</v>
      </c>
      <c r="F324" s="103">
        <f t="shared" si="26"/>
        <v>1.0800917410015245</v>
      </c>
      <c r="G324" s="103">
        <f t="shared" si="23"/>
        <v>-6.6531538597337203</v>
      </c>
    </row>
    <row r="325" spans="1:7" ht="15" thickBot="1" x14ac:dyDescent="0.35">
      <c r="A325" s="106">
        <v>320</v>
      </c>
      <c r="B325" s="103">
        <f>B$4/(1+Simulasyon!B322/100*B$2/$B$1)</f>
        <v>64036.662678911038</v>
      </c>
      <c r="C325" s="103">
        <f>C$4/(1+Simulasyon!C322/100*C$2/$B$1)</f>
        <v>34477.186113202224</v>
      </c>
      <c r="D325" s="103">
        <f t="shared" si="24"/>
        <v>-4.9894861871798639</v>
      </c>
      <c r="E325" s="103">
        <f t="shared" si="25"/>
        <v>-6.7804372352766222</v>
      </c>
      <c r="F325" s="103">
        <f t="shared" si="26"/>
        <v>-11.769923422456486</v>
      </c>
      <c r="G325" s="103">
        <f t="shared" si="23"/>
        <v>-6.6321356533953804</v>
      </c>
    </row>
    <row r="326" spans="1:7" ht="15" thickBot="1" x14ac:dyDescent="0.35">
      <c r="A326" s="106">
        <v>321</v>
      </c>
      <c r="B326" s="103">
        <f>B$4/(1+Simulasyon!B323/100*B$2/$B$1)</f>
        <v>64041.245254587957</v>
      </c>
      <c r="C326" s="103">
        <f>C$4/(1+Simulasyon!C323/100*C$2/$B$1)</f>
        <v>34488.253088507612</v>
      </c>
      <c r="D326" s="103">
        <f t="shared" si="24"/>
        <v>-0.4069105102607864</v>
      </c>
      <c r="E326" s="103">
        <f t="shared" si="25"/>
        <v>4.2865380701114191</v>
      </c>
      <c r="F326" s="103">
        <f t="shared" si="26"/>
        <v>3.8796275598506327</v>
      </c>
      <c r="G326" s="103">
        <f t="shared" si="23"/>
        <v>-6.6118247862250428</v>
      </c>
    </row>
    <row r="327" spans="1:7" ht="15" thickBot="1" x14ac:dyDescent="0.35">
      <c r="A327" s="106">
        <v>322</v>
      </c>
      <c r="B327" s="103">
        <f>B$4/(1+Simulasyon!B324/100*B$2/$B$1)</f>
        <v>64038.559015682149</v>
      </c>
      <c r="C327" s="103">
        <f>C$4/(1+Simulasyon!C324/100*C$2/$B$1)</f>
        <v>34474.53757180414</v>
      </c>
      <c r="D327" s="103">
        <f t="shared" si="24"/>
        <v>-3.093149416068627</v>
      </c>
      <c r="E327" s="103">
        <f t="shared" si="25"/>
        <v>-9.4289786333611119</v>
      </c>
      <c r="F327" s="103">
        <f t="shared" si="26"/>
        <v>-12.522128049429739</v>
      </c>
      <c r="G327" s="103">
        <f t="shared" ref="G327:G390" si="27">+SMALL($F$6:$F$1005,A327)</f>
        <v>-6.6106323322965181</v>
      </c>
    </row>
    <row r="328" spans="1:7" ht="15" thickBot="1" x14ac:dyDescent="0.35">
      <c r="A328" s="106">
        <v>323</v>
      </c>
      <c r="B328" s="103">
        <f>B$4/(1+Simulasyon!B325/100*B$2/$B$1)</f>
        <v>64047.339415432914</v>
      </c>
      <c r="C328" s="103">
        <f>C$4/(1+Simulasyon!C325/100*C$2/$B$1)</f>
        <v>34489.817115557053</v>
      </c>
      <c r="D328" s="103">
        <f t="shared" si="24"/>
        <v>5.6872503346967278</v>
      </c>
      <c r="E328" s="103">
        <f t="shared" si="25"/>
        <v>5.8505651195519022</v>
      </c>
      <c r="F328" s="103">
        <f t="shared" si="26"/>
        <v>11.53781545424863</v>
      </c>
      <c r="G328" s="103">
        <f t="shared" si="27"/>
        <v>-6.437925967053161</v>
      </c>
    </row>
    <row r="329" spans="1:7" ht="15" thickBot="1" x14ac:dyDescent="0.35">
      <c r="A329" s="106">
        <v>324</v>
      </c>
      <c r="B329" s="103">
        <f>B$4/(1+Simulasyon!B326/100*B$2/$B$1)</f>
        <v>64036.24008299494</v>
      </c>
      <c r="C329" s="103">
        <f>C$4/(1+Simulasyon!C326/100*C$2/$B$1)</f>
        <v>34473.832540149735</v>
      </c>
      <c r="D329" s="103">
        <f t="shared" si="24"/>
        <v>-5.4120821032774984</v>
      </c>
      <c r="E329" s="103">
        <f t="shared" si="25"/>
        <v>-10.134010287765705</v>
      </c>
      <c r="F329" s="103">
        <f t="shared" si="26"/>
        <v>-15.546092391043203</v>
      </c>
      <c r="G329" s="103">
        <f t="shared" si="27"/>
        <v>-6.4311929242103361</v>
      </c>
    </row>
    <row r="330" spans="1:7" ht="15" thickBot="1" x14ac:dyDescent="0.35">
      <c r="A330" s="106">
        <v>325</v>
      </c>
      <c r="B330" s="103">
        <f>B$4/(1+Simulasyon!B327/100*B$2/$B$1)</f>
        <v>64039.497994761085</v>
      </c>
      <c r="C330" s="103">
        <f>C$4/(1+Simulasyon!C327/100*C$2/$B$1)</f>
        <v>34485.981033841446</v>
      </c>
      <c r="D330" s="103">
        <f t="shared" si="24"/>
        <v>-2.1541703371331096</v>
      </c>
      <c r="E330" s="103">
        <f t="shared" si="25"/>
        <v>2.0144834039456327</v>
      </c>
      <c r="F330" s="103">
        <f t="shared" si="26"/>
        <v>-0.13968693318747682</v>
      </c>
      <c r="G330" s="103">
        <f t="shared" si="27"/>
        <v>-6.4032160225106054</v>
      </c>
    </row>
    <row r="331" spans="1:7" ht="15" thickBot="1" x14ac:dyDescent="0.35">
      <c r="A331" s="106">
        <v>326</v>
      </c>
      <c r="B331" s="103">
        <f>B$4/(1+Simulasyon!B328/100*B$2/$B$1)</f>
        <v>64042.000318936443</v>
      </c>
      <c r="C331" s="103">
        <f>C$4/(1+Simulasyon!C328/100*C$2/$B$1)</f>
        <v>34490.553170299674</v>
      </c>
      <c r="D331" s="103">
        <f t="shared" si="24"/>
        <v>0.34815383822569856</v>
      </c>
      <c r="E331" s="103">
        <f t="shared" si="25"/>
        <v>6.5866198621733929</v>
      </c>
      <c r="F331" s="103">
        <f t="shared" si="26"/>
        <v>6.9347737003990915</v>
      </c>
      <c r="G331" s="103">
        <f t="shared" si="27"/>
        <v>-6.3616505996178603</v>
      </c>
    </row>
    <row r="332" spans="1:7" ht="15" thickBot="1" x14ac:dyDescent="0.35">
      <c r="A332" s="106">
        <v>327</v>
      </c>
      <c r="B332" s="103">
        <f>B$4/(1+Simulasyon!B329/100*B$2/$B$1)</f>
        <v>64044.120770362715</v>
      </c>
      <c r="C332" s="103">
        <f>C$4/(1+Simulasyon!C329/100*C$2/$B$1)</f>
        <v>34482.559727185231</v>
      </c>
      <c r="D332" s="103">
        <f t="shared" si="24"/>
        <v>2.4686052644974552</v>
      </c>
      <c r="E332" s="103">
        <f t="shared" si="25"/>
        <v>-1.4068232522695325</v>
      </c>
      <c r="F332" s="103">
        <f t="shared" si="26"/>
        <v>1.0617820122279227</v>
      </c>
      <c r="G332" s="103">
        <f t="shared" si="27"/>
        <v>-6.3142607586632948</v>
      </c>
    </row>
    <row r="333" spans="1:7" ht="15" thickBot="1" x14ac:dyDescent="0.35">
      <c r="A333" s="106">
        <v>328</v>
      </c>
      <c r="B333" s="103">
        <f>B$4/(1+Simulasyon!B330/100*B$2/$B$1)</f>
        <v>64048.062339718068</v>
      </c>
      <c r="C333" s="103">
        <f>C$4/(1+Simulasyon!C330/100*C$2/$B$1)</f>
        <v>34498.421043485425</v>
      </c>
      <c r="D333" s="103">
        <f t="shared" si="24"/>
        <v>6.4101746198502951</v>
      </c>
      <c r="E333" s="103">
        <f t="shared" si="25"/>
        <v>14.454493047924188</v>
      </c>
      <c r="F333" s="103">
        <f t="shared" si="26"/>
        <v>20.864667667774484</v>
      </c>
      <c r="G333" s="103">
        <f t="shared" si="27"/>
        <v>-6.2868893650884274</v>
      </c>
    </row>
    <row r="334" spans="1:7" ht="15" thickBot="1" x14ac:dyDescent="0.35">
      <c r="A334" s="106">
        <v>329</v>
      </c>
      <c r="B334" s="103">
        <f>B$4/(1+Simulasyon!B331/100*B$2/$B$1)</f>
        <v>64032.633811417123</v>
      </c>
      <c r="C334" s="103">
        <f>C$4/(1+Simulasyon!C331/100*C$2/$B$1)</f>
        <v>34473.552692851568</v>
      </c>
      <c r="D334" s="103">
        <f t="shared" si="24"/>
        <v>-9.0183536810945952</v>
      </c>
      <c r="E334" s="103">
        <f t="shared" si="25"/>
        <v>-10.413857585932419</v>
      </c>
      <c r="F334" s="103">
        <f t="shared" si="26"/>
        <v>-19.432211267027014</v>
      </c>
      <c r="G334" s="103">
        <f t="shared" si="27"/>
        <v>-6.2787289764382876</v>
      </c>
    </row>
    <row r="335" spans="1:7" ht="15" thickBot="1" x14ac:dyDescent="0.35">
      <c r="A335" s="106">
        <v>330</v>
      </c>
      <c r="B335" s="103">
        <f>B$4/(1+Simulasyon!B332/100*B$2/$B$1)</f>
        <v>64032.391529257555</v>
      </c>
      <c r="C335" s="103">
        <f>C$4/(1+Simulasyon!C332/100*C$2/$B$1)</f>
        <v>34476.297773209386</v>
      </c>
      <c r="D335" s="103">
        <f t="shared" si="24"/>
        <v>-9.2606358406628715</v>
      </c>
      <c r="E335" s="103">
        <f t="shared" si="25"/>
        <v>-7.6687772281147772</v>
      </c>
      <c r="F335" s="103">
        <f t="shared" si="26"/>
        <v>-16.929413068777649</v>
      </c>
      <c r="G335" s="103">
        <f t="shared" si="27"/>
        <v>-6.2766202836064622</v>
      </c>
    </row>
    <row r="336" spans="1:7" ht="15" thickBot="1" x14ac:dyDescent="0.35">
      <c r="A336" s="106">
        <v>331</v>
      </c>
      <c r="B336" s="103">
        <f>B$4/(1+Simulasyon!B333/100*B$2/$B$1)</f>
        <v>64033.556304398058</v>
      </c>
      <c r="C336" s="103">
        <f>C$4/(1+Simulasyon!C333/100*C$2/$B$1)</f>
        <v>34474.021716864649</v>
      </c>
      <c r="D336" s="103">
        <f t="shared" si="24"/>
        <v>-8.0958607001593919</v>
      </c>
      <c r="E336" s="103">
        <f t="shared" si="25"/>
        <v>-9.944833572852076</v>
      </c>
      <c r="F336" s="103">
        <f t="shared" si="26"/>
        <v>-18.040694273011468</v>
      </c>
      <c r="G336" s="103">
        <f t="shared" si="27"/>
        <v>-6.2594507661779062</v>
      </c>
    </row>
    <row r="337" spans="1:7" ht="15" thickBot="1" x14ac:dyDescent="0.35">
      <c r="A337" s="106">
        <v>332</v>
      </c>
      <c r="B337" s="103">
        <f>B$4/(1+Simulasyon!B334/100*B$2/$B$1)</f>
        <v>64041.509331203968</v>
      </c>
      <c r="C337" s="103">
        <f>C$4/(1+Simulasyon!C334/100*C$2/$B$1)</f>
        <v>34489.549260255466</v>
      </c>
      <c r="D337" s="103">
        <f t="shared" si="24"/>
        <v>-0.14283389424963389</v>
      </c>
      <c r="E337" s="103">
        <f t="shared" si="25"/>
        <v>5.5827098179652239</v>
      </c>
      <c r="F337" s="103">
        <f t="shared" si="26"/>
        <v>5.43987592371559</v>
      </c>
      <c r="G337" s="103">
        <f t="shared" si="27"/>
        <v>-6.2102861553721596</v>
      </c>
    </row>
    <row r="338" spans="1:7" ht="15" thickBot="1" x14ac:dyDescent="0.35">
      <c r="A338" s="106">
        <v>333</v>
      </c>
      <c r="B338" s="103">
        <f>B$4/(1+Simulasyon!B335/100*B$2/$B$1)</f>
        <v>64035.228722556734</v>
      </c>
      <c r="C338" s="103">
        <f>C$4/(1+Simulasyon!C335/100*C$2/$B$1)</f>
        <v>34479.434441420111</v>
      </c>
      <c r="D338" s="103">
        <f t="shared" si="24"/>
        <v>-6.4234425414833822</v>
      </c>
      <c r="E338" s="103">
        <f t="shared" si="25"/>
        <v>-4.5321090173893026</v>
      </c>
      <c r="F338" s="103">
        <f t="shared" si="26"/>
        <v>-10.955551558872685</v>
      </c>
      <c r="G338" s="103">
        <f t="shared" si="27"/>
        <v>-6.1804879124392755</v>
      </c>
    </row>
    <row r="339" spans="1:7" ht="15" thickBot="1" x14ac:dyDescent="0.35">
      <c r="A339" s="106">
        <v>334</v>
      </c>
      <c r="B339" s="103">
        <f>B$4/(1+Simulasyon!B336/100*B$2/$B$1)</f>
        <v>64046.491970532581</v>
      </c>
      <c r="C339" s="103">
        <f>C$4/(1+Simulasyon!C336/100*C$2/$B$1)</f>
        <v>34490.479164997036</v>
      </c>
      <c r="D339" s="103">
        <f t="shared" si="24"/>
        <v>4.8398054343633703</v>
      </c>
      <c r="E339" s="103">
        <f t="shared" si="25"/>
        <v>6.5126145595349954</v>
      </c>
      <c r="F339" s="103">
        <f t="shared" si="26"/>
        <v>11.352419993898366</v>
      </c>
      <c r="G339" s="103">
        <f t="shared" si="27"/>
        <v>-6.1659659507204196</v>
      </c>
    </row>
    <row r="340" spans="1:7" ht="15" thickBot="1" x14ac:dyDescent="0.35">
      <c r="A340" s="106">
        <v>335</v>
      </c>
      <c r="B340" s="103">
        <f>B$4/(1+Simulasyon!B337/100*B$2/$B$1)</f>
        <v>64031.899512988064</v>
      </c>
      <c r="C340" s="103">
        <f>C$4/(1+Simulasyon!C337/100*C$2/$B$1)</f>
        <v>34477.756724800376</v>
      </c>
      <c r="D340" s="103">
        <f t="shared" si="24"/>
        <v>-9.7526521101535764</v>
      </c>
      <c r="E340" s="103">
        <f t="shared" si="25"/>
        <v>-6.2098256371245952</v>
      </c>
      <c r="F340" s="103">
        <f t="shared" si="26"/>
        <v>-15.962477747278172</v>
      </c>
      <c r="G340" s="103">
        <f t="shared" si="27"/>
        <v>-6.1063538923626766</v>
      </c>
    </row>
    <row r="341" spans="1:7" ht="15" thickBot="1" x14ac:dyDescent="0.35">
      <c r="A341" s="106">
        <v>336</v>
      </c>
      <c r="B341" s="103">
        <f>B$4/(1+Simulasyon!B338/100*B$2/$B$1)</f>
        <v>64042.347717744204</v>
      </c>
      <c r="C341" s="103">
        <f>C$4/(1+Simulasyon!C338/100*C$2/$B$1)</f>
        <v>34486.869225331044</v>
      </c>
      <c r="D341" s="103">
        <f t="shared" si="24"/>
        <v>0.69555264598602662</v>
      </c>
      <c r="E341" s="103">
        <f t="shared" si="25"/>
        <v>2.9026748935430078</v>
      </c>
      <c r="F341" s="103">
        <f t="shared" si="26"/>
        <v>3.5982275395290344</v>
      </c>
      <c r="G341" s="103">
        <f t="shared" si="27"/>
        <v>-6.1051943564671092</v>
      </c>
    </row>
    <row r="342" spans="1:7" ht="15" thickBot="1" x14ac:dyDescent="0.35">
      <c r="A342" s="106">
        <v>337</v>
      </c>
      <c r="B342" s="103">
        <f>B$4/(1+Simulasyon!B339/100*B$2/$B$1)</f>
        <v>64044.41278070354</v>
      </c>
      <c r="C342" s="103">
        <f>C$4/(1+Simulasyon!C339/100*C$2/$B$1)</f>
        <v>34493.721186226467</v>
      </c>
      <c r="D342" s="103">
        <f t="shared" si="24"/>
        <v>2.7606156053225277</v>
      </c>
      <c r="E342" s="103">
        <f t="shared" si="25"/>
        <v>9.7546357889659703</v>
      </c>
      <c r="F342" s="103">
        <f t="shared" si="26"/>
        <v>12.515251394288498</v>
      </c>
      <c r="G342" s="103">
        <f t="shared" si="27"/>
        <v>-6.0394866993810865</v>
      </c>
    </row>
    <row r="343" spans="1:7" ht="15" thickBot="1" x14ac:dyDescent="0.35">
      <c r="A343" s="106">
        <v>338</v>
      </c>
      <c r="B343" s="103">
        <f>B$4/(1+Simulasyon!B340/100*B$2/$B$1)</f>
        <v>64040.269257920576</v>
      </c>
      <c r="C343" s="103">
        <f>C$4/(1+Simulasyon!C340/100*C$2/$B$1)</f>
        <v>34472.376690446566</v>
      </c>
      <c r="D343" s="103">
        <f t="shared" si="24"/>
        <v>-1.382907177641755</v>
      </c>
      <c r="E343" s="103">
        <f t="shared" si="25"/>
        <v>-11.589859990934201</v>
      </c>
      <c r="F343" s="103">
        <f t="shared" si="26"/>
        <v>-12.972767168575956</v>
      </c>
      <c r="G343" s="103">
        <f t="shared" si="27"/>
        <v>-6.0097443080376252</v>
      </c>
    </row>
    <row r="344" spans="1:7" ht="15" thickBot="1" x14ac:dyDescent="0.35">
      <c r="A344" s="106">
        <v>339</v>
      </c>
      <c r="B344" s="103">
        <f>B$4/(1+Simulasyon!B341/100*B$2/$B$1)</f>
        <v>64054.361324975951</v>
      </c>
      <c r="C344" s="103">
        <f>C$4/(1+Simulasyon!C341/100*C$2/$B$1)</f>
        <v>34503.147357263471</v>
      </c>
      <c r="D344" s="103">
        <f t="shared" si="24"/>
        <v>12.709159877733327</v>
      </c>
      <c r="E344" s="103">
        <f t="shared" si="25"/>
        <v>19.180806825970649</v>
      </c>
      <c r="F344" s="103">
        <f t="shared" si="26"/>
        <v>31.889966703703976</v>
      </c>
      <c r="G344" s="103">
        <f t="shared" si="27"/>
        <v>-6.0032241748340311</v>
      </c>
    </row>
    <row r="345" spans="1:7" ht="15" thickBot="1" x14ac:dyDescent="0.35">
      <c r="A345" s="106">
        <v>340</v>
      </c>
      <c r="B345" s="103">
        <f>B$4/(1+Simulasyon!B342/100*B$2/$B$1)</f>
        <v>64050.266217173776</v>
      </c>
      <c r="C345" s="103">
        <f>C$4/(1+Simulasyon!C342/100*C$2/$B$1)</f>
        <v>34495.735060464242</v>
      </c>
      <c r="D345" s="103">
        <f t="shared" si="24"/>
        <v>8.6140520755579928</v>
      </c>
      <c r="E345" s="103">
        <f t="shared" si="25"/>
        <v>11.768510026740842</v>
      </c>
      <c r="F345" s="103">
        <f t="shared" si="26"/>
        <v>20.382562102298834</v>
      </c>
      <c r="G345" s="103">
        <f t="shared" si="27"/>
        <v>-5.907494274993951</v>
      </c>
    </row>
    <row r="346" spans="1:7" ht="15" thickBot="1" x14ac:dyDescent="0.35">
      <c r="A346" s="106">
        <v>341</v>
      </c>
      <c r="B346" s="103">
        <f>B$4/(1+Simulasyon!B343/100*B$2/$B$1)</f>
        <v>64035.73250341828</v>
      </c>
      <c r="C346" s="103">
        <f>C$4/(1+Simulasyon!C343/100*C$2/$B$1)</f>
        <v>34476.68329093486</v>
      </c>
      <c r="D346" s="103">
        <f t="shared" si="24"/>
        <v>-5.9196616799381445</v>
      </c>
      <c r="E346" s="103">
        <f t="shared" si="25"/>
        <v>-7.2832595026411582</v>
      </c>
      <c r="F346" s="103">
        <f t="shared" si="26"/>
        <v>-13.202921182579303</v>
      </c>
      <c r="G346" s="103">
        <f t="shared" si="27"/>
        <v>-5.826264017734502</v>
      </c>
    </row>
    <row r="347" spans="1:7" ht="15" thickBot="1" x14ac:dyDescent="0.35">
      <c r="A347" s="106">
        <v>342</v>
      </c>
      <c r="B347" s="103">
        <f>B$4/(1+Simulasyon!B344/100*B$2/$B$1)</f>
        <v>64040.387654387545</v>
      </c>
      <c r="C347" s="103">
        <f>C$4/(1+Simulasyon!C344/100*C$2/$B$1)</f>
        <v>34477.746807571733</v>
      </c>
      <c r="D347" s="103">
        <f t="shared" si="24"/>
        <v>-1.2645107106727664</v>
      </c>
      <c r="E347" s="103">
        <f t="shared" si="25"/>
        <v>-6.2197428657673299</v>
      </c>
      <c r="F347" s="103">
        <f t="shared" si="26"/>
        <v>-7.4842535764400964</v>
      </c>
      <c r="G347" s="103">
        <f t="shared" si="27"/>
        <v>-5.7738939918635879</v>
      </c>
    </row>
    <row r="348" spans="1:7" ht="15" thickBot="1" x14ac:dyDescent="0.35">
      <c r="A348" s="106">
        <v>343</v>
      </c>
      <c r="B348" s="103">
        <f>B$4/(1+Simulasyon!B345/100*B$2/$B$1)</f>
        <v>64045.179378996763</v>
      </c>
      <c r="C348" s="103">
        <f>C$4/(1+Simulasyon!C345/100*C$2/$B$1)</f>
        <v>34491.068229698561</v>
      </c>
      <c r="D348" s="103">
        <f t="shared" si="24"/>
        <v>3.5272138985455967</v>
      </c>
      <c r="E348" s="103">
        <f t="shared" si="25"/>
        <v>7.1016792610607808</v>
      </c>
      <c r="F348" s="103">
        <f t="shared" si="26"/>
        <v>10.628893159606378</v>
      </c>
      <c r="G348" s="103">
        <f t="shared" si="27"/>
        <v>-5.7472667781548807</v>
      </c>
    </row>
    <row r="349" spans="1:7" ht="15" thickBot="1" x14ac:dyDescent="0.35">
      <c r="A349" s="106">
        <v>344</v>
      </c>
      <c r="B349" s="103">
        <f>B$4/(1+Simulasyon!B346/100*B$2/$B$1)</f>
        <v>64043.781380631473</v>
      </c>
      <c r="C349" s="103">
        <f>C$4/(1+Simulasyon!C346/100*C$2/$B$1)</f>
        <v>34480.231852559191</v>
      </c>
      <c r="D349" s="103">
        <f t="shared" si="24"/>
        <v>2.1292155332557741</v>
      </c>
      <c r="E349" s="103">
        <f t="shared" si="25"/>
        <v>-3.7346978783098166</v>
      </c>
      <c r="F349" s="103">
        <f t="shared" si="26"/>
        <v>-1.6054823450540425</v>
      </c>
      <c r="G349" s="103">
        <f t="shared" si="27"/>
        <v>-5.6771051223622635</v>
      </c>
    </row>
    <row r="350" spans="1:7" ht="15" thickBot="1" x14ac:dyDescent="0.35">
      <c r="A350" s="106">
        <v>345</v>
      </c>
      <c r="B350" s="103">
        <f>B$4/(1+Simulasyon!B347/100*B$2/$B$1)</f>
        <v>64042.310083463497</v>
      </c>
      <c r="C350" s="103">
        <f>C$4/(1+Simulasyon!C347/100*C$2/$B$1)</f>
        <v>34484.843361339495</v>
      </c>
      <c r="D350" s="103">
        <f t="shared" si="24"/>
        <v>0.65791836527932901</v>
      </c>
      <c r="E350" s="103">
        <f t="shared" si="25"/>
        <v>0.87681090199475875</v>
      </c>
      <c r="F350" s="103">
        <f t="shared" si="26"/>
        <v>1.5347292672740878</v>
      </c>
      <c r="G350" s="103">
        <f t="shared" si="27"/>
        <v>-5.6280741150767426</v>
      </c>
    </row>
    <row r="351" spans="1:7" ht="15" thickBot="1" x14ac:dyDescent="0.35">
      <c r="A351" s="106">
        <v>346</v>
      </c>
      <c r="B351" s="103">
        <f>B$4/(1+Simulasyon!B348/100*B$2/$B$1)</f>
        <v>64045.705457413023</v>
      </c>
      <c r="C351" s="103">
        <f>C$4/(1+Simulasyon!C348/100*C$2/$B$1)</f>
        <v>34492.283234465751</v>
      </c>
      <c r="D351" s="103">
        <f t="shared" si="24"/>
        <v>4.0532923148057307</v>
      </c>
      <c r="E351" s="103">
        <f t="shared" si="25"/>
        <v>8.3166840282501653</v>
      </c>
      <c r="F351" s="103">
        <f t="shared" si="26"/>
        <v>12.369976343055896</v>
      </c>
      <c r="G351" s="103">
        <f t="shared" si="27"/>
        <v>-5.5272144565387862</v>
      </c>
    </row>
    <row r="352" spans="1:7" ht="15" thickBot="1" x14ac:dyDescent="0.35">
      <c r="A352" s="106">
        <v>347</v>
      </c>
      <c r="B352" s="103">
        <f>B$4/(1+Simulasyon!B349/100*B$2/$B$1)</f>
        <v>64036.998618175472</v>
      </c>
      <c r="C352" s="103">
        <f>C$4/(1+Simulasyon!C349/100*C$2/$B$1)</f>
        <v>34478.515345024265</v>
      </c>
      <c r="D352" s="103">
        <f t="shared" si="24"/>
        <v>-4.6535469227455906</v>
      </c>
      <c r="E352" s="103">
        <f t="shared" si="25"/>
        <v>-5.4512054132355843</v>
      </c>
      <c r="F352" s="103">
        <f t="shared" si="26"/>
        <v>-10.104752335981175</v>
      </c>
      <c r="G352" s="103">
        <f t="shared" si="27"/>
        <v>-5.480663224356249</v>
      </c>
    </row>
    <row r="353" spans="1:7" ht="15" thickBot="1" x14ac:dyDescent="0.35">
      <c r="A353" s="106">
        <v>348</v>
      </c>
      <c r="B353" s="103">
        <f>B$4/(1+Simulasyon!B350/100*B$2/$B$1)</f>
        <v>64053.789169349111</v>
      </c>
      <c r="C353" s="103">
        <f>C$4/(1+Simulasyon!C350/100*C$2/$B$1)</f>
        <v>34505.177188989415</v>
      </c>
      <c r="D353" s="103">
        <f t="shared" si="24"/>
        <v>12.137004250893369</v>
      </c>
      <c r="E353" s="103">
        <f t="shared" si="25"/>
        <v>21.210638551914599</v>
      </c>
      <c r="F353" s="103">
        <f t="shared" si="26"/>
        <v>33.347642802807968</v>
      </c>
      <c r="G353" s="103">
        <f t="shared" si="27"/>
        <v>-5.4157860636842088</v>
      </c>
    </row>
    <row r="354" spans="1:7" ht="15" thickBot="1" x14ac:dyDescent="0.35">
      <c r="A354" s="106">
        <v>349</v>
      </c>
      <c r="B354" s="103">
        <f>B$4/(1+Simulasyon!B351/100*B$2/$B$1)</f>
        <v>64041.642435948699</v>
      </c>
      <c r="C354" s="103">
        <f>C$4/(1+Simulasyon!C351/100*C$2/$B$1)</f>
        <v>34479.983341433428</v>
      </c>
      <c r="D354" s="103">
        <f t="shared" si="24"/>
        <v>-9.7291495185345411E-3</v>
      </c>
      <c r="E354" s="103">
        <f t="shared" si="25"/>
        <v>-3.9832090040727053</v>
      </c>
      <c r="F354" s="103">
        <f t="shared" si="26"/>
        <v>-3.9929381535912398</v>
      </c>
      <c r="G354" s="103">
        <f t="shared" si="27"/>
        <v>-5.3639346546478919</v>
      </c>
    </row>
    <row r="355" spans="1:7" ht="15" thickBot="1" x14ac:dyDescent="0.35">
      <c r="A355" s="106">
        <v>350</v>
      </c>
      <c r="B355" s="103">
        <f>B$4/(1+Simulasyon!B352/100*B$2/$B$1)</f>
        <v>64041.902325601332</v>
      </c>
      <c r="C355" s="103">
        <f>C$4/(1+Simulasyon!C352/100*C$2/$B$1)</f>
        <v>34487.247185928762</v>
      </c>
      <c r="D355" s="103">
        <f t="shared" si="24"/>
        <v>0.25016050311387517</v>
      </c>
      <c r="E355" s="103">
        <f t="shared" si="25"/>
        <v>3.2806354912609095</v>
      </c>
      <c r="F355" s="103">
        <f t="shared" si="26"/>
        <v>3.5307959943747846</v>
      </c>
      <c r="G355" s="103">
        <f t="shared" si="27"/>
        <v>-5.2808311162370956</v>
      </c>
    </row>
    <row r="356" spans="1:7" ht="15" thickBot="1" x14ac:dyDescent="0.35">
      <c r="A356" s="106">
        <v>351</v>
      </c>
      <c r="B356" s="103">
        <f>B$4/(1+Simulasyon!B353/100*B$2/$B$1)</f>
        <v>64041.949949575705</v>
      </c>
      <c r="C356" s="103">
        <f>C$4/(1+Simulasyon!C353/100*C$2/$B$1)</f>
        <v>34490.837951387708</v>
      </c>
      <c r="D356" s="103">
        <f t="shared" si="24"/>
        <v>0.29778447748685721</v>
      </c>
      <c r="E356" s="103">
        <f t="shared" si="25"/>
        <v>6.8714009502073168</v>
      </c>
      <c r="F356" s="103">
        <f t="shared" si="26"/>
        <v>7.169185427694174</v>
      </c>
      <c r="G356" s="103">
        <f t="shared" si="27"/>
        <v>-5.21954223686771</v>
      </c>
    </row>
    <row r="357" spans="1:7" ht="15" thickBot="1" x14ac:dyDescent="0.35">
      <c r="A357" s="106">
        <v>352</v>
      </c>
      <c r="B357" s="103">
        <f>B$4/(1+Simulasyon!B354/100*B$2/$B$1)</f>
        <v>64045.395247744702</v>
      </c>
      <c r="C357" s="103">
        <f>C$4/(1+Simulasyon!C354/100*C$2/$B$1)</f>
        <v>34483.938142389845</v>
      </c>
      <c r="D357" s="103">
        <f t="shared" si="24"/>
        <v>3.7430826464842539</v>
      </c>
      <c r="E357" s="103">
        <f t="shared" si="25"/>
        <v>-2.840804765583016E-2</v>
      </c>
      <c r="F357" s="103">
        <f t="shared" si="26"/>
        <v>3.7146745988284238</v>
      </c>
      <c r="G357" s="103">
        <f t="shared" si="27"/>
        <v>-5.2127810028323438</v>
      </c>
    </row>
    <row r="358" spans="1:7" ht="15" thickBot="1" x14ac:dyDescent="0.35">
      <c r="A358" s="106">
        <v>353</v>
      </c>
      <c r="B358" s="103">
        <f>B$4/(1+Simulasyon!B355/100*B$2/$B$1)</f>
        <v>64048.673224635822</v>
      </c>
      <c r="C358" s="103">
        <f>C$4/(1+Simulasyon!C355/100*C$2/$B$1)</f>
        <v>34495.591186503123</v>
      </c>
      <c r="D358" s="103">
        <f t="shared" si="24"/>
        <v>7.0210595376047422</v>
      </c>
      <c r="E358" s="103">
        <f t="shared" si="25"/>
        <v>11.624636065622326</v>
      </c>
      <c r="F358" s="103">
        <f t="shared" si="26"/>
        <v>18.645695603227068</v>
      </c>
      <c r="G358" s="103">
        <f t="shared" si="27"/>
        <v>-5.1979029240828822</v>
      </c>
    </row>
    <row r="359" spans="1:7" ht="15" thickBot="1" x14ac:dyDescent="0.35">
      <c r="A359" s="106">
        <v>354</v>
      </c>
      <c r="B359" s="103">
        <f>B$4/(1+Simulasyon!B356/100*B$2/$B$1)</f>
        <v>64040.628885397142</v>
      </c>
      <c r="C359" s="103">
        <f>C$4/(1+Simulasyon!C356/100*C$2/$B$1)</f>
        <v>34476.400952676806</v>
      </c>
      <c r="D359" s="103">
        <f t="shared" si="24"/>
        <v>-1.0232797010758077</v>
      </c>
      <c r="E359" s="103">
        <f t="shared" si="25"/>
        <v>-7.5655977606947999</v>
      </c>
      <c r="F359" s="103">
        <f t="shared" si="26"/>
        <v>-8.5888774617706076</v>
      </c>
      <c r="G359" s="103">
        <f t="shared" si="27"/>
        <v>-5.1065153964227648</v>
      </c>
    </row>
    <row r="360" spans="1:7" ht="15" thickBot="1" x14ac:dyDescent="0.35">
      <c r="A360" s="106">
        <v>355</v>
      </c>
      <c r="B360" s="103">
        <f>B$4/(1+Simulasyon!B357/100*B$2/$B$1)</f>
        <v>64046.193190111044</v>
      </c>
      <c r="C360" s="103">
        <f>C$4/(1+Simulasyon!C357/100*C$2/$B$1)</f>
        <v>34490.526971314299</v>
      </c>
      <c r="D360" s="103">
        <f t="shared" si="24"/>
        <v>4.5410250128261396</v>
      </c>
      <c r="E360" s="103">
        <f t="shared" si="25"/>
        <v>6.5604208767981618</v>
      </c>
      <c r="F360" s="103">
        <f t="shared" si="26"/>
        <v>11.101445889624301</v>
      </c>
      <c r="G360" s="103">
        <f t="shared" si="27"/>
        <v>-5.084107039430819</v>
      </c>
    </row>
    <row r="361" spans="1:7" ht="15" thickBot="1" x14ac:dyDescent="0.35">
      <c r="A361" s="106">
        <v>356</v>
      </c>
      <c r="B361" s="103">
        <f>B$4/(1+Simulasyon!B358/100*B$2/$B$1)</f>
        <v>64035.883523693941</v>
      </c>
      <c r="C361" s="103">
        <f>C$4/(1+Simulasyon!C358/100*C$2/$B$1)</f>
        <v>34484.319405778093</v>
      </c>
      <c r="D361" s="103">
        <f t="shared" si="24"/>
        <v>-5.7686414042764227</v>
      </c>
      <c r="E361" s="103">
        <f t="shared" si="25"/>
        <v>0.35285534059221391</v>
      </c>
      <c r="F361" s="103">
        <f t="shared" si="26"/>
        <v>-5.4157860636842088</v>
      </c>
      <c r="G361" s="103">
        <f t="shared" si="27"/>
        <v>-5.0776372569889645</v>
      </c>
    </row>
    <row r="362" spans="1:7" ht="15" thickBot="1" x14ac:dyDescent="0.35">
      <c r="A362" s="106">
        <v>357</v>
      </c>
      <c r="B362" s="103">
        <f>B$4/(1+Simulasyon!B359/100*B$2/$B$1)</f>
        <v>64041.260442150873</v>
      </c>
      <c r="C362" s="103">
        <f>C$4/(1+Simulasyon!C359/100*C$2/$B$1)</f>
        <v>34483.917895114842</v>
      </c>
      <c r="D362" s="103">
        <f t="shared" si="24"/>
        <v>-0.39172294734453317</v>
      </c>
      <c r="E362" s="103">
        <f t="shared" si="25"/>
        <v>-4.8655322658305522E-2</v>
      </c>
      <c r="F362" s="103">
        <f t="shared" si="26"/>
        <v>-0.44037827000283869</v>
      </c>
      <c r="G362" s="103">
        <f t="shared" si="27"/>
        <v>-5.0424476288681035</v>
      </c>
    </row>
    <row r="363" spans="1:7" ht="15" thickBot="1" x14ac:dyDescent="0.35">
      <c r="A363" s="106">
        <v>358</v>
      </c>
      <c r="B363" s="103">
        <f>B$4/(1+Simulasyon!B360/100*B$2/$B$1)</f>
        <v>64043.606231773236</v>
      </c>
      <c r="C363" s="103">
        <f>C$4/(1+Simulasyon!C360/100*C$2/$B$1)</f>
        <v>34487.4319086908</v>
      </c>
      <c r="D363" s="103">
        <f t="shared" si="24"/>
        <v>1.9540666750181117</v>
      </c>
      <c r="E363" s="103">
        <f t="shared" si="25"/>
        <v>3.4653582532992004</v>
      </c>
      <c r="F363" s="103">
        <f t="shared" si="26"/>
        <v>5.4194249283173122</v>
      </c>
      <c r="G363" s="103">
        <f t="shared" si="27"/>
        <v>-5.0088836202994571</v>
      </c>
    </row>
    <row r="364" spans="1:7" ht="15" thickBot="1" x14ac:dyDescent="0.35">
      <c r="A364" s="106">
        <v>359</v>
      </c>
      <c r="B364" s="103">
        <f>B$4/(1+Simulasyon!B361/100*B$2/$B$1)</f>
        <v>64049.073807532259</v>
      </c>
      <c r="C364" s="103">
        <f>C$4/(1+Simulasyon!C361/100*C$2/$B$1)</f>
        <v>34486.912480045808</v>
      </c>
      <c r="D364" s="103">
        <f t="shared" si="24"/>
        <v>7.4216424340411322</v>
      </c>
      <c r="E364" s="103">
        <f t="shared" si="25"/>
        <v>2.9459296083077788</v>
      </c>
      <c r="F364" s="103">
        <f t="shared" si="26"/>
        <v>10.367572042348911</v>
      </c>
      <c r="G364" s="103">
        <f t="shared" si="27"/>
        <v>-5.0014483833729173</v>
      </c>
    </row>
    <row r="365" spans="1:7" ht="15" thickBot="1" x14ac:dyDescent="0.35">
      <c r="A365" s="106">
        <v>360</v>
      </c>
      <c r="B365" s="103">
        <f>B$4/(1+Simulasyon!B362/100*B$2/$B$1)</f>
        <v>64046.807433629976</v>
      </c>
      <c r="C365" s="103">
        <f>C$4/(1+Simulasyon!C362/100*C$2/$B$1)</f>
        <v>34482.192196847187</v>
      </c>
      <c r="D365" s="103">
        <f t="shared" si="24"/>
        <v>5.1552685317583382</v>
      </c>
      <c r="E365" s="103">
        <f t="shared" si="25"/>
        <v>-1.7743535903136944</v>
      </c>
      <c r="F365" s="103">
        <f t="shared" si="26"/>
        <v>3.3809149414446438</v>
      </c>
      <c r="G365" s="103">
        <f t="shared" si="27"/>
        <v>-4.9044788243918447</v>
      </c>
    </row>
    <row r="366" spans="1:7" ht="15" thickBot="1" x14ac:dyDescent="0.35">
      <c r="A366" s="106">
        <v>361</v>
      </c>
      <c r="B366" s="103">
        <f>B$4/(1+Simulasyon!B363/100*B$2/$B$1)</f>
        <v>64054.230676810177</v>
      </c>
      <c r="C366" s="103">
        <f>C$4/(1+Simulasyon!C363/100*C$2/$B$1)</f>
        <v>34503.229434349683</v>
      </c>
      <c r="D366" s="103">
        <f t="shared" si="24"/>
        <v>12.578511711959436</v>
      </c>
      <c r="E366" s="103">
        <f t="shared" si="25"/>
        <v>19.262883912182588</v>
      </c>
      <c r="F366" s="103">
        <f t="shared" si="26"/>
        <v>31.841395624142024</v>
      </c>
      <c r="G366" s="103">
        <f t="shared" si="27"/>
        <v>-4.8579486611342872</v>
      </c>
    </row>
    <row r="367" spans="1:7" ht="15" thickBot="1" x14ac:dyDescent="0.35">
      <c r="A367" s="106">
        <v>362</v>
      </c>
      <c r="B367" s="103">
        <f>B$4/(1+Simulasyon!B364/100*B$2/$B$1)</f>
        <v>64044.619398913783</v>
      </c>
      <c r="C367" s="103">
        <f>C$4/(1+Simulasyon!C364/100*C$2/$B$1)</f>
        <v>34485.558768160117</v>
      </c>
      <c r="D367" s="103">
        <f t="shared" si="24"/>
        <v>2.9672338155651232</v>
      </c>
      <c r="E367" s="103">
        <f t="shared" si="25"/>
        <v>1.5922177226166241</v>
      </c>
      <c r="F367" s="103">
        <f t="shared" si="26"/>
        <v>4.5594515381817473</v>
      </c>
      <c r="G367" s="103">
        <f t="shared" si="27"/>
        <v>-4.8331132920575328</v>
      </c>
    </row>
    <row r="368" spans="1:7" ht="15" thickBot="1" x14ac:dyDescent="0.35">
      <c r="A368" s="106">
        <v>363</v>
      </c>
      <c r="B368" s="103">
        <f>B$4/(1+Simulasyon!B365/100*B$2/$B$1)</f>
        <v>64047.713673772967</v>
      </c>
      <c r="C368" s="103">
        <f>C$4/(1+Simulasyon!C365/100*C$2/$B$1)</f>
        <v>34488.078510630272</v>
      </c>
      <c r="D368" s="103">
        <f t="shared" si="24"/>
        <v>6.0615086747493478</v>
      </c>
      <c r="E368" s="103">
        <f t="shared" si="25"/>
        <v>4.111960192771221</v>
      </c>
      <c r="F368" s="103">
        <f t="shared" si="26"/>
        <v>10.173468867520569</v>
      </c>
      <c r="G368" s="103">
        <f t="shared" si="27"/>
        <v>-4.7838916628898005</v>
      </c>
    </row>
    <row r="369" spans="1:7" ht="15" thickBot="1" x14ac:dyDescent="0.35">
      <c r="A369" s="106">
        <v>364</v>
      </c>
      <c r="B369" s="103">
        <f>B$4/(1+Simulasyon!B366/100*B$2/$B$1)</f>
        <v>64045.13966729262</v>
      </c>
      <c r="C369" s="103">
        <f>C$4/(1+Simulasyon!C366/100*C$2/$B$1)</f>
        <v>34491.051970295244</v>
      </c>
      <c r="D369" s="103">
        <f t="shared" si="24"/>
        <v>3.487502194402623</v>
      </c>
      <c r="E369" s="103">
        <f t="shared" si="25"/>
        <v>7.0854198577435454</v>
      </c>
      <c r="F369" s="103">
        <f t="shared" si="26"/>
        <v>10.572922052146168</v>
      </c>
      <c r="G369" s="103">
        <f t="shared" si="27"/>
        <v>-4.7341371945658466</v>
      </c>
    </row>
    <row r="370" spans="1:7" ht="15" thickBot="1" x14ac:dyDescent="0.35">
      <c r="A370" s="106">
        <v>365</v>
      </c>
      <c r="B370" s="103">
        <f>B$4/(1+Simulasyon!B367/100*B$2/$B$1)</f>
        <v>64040.833135309396</v>
      </c>
      <c r="C370" s="103">
        <f>C$4/(1+Simulasyon!C367/100*C$2/$B$1)</f>
        <v>34481.178650579895</v>
      </c>
      <c r="D370" s="103">
        <f t="shared" si="24"/>
        <v>-0.81902978882135358</v>
      </c>
      <c r="E370" s="103">
        <f t="shared" si="25"/>
        <v>-2.7878998576052254</v>
      </c>
      <c r="F370" s="103">
        <f t="shared" si="26"/>
        <v>-3.606929646426579</v>
      </c>
      <c r="G370" s="103">
        <f t="shared" si="27"/>
        <v>-4.6822598849903443</v>
      </c>
    </row>
    <row r="371" spans="1:7" ht="15" thickBot="1" x14ac:dyDescent="0.35">
      <c r="A371" s="106">
        <v>366</v>
      </c>
      <c r="B371" s="103">
        <f>B$4/(1+Simulasyon!B368/100*B$2/$B$1)</f>
        <v>64046.430398797747</v>
      </c>
      <c r="C371" s="103">
        <f>C$4/(1+Simulasyon!C368/100*C$2/$B$1)</f>
        <v>34490.684392823023</v>
      </c>
      <c r="D371" s="103">
        <f t="shared" si="24"/>
        <v>4.7782336995296646</v>
      </c>
      <c r="E371" s="103">
        <f t="shared" si="25"/>
        <v>6.7178423855220899</v>
      </c>
      <c r="F371" s="103">
        <f t="shared" si="26"/>
        <v>11.496076085051754</v>
      </c>
      <c r="G371" s="103">
        <f t="shared" si="27"/>
        <v>-4.679086011768959</v>
      </c>
    </row>
    <row r="372" spans="1:7" ht="15" thickBot="1" x14ac:dyDescent="0.35">
      <c r="A372" s="106">
        <v>367</v>
      </c>
      <c r="B372" s="103">
        <f>B$4/(1+Simulasyon!B369/100*B$2/$B$1)</f>
        <v>64043.556902423355</v>
      </c>
      <c r="C372" s="103">
        <f>C$4/(1+Simulasyon!C369/100*C$2/$B$1)</f>
        <v>34482.963464823879</v>
      </c>
      <c r="D372" s="103">
        <f t="shared" si="24"/>
        <v>1.9047373251378303</v>
      </c>
      <c r="E372" s="103">
        <f t="shared" si="25"/>
        <v>-1.0030856136218063</v>
      </c>
      <c r="F372" s="103">
        <f t="shared" si="26"/>
        <v>0.90165171151602408</v>
      </c>
      <c r="G372" s="103">
        <f t="shared" si="27"/>
        <v>-4.657266217545839</v>
      </c>
    </row>
    <row r="373" spans="1:7" ht="15" thickBot="1" x14ac:dyDescent="0.35">
      <c r="A373" s="106">
        <v>368</v>
      </c>
      <c r="B373" s="103">
        <f>B$4/(1+Simulasyon!B370/100*B$2/$B$1)</f>
        <v>64039.222778241725</v>
      </c>
      <c r="C373" s="103">
        <f>C$4/(1+Simulasyon!C370/100*C$2/$B$1)</f>
        <v>34480.569673276259</v>
      </c>
      <c r="D373" s="103">
        <f t="shared" si="24"/>
        <v>-2.4293868564927834</v>
      </c>
      <c r="E373" s="103">
        <f t="shared" si="25"/>
        <v>-3.3968771612417186</v>
      </c>
      <c r="F373" s="103">
        <f t="shared" si="26"/>
        <v>-5.826264017734502</v>
      </c>
      <c r="G373" s="103">
        <f t="shared" si="27"/>
        <v>-4.6455225823374349</v>
      </c>
    </row>
    <row r="374" spans="1:7" ht="15" thickBot="1" x14ac:dyDescent="0.35">
      <c r="A374" s="106">
        <v>369</v>
      </c>
      <c r="B374" s="103">
        <f>B$4/(1+Simulasyon!B371/100*B$2/$B$1)</f>
        <v>64047.350819829095</v>
      </c>
      <c r="C374" s="103">
        <f>C$4/(1+Simulasyon!C371/100*C$2/$B$1)</f>
        <v>34483.751323153869</v>
      </c>
      <c r="D374" s="103">
        <f t="shared" si="24"/>
        <v>5.6986547308770241</v>
      </c>
      <c r="E374" s="103">
        <f t="shared" si="25"/>
        <v>-0.2152272836319753</v>
      </c>
      <c r="F374" s="103">
        <f t="shared" si="26"/>
        <v>5.4834274472450488</v>
      </c>
      <c r="G374" s="103">
        <f t="shared" si="27"/>
        <v>-4.6327523352811113</v>
      </c>
    </row>
    <row r="375" spans="1:7" ht="15" thickBot="1" x14ac:dyDescent="0.35">
      <c r="A375" s="106">
        <v>370</v>
      </c>
      <c r="B375" s="103">
        <f>B$4/(1+Simulasyon!B372/100*B$2/$B$1)</f>
        <v>64036.394682861966</v>
      </c>
      <c r="C375" s="103">
        <f>C$4/(1+Simulasyon!C372/100*C$2/$B$1)</f>
        <v>34481.105140516556</v>
      </c>
      <c r="D375" s="103">
        <f t="shared" si="24"/>
        <v>-5.257482236251235</v>
      </c>
      <c r="E375" s="103">
        <f t="shared" si="25"/>
        <v>-2.8614099209444248</v>
      </c>
      <c r="F375" s="103">
        <f t="shared" si="26"/>
        <v>-8.1188921571956598</v>
      </c>
      <c r="G375" s="103">
        <f t="shared" si="27"/>
        <v>-4.6079738226835616</v>
      </c>
    </row>
    <row r="376" spans="1:7" ht="15" thickBot="1" x14ac:dyDescent="0.35">
      <c r="A376" s="106">
        <v>371</v>
      </c>
      <c r="B376" s="103">
        <f>B$4/(1+Simulasyon!B373/100*B$2/$B$1)</f>
        <v>64039.013867977657</v>
      </c>
      <c r="C376" s="103">
        <f>C$4/(1+Simulasyon!C373/100*C$2/$B$1)</f>
        <v>34482.930988828957</v>
      </c>
      <c r="D376" s="103">
        <f t="shared" si="24"/>
        <v>-2.6382971205603098</v>
      </c>
      <c r="E376" s="103">
        <f t="shared" si="25"/>
        <v>-1.0355616085435031</v>
      </c>
      <c r="F376" s="103">
        <f t="shared" si="26"/>
        <v>-3.6738587291038129</v>
      </c>
      <c r="G376" s="103">
        <f t="shared" si="27"/>
        <v>-4.580231983345584</v>
      </c>
    </row>
    <row r="377" spans="1:7" ht="15" thickBot="1" x14ac:dyDescent="0.35">
      <c r="A377" s="106">
        <v>372</v>
      </c>
      <c r="B377" s="103">
        <f>B$4/(1+Simulasyon!B374/100*B$2/$B$1)</f>
        <v>64046.770928265134</v>
      </c>
      <c r="C377" s="103">
        <f>C$4/(1+Simulasyon!C374/100*C$2/$B$1)</f>
        <v>34492.410729832758</v>
      </c>
      <c r="D377" s="103">
        <f t="shared" si="24"/>
        <v>5.1187631669163238</v>
      </c>
      <c r="E377" s="103">
        <f t="shared" si="25"/>
        <v>8.4441793952573789</v>
      </c>
      <c r="F377" s="103">
        <f t="shared" si="26"/>
        <v>13.562942562173703</v>
      </c>
      <c r="G377" s="103">
        <f t="shared" si="27"/>
        <v>-4.5640462206938537</v>
      </c>
    </row>
    <row r="378" spans="1:7" ht="15" thickBot="1" x14ac:dyDescent="0.35">
      <c r="A378" s="106">
        <v>373</v>
      </c>
      <c r="B378" s="103">
        <f>B$4/(1+Simulasyon!B375/100*B$2/$B$1)</f>
        <v>64047.342450539705</v>
      </c>
      <c r="C378" s="103">
        <f>C$4/(1+Simulasyon!C375/100*C$2/$B$1)</f>
        <v>34496.231183445874</v>
      </c>
      <c r="D378" s="103">
        <f t="shared" si="24"/>
        <v>5.6902854414875037</v>
      </c>
      <c r="E378" s="103">
        <f t="shared" si="25"/>
        <v>12.264633008373494</v>
      </c>
      <c r="F378" s="103">
        <f t="shared" si="26"/>
        <v>17.954918449860997</v>
      </c>
      <c r="G378" s="103">
        <f t="shared" si="27"/>
        <v>-4.5475124229851644</v>
      </c>
    </row>
    <row r="379" spans="1:7" ht="15" thickBot="1" x14ac:dyDescent="0.35">
      <c r="A379" s="106">
        <v>374</v>
      </c>
      <c r="B379" s="103">
        <f>B$4/(1+Simulasyon!B376/100*B$2/$B$1)</f>
        <v>64041.363090111525</v>
      </c>
      <c r="C379" s="103">
        <f>C$4/(1+Simulasyon!C376/100*C$2/$B$1)</f>
        <v>34480.683761274784</v>
      </c>
      <c r="D379" s="103">
        <f t="shared" si="24"/>
        <v>-0.28907498669286724</v>
      </c>
      <c r="E379" s="103">
        <f t="shared" si="25"/>
        <v>-3.2827891627166537</v>
      </c>
      <c r="F379" s="103">
        <f t="shared" si="26"/>
        <v>-3.5718641494095209</v>
      </c>
      <c r="G379" s="103">
        <f t="shared" si="27"/>
        <v>-4.5404233488879981</v>
      </c>
    </row>
    <row r="380" spans="1:7" ht="15" thickBot="1" x14ac:dyDescent="0.35">
      <c r="A380" s="106">
        <v>375</v>
      </c>
      <c r="B380" s="103">
        <f>B$4/(1+Simulasyon!B377/100*B$2/$B$1)</f>
        <v>64040.349607470998</v>
      </c>
      <c r="C380" s="103">
        <f>C$4/(1+Simulasyon!C377/100*C$2/$B$1)</f>
        <v>34478.865892042209</v>
      </c>
      <c r="D380" s="103">
        <f t="shared" si="24"/>
        <v>-1.3025576272193575</v>
      </c>
      <c r="E380" s="103">
        <f t="shared" si="25"/>
        <v>-5.1006583952912479</v>
      </c>
      <c r="F380" s="103">
        <f t="shared" si="26"/>
        <v>-6.4032160225106054</v>
      </c>
      <c r="G380" s="103">
        <f t="shared" si="27"/>
        <v>-4.491803921860992</v>
      </c>
    </row>
    <row r="381" spans="1:7" ht="15" thickBot="1" x14ac:dyDescent="0.35">
      <c r="A381" s="106">
        <v>376</v>
      </c>
      <c r="B381" s="103">
        <f>B$4/(1+Simulasyon!B378/100*B$2/$B$1)</f>
        <v>64033.641429475472</v>
      </c>
      <c r="C381" s="103">
        <f>C$4/(1+Simulasyon!C378/100*C$2/$B$1)</f>
        <v>34471.976740057151</v>
      </c>
      <c r="D381" s="103">
        <f t="shared" si="24"/>
        <v>-8.0107356227454147</v>
      </c>
      <c r="E381" s="103">
        <f t="shared" si="25"/>
        <v>-11.989810380349809</v>
      </c>
      <c r="F381" s="103">
        <f t="shared" si="26"/>
        <v>-20.000546003095224</v>
      </c>
      <c r="G381" s="103">
        <f t="shared" si="27"/>
        <v>-4.4164610553925741</v>
      </c>
    </row>
    <row r="382" spans="1:7" ht="15" thickBot="1" x14ac:dyDescent="0.35">
      <c r="A382" s="106">
        <v>377</v>
      </c>
      <c r="B382" s="103">
        <f>B$4/(1+Simulasyon!B379/100*B$2/$B$1)</f>
        <v>64047.12078562958</v>
      </c>
      <c r="C382" s="103">
        <f>C$4/(1+Simulasyon!C379/100*C$2/$B$1)</f>
        <v>34503.67920754353</v>
      </c>
      <c r="D382" s="103">
        <f t="shared" si="24"/>
        <v>5.4686205313628307</v>
      </c>
      <c r="E382" s="103">
        <f t="shared" si="25"/>
        <v>19.712657106028928</v>
      </c>
      <c r="F382" s="103">
        <f t="shared" si="26"/>
        <v>25.181277637391759</v>
      </c>
      <c r="G382" s="103">
        <f t="shared" si="27"/>
        <v>-4.4149550224174163</v>
      </c>
    </row>
    <row r="383" spans="1:7" ht="15" thickBot="1" x14ac:dyDescent="0.35">
      <c r="A383" s="106">
        <v>378</v>
      </c>
      <c r="B383" s="103">
        <f>B$4/(1+Simulasyon!B380/100*B$2/$B$1)</f>
        <v>64037.215248294597</v>
      </c>
      <c r="C383" s="103">
        <f>C$4/(1+Simulasyon!C380/100*C$2/$B$1)</f>
        <v>34474.335015790384</v>
      </c>
      <c r="D383" s="103">
        <f t="shared" si="24"/>
        <v>-4.4369168036209885</v>
      </c>
      <c r="E383" s="103">
        <f t="shared" si="25"/>
        <v>-9.6315346471164958</v>
      </c>
      <c r="F383" s="103">
        <f t="shared" si="26"/>
        <v>-14.068451450737484</v>
      </c>
      <c r="G383" s="103">
        <f t="shared" si="27"/>
        <v>-4.4004719259392004</v>
      </c>
    </row>
    <row r="384" spans="1:7" ht="15" thickBot="1" x14ac:dyDescent="0.35">
      <c r="A384" s="106">
        <v>379</v>
      </c>
      <c r="B384" s="103">
        <f>B$4/(1+Simulasyon!B381/100*B$2/$B$1)</f>
        <v>64049.633830183477</v>
      </c>
      <c r="C384" s="103">
        <f>C$4/(1+Simulasyon!C381/100*C$2/$B$1)</f>
        <v>34487.717166202325</v>
      </c>
      <c r="D384" s="103">
        <f t="shared" si="24"/>
        <v>7.9816650852590101</v>
      </c>
      <c r="E384" s="103">
        <f t="shared" si="25"/>
        <v>3.7506157648240332</v>
      </c>
      <c r="F384" s="103">
        <f t="shared" si="26"/>
        <v>11.732280850083043</v>
      </c>
      <c r="G384" s="103">
        <f t="shared" si="27"/>
        <v>-4.3985100798381609</v>
      </c>
    </row>
    <row r="385" spans="1:7" ht="15" thickBot="1" x14ac:dyDescent="0.35">
      <c r="A385" s="106">
        <v>380</v>
      </c>
      <c r="B385" s="103">
        <f>B$4/(1+Simulasyon!B382/100*B$2/$B$1)</f>
        <v>64045.183763075547</v>
      </c>
      <c r="C385" s="103">
        <f>C$4/(1+Simulasyon!C382/100*C$2/$B$1)</f>
        <v>34489.729306725902</v>
      </c>
      <c r="D385" s="103">
        <f t="shared" ref="D385:D448" si="28">+B385-B$5</f>
        <v>3.5315979773295112</v>
      </c>
      <c r="E385" s="103">
        <f t="shared" ref="E385:E448" si="29">+C385-C$5</f>
        <v>5.7627562884008512</v>
      </c>
      <c r="F385" s="103">
        <f t="shared" ref="F385:F448" si="30">+SUM(D385:E385)</f>
        <v>9.2943542657303624</v>
      </c>
      <c r="G385" s="103">
        <f t="shared" si="27"/>
        <v>-4.3976811544998782</v>
      </c>
    </row>
    <row r="386" spans="1:7" ht="15" thickBot="1" x14ac:dyDescent="0.35">
      <c r="A386" s="106">
        <v>381</v>
      </c>
      <c r="B386" s="103">
        <f>B$4/(1+Simulasyon!B383/100*B$2/$B$1)</f>
        <v>64033.500453676861</v>
      </c>
      <c r="C386" s="103">
        <f>C$4/(1+Simulasyon!C383/100*C$2/$B$1)</f>
        <v>34469.557721482517</v>
      </c>
      <c r="D386" s="103">
        <f t="shared" si="28"/>
        <v>-8.1517114213565947</v>
      </c>
      <c r="E386" s="103">
        <f t="shared" si="29"/>
        <v>-14.408828954983619</v>
      </c>
      <c r="F386" s="103">
        <f t="shared" si="30"/>
        <v>-22.560540376340214</v>
      </c>
      <c r="G386" s="103">
        <f t="shared" si="27"/>
        <v>-4.3657240067768726</v>
      </c>
    </row>
    <row r="387" spans="1:7" ht="15" thickBot="1" x14ac:dyDescent="0.35">
      <c r="A387" s="106">
        <v>382</v>
      </c>
      <c r="B387" s="103">
        <f>B$4/(1+Simulasyon!B384/100*B$2/$B$1)</f>
        <v>64034.183840418431</v>
      </c>
      <c r="C387" s="103">
        <f>C$4/(1+Simulasyon!C384/100*C$2/$B$1)</f>
        <v>34479.909978603435</v>
      </c>
      <c r="D387" s="103">
        <f t="shared" si="28"/>
        <v>-7.4683246797867469</v>
      </c>
      <c r="E387" s="103">
        <f t="shared" si="29"/>
        <v>-4.056571834065835</v>
      </c>
      <c r="F387" s="103">
        <f t="shared" si="30"/>
        <v>-11.524896513852582</v>
      </c>
      <c r="G387" s="103">
        <f t="shared" si="27"/>
        <v>-4.3237111284033745</v>
      </c>
    </row>
    <row r="388" spans="1:7" ht="15" thickBot="1" x14ac:dyDescent="0.35">
      <c r="A388" s="106">
        <v>383</v>
      </c>
      <c r="B388" s="103">
        <f>B$4/(1+Simulasyon!B385/100*B$2/$B$1)</f>
        <v>64039.137190407222</v>
      </c>
      <c r="C388" s="103">
        <f>C$4/(1+Simulasyon!C385/100*C$2/$B$1)</f>
        <v>34483.853518249387</v>
      </c>
      <c r="D388" s="103">
        <f t="shared" si="28"/>
        <v>-2.5149746909955866</v>
      </c>
      <c r="E388" s="103">
        <f t="shared" si="29"/>
        <v>-0.11303218811372062</v>
      </c>
      <c r="F388" s="103">
        <f t="shared" si="30"/>
        <v>-2.6280068791093072</v>
      </c>
      <c r="G388" s="103">
        <f t="shared" si="27"/>
        <v>-4.3144913123396691</v>
      </c>
    </row>
    <row r="389" spans="1:7" ht="15" thickBot="1" x14ac:dyDescent="0.35">
      <c r="A389" s="106">
        <v>384</v>
      </c>
      <c r="B389" s="103">
        <f>B$4/(1+Simulasyon!B386/100*B$2/$B$1)</f>
        <v>64045.433286745851</v>
      </c>
      <c r="C389" s="103">
        <f>C$4/(1+Simulasyon!C386/100*C$2/$B$1)</f>
        <v>34488.815186187072</v>
      </c>
      <c r="D389" s="103">
        <f t="shared" si="28"/>
        <v>3.7811216476329719</v>
      </c>
      <c r="E389" s="103">
        <f t="shared" si="29"/>
        <v>4.8486357495712582</v>
      </c>
      <c r="F389" s="103">
        <f t="shared" si="30"/>
        <v>8.6297573972042301</v>
      </c>
      <c r="G389" s="103">
        <f t="shared" si="27"/>
        <v>-4.2656336435175035</v>
      </c>
    </row>
    <row r="390" spans="1:7" ht="15" thickBot="1" x14ac:dyDescent="0.35">
      <c r="A390" s="106">
        <v>385</v>
      </c>
      <c r="B390" s="103">
        <f>B$4/(1+Simulasyon!B387/100*B$2/$B$1)</f>
        <v>64051.848968655569</v>
      </c>
      <c r="C390" s="103">
        <f>C$4/(1+Simulasyon!C387/100*C$2/$B$1)</f>
        <v>34501.10634163658</v>
      </c>
      <c r="D390" s="103">
        <f t="shared" si="28"/>
        <v>10.196803557351814</v>
      </c>
      <c r="E390" s="103">
        <f t="shared" si="29"/>
        <v>17.1397911990789</v>
      </c>
      <c r="F390" s="103">
        <f t="shared" si="30"/>
        <v>27.336594756430713</v>
      </c>
      <c r="G390" s="103">
        <f t="shared" si="27"/>
        <v>-4.260349286145356</v>
      </c>
    </row>
    <row r="391" spans="1:7" ht="15" thickBot="1" x14ac:dyDescent="0.35">
      <c r="A391" s="106">
        <v>386</v>
      </c>
      <c r="B391" s="103">
        <f>B$4/(1+Simulasyon!B388/100*B$2/$B$1)</f>
        <v>64046.393320159681</v>
      </c>
      <c r="C391" s="103">
        <f>C$4/(1+Simulasyon!C388/100*C$2/$B$1)</f>
        <v>34488.704056579874</v>
      </c>
      <c r="D391" s="103">
        <f t="shared" si="28"/>
        <v>4.7411550614633597</v>
      </c>
      <c r="E391" s="103">
        <f t="shared" si="29"/>
        <v>4.7375061423736042</v>
      </c>
      <c r="F391" s="103">
        <f t="shared" si="30"/>
        <v>9.478661203836964</v>
      </c>
      <c r="G391" s="103">
        <f t="shared" ref="G391:G454" si="31">+SMALL($F$6:$F$1005,A391)</f>
        <v>-4.257078355520207</v>
      </c>
    </row>
    <row r="392" spans="1:7" ht="15" thickBot="1" x14ac:dyDescent="0.35">
      <c r="A392" s="106">
        <v>387</v>
      </c>
      <c r="B392" s="103">
        <f>B$4/(1+Simulasyon!B389/100*B$2/$B$1)</f>
        <v>64033.676600642371</v>
      </c>
      <c r="C392" s="103">
        <f>C$4/(1+Simulasyon!C389/100*C$2/$B$1)</f>
        <v>34469.260164379579</v>
      </c>
      <c r="D392" s="103">
        <f t="shared" si="28"/>
        <v>-7.9755644558463246</v>
      </c>
      <c r="E392" s="103">
        <f t="shared" si="29"/>
        <v>-14.706386057921918</v>
      </c>
      <c r="F392" s="103">
        <f t="shared" si="30"/>
        <v>-22.681950513768243</v>
      </c>
      <c r="G392" s="103">
        <f t="shared" si="31"/>
        <v>-4.2534758061738103</v>
      </c>
    </row>
    <row r="393" spans="1:7" ht="15" thickBot="1" x14ac:dyDescent="0.35">
      <c r="A393" s="106">
        <v>388</v>
      </c>
      <c r="B393" s="103">
        <f>B$4/(1+Simulasyon!B390/100*B$2/$B$1)</f>
        <v>64040.77528253146</v>
      </c>
      <c r="C393" s="103">
        <f>C$4/(1+Simulasyon!C390/100*C$2/$B$1)</f>
        <v>34484.894907119095</v>
      </c>
      <c r="D393" s="103">
        <f t="shared" si="28"/>
        <v>-0.87688256675755838</v>
      </c>
      <c r="E393" s="103">
        <f t="shared" si="29"/>
        <v>0.92835668159386842</v>
      </c>
      <c r="F393" s="103">
        <f t="shared" si="30"/>
        <v>5.1474114836310036E-2</v>
      </c>
      <c r="G393" s="103">
        <f t="shared" si="31"/>
        <v>-4.2383151651229127</v>
      </c>
    </row>
    <row r="394" spans="1:7" ht="15" thickBot="1" x14ac:dyDescent="0.35">
      <c r="A394" s="106">
        <v>389</v>
      </c>
      <c r="B394" s="103">
        <f>B$4/(1+Simulasyon!B391/100*B$2/$B$1)</f>
        <v>64044.772773762968</v>
      </c>
      <c r="C394" s="103">
        <f>C$4/(1+Simulasyon!C391/100*C$2/$B$1)</f>
        <v>34489.192972121826</v>
      </c>
      <c r="D394" s="103">
        <f t="shared" si="28"/>
        <v>3.1206086647507618</v>
      </c>
      <c r="E394" s="103">
        <f t="shared" si="29"/>
        <v>5.2264216843250324</v>
      </c>
      <c r="F394" s="103">
        <f t="shared" si="30"/>
        <v>8.3470303490757942</v>
      </c>
      <c r="G394" s="103">
        <f t="shared" si="31"/>
        <v>-4.1899346595018869</v>
      </c>
    </row>
    <row r="395" spans="1:7" ht="15" thickBot="1" x14ac:dyDescent="0.35">
      <c r="A395" s="106">
        <v>390</v>
      </c>
      <c r="B395" s="103">
        <f>B$4/(1+Simulasyon!B392/100*B$2/$B$1)</f>
        <v>64037.590513189105</v>
      </c>
      <c r="C395" s="103">
        <f>C$4/(1+Simulasyon!C392/100*C$2/$B$1)</f>
        <v>34483.613247324196</v>
      </c>
      <c r="D395" s="103">
        <f t="shared" si="28"/>
        <v>-4.0616519091126975</v>
      </c>
      <c r="E395" s="103">
        <f t="shared" si="29"/>
        <v>-0.35330311330471886</v>
      </c>
      <c r="F395" s="103">
        <f t="shared" si="30"/>
        <v>-4.4149550224174163</v>
      </c>
      <c r="G395" s="103">
        <f t="shared" si="31"/>
        <v>-4.1649951947911177</v>
      </c>
    </row>
    <row r="396" spans="1:7" ht="15" thickBot="1" x14ac:dyDescent="0.35">
      <c r="A396" s="106">
        <v>391</v>
      </c>
      <c r="B396" s="103">
        <f>B$4/(1+Simulasyon!B393/100*B$2/$B$1)</f>
        <v>64043.377367275607</v>
      </c>
      <c r="C396" s="103">
        <f>C$4/(1+Simulasyon!C393/100*C$2/$B$1)</f>
        <v>34490.283768597554</v>
      </c>
      <c r="D396" s="103">
        <f t="shared" si="28"/>
        <v>1.725202177389292</v>
      </c>
      <c r="E396" s="103">
        <f t="shared" si="29"/>
        <v>6.3172181600530166</v>
      </c>
      <c r="F396" s="103">
        <f t="shared" si="30"/>
        <v>8.0424203374423087</v>
      </c>
      <c r="G396" s="103">
        <f t="shared" si="31"/>
        <v>-4.1238428666765685</v>
      </c>
    </row>
    <row r="397" spans="1:7" ht="15" thickBot="1" x14ac:dyDescent="0.35">
      <c r="A397" s="106">
        <v>392</v>
      </c>
      <c r="B397" s="103">
        <f>B$4/(1+Simulasyon!B394/100*B$2/$B$1)</f>
        <v>64043.142998486328</v>
      </c>
      <c r="C397" s="103">
        <f>C$4/(1+Simulasyon!C394/100*C$2/$B$1)</f>
        <v>34485.177302961209</v>
      </c>
      <c r="D397" s="103">
        <f t="shared" si="28"/>
        <v>1.4908333881103317</v>
      </c>
      <c r="E397" s="103">
        <f t="shared" si="29"/>
        <v>1.2107525237079244</v>
      </c>
      <c r="F397" s="103">
        <f t="shared" si="30"/>
        <v>2.7015859118182561</v>
      </c>
      <c r="G397" s="103">
        <f t="shared" si="31"/>
        <v>-4.1106395001188503</v>
      </c>
    </row>
    <row r="398" spans="1:7" ht="15" thickBot="1" x14ac:dyDescent="0.35">
      <c r="A398" s="106">
        <v>393</v>
      </c>
      <c r="B398" s="103">
        <f>B$4/(1+Simulasyon!B395/100*B$2/$B$1)</f>
        <v>64035.902263469587</v>
      </c>
      <c r="C398" s="103">
        <f>C$4/(1+Simulasyon!C395/100*C$2/$B$1)</f>
        <v>34472.872142713983</v>
      </c>
      <c r="D398" s="103">
        <f t="shared" si="28"/>
        <v>-5.7499016286310507</v>
      </c>
      <c r="E398" s="103">
        <f t="shared" si="29"/>
        <v>-11.094407723518088</v>
      </c>
      <c r="F398" s="103">
        <f t="shared" si="30"/>
        <v>-16.844309352149139</v>
      </c>
      <c r="G398" s="103">
        <f t="shared" si="31"/>
        <v>-4.0713414597921656</v>
      </c>
    </row>
    <row r="399" spans="1:7" ht="15" thickBot="1" x14ac:dyDescent="0.35">
      <c r="A399" s="106">
        <v>394</v>
      </c>
      <c r="B399" s="103">
        <f>B$4/(1+Simulasyon!B396/100*B$2/$B$1)</f>
        <v>64042.011397644776</v>
      </c>
      <c r="C399" s="103">
        <f>C$4/(1+Simulasyon!C396/100*C$2/$B$1)</f>
        <v>34484.254971873008</v>
      </c>
      <c r="D399" s="103">
        <f t="shared" si="28"/>
        <v>0.35923254655790515</v>
      </c>
      <c r="E399" s="103">
        <f t="shared" si="29"/>
        <v>0.28842143550718902</v>
      </c>
      <c r="F399" s="103">
        <f t="shared" si="30"/>
        <v>0.64765398206509417</v>
      </c>
      <c r="G399" s="103">
        <f t="shared" si="31"/>
        <v>-3.9929381535912398</v>
      </c>
    </row>
    <row r="400" spans="1:7" ht="15" thickBot="1" x14ac:dyDescent="0.35">
      <c r="A400" s="106">
        <v>395</v>
      </c>
      <c r="B400" s="103">
        <f>B$4/(1+Simulasyon!B397/100*B$2/$B$1)</f>
        <v>64035.344879158562</v>
      </c>
      <c r="C400" s="103">
        <f>C$4/(1+Simulasyon!C397/100*C$2/$B$1)</f>
        <v>34467.576227616002</v>
      </c>
      <c r="D400" s="103">
        <f t="shared" si="28"/>
        <v>-6.3072859396561398</v>
      </c>
      <c r="E400" s="103">
        <f t="shared" si="29"/>
        <v>-16.390322821498557</v>
      </c>
      <c r="F400" s="103">
        <f t="shared" si="30"/>
        <v>-22.697608761154697</v>
      </c>
      <c r="G400" s="103">
        <f t="shared" si="31"/>
        <v>-3.934706493455451</v>
      </c>
    </row>
    <row r="401" spans="1:7" ht="15" thickBot="1" x14ac:dyDescent="0.35">
      <c r="A401" s="106">
        <v>396</v>
      </c>
      <c r="B401" s="103">
        <f>B$4/(1+Simulasyon!B398/100*B$2/$B$1)</f>
        <v>64041.866402955195</v>
      </c>
      <c r="C401" s="103">
        <f>C$4/(1+Simulasyon!C398/100*C$2/$B$1)</f>
        <v>34473.153765262425</v>
      </c>
      <c r="D401" s="103">
        <f t="shared" si="28"/>
        <v>0.21423785697697895</v>
      </c>
      <c r="E401" s="103">
        <f t="shared" si="29"/>
        <v>-10.812785175075987</v>
      </c>
      <c r="F401" s="103">
        <f t="shared" si="30"/>
        <v>-10.598547318099008</v>
      </c>
      <c r="G401" s="103">
        <f t="shared" si="31"/>
        <v>-3.8773805141390767</v>
      </c>
    </row>
    <row r="402" spans="1:7" ht="15" thickBot="1" x14ac:dyDescent="0.35">
      <c r="A402" s="106">
        <v>397</v>
      </c>
      <c r="B402" s="103">
        <f>B$4/(1+Simulasyon!B399/100*B$2/$B$1)</f>
        <v>64029.904978681028</v>
      </c>
      <c r="C402" s="103">
        <f>C$4/(1+Simulasyon!C399/100*C$2/$B$1)</f>
        <v>34475.50276044858</v>
      </c>
      <c r="D402" s="103">
        <f t="shared" si="28"/>
        <v>-11.747186417189369</v>
      </c>
      <c r="E402" s="103">
        <f t="shared" si="29"/>
        <v>-8.4637899889203254</v>
      </c>
      <c r="F402" s="103">
        <f t="shared" si="30"/>
        <v>-20.210976406109694</v>
      </c>
      <c r="G402" s="103">
        <f t="shared" si="31"/>
        <v>-3.8470709597386303</v>
      </c>
    </row>
    <row r="403" spans="1:7" ht="15" thickBot="1" x14ac:dyDescent="0.35">
      <c r="A403" s="106">
        <v>398</v>
      </c>
      <c r="B403" s="103">
        <f>B$4/(1+Simulasyon!B400/100*B$2/$B$1)</f>
        <v>64053.024257064681</v>
      </c>
      <c r="C403" s="103">
        <f>C$4/(1+Simulasyon!C400/100*C$2/$B$1)</f>
        <v>34500.250358523452</v>
      </c>
      <c r="D403" s="103">
        <f t="shared" si="28"/>
        <v>11.372091966462904</v>
      </c>
      <c r="E403" s="103">
        <f t="shared" si="29"/>
        <v>16.283808085951023</v>
      </c>
      <c r="F403" s="103">
        <f t="shared" si="30"/>
        <v>27.655900052413926</v>
      </c>
      <c r="G403" s="103">
        <f t="shared" si="31"/>
        <v>-3.7951925567904254</v>
      </c>
    </row>
    <row r="404" spans="1:7" ht="15" thickBot="1" x14ac:dyDescent="0.35">
      <c r="A404" s="106">
        <v>399</v>
      </c>
      <c r="B404" s="103">
        <f>B$4/(1+Simulasyon!B401/100*B$2/$B$1)</f>
        <v>64040.024337615272</v>
      </c>
      <c r="C404" s="103">
        <f>C$4/(1+Simulasyon!C401/100*C$2/$B$1)</f>
        <v>34478.220179514225</v>
      </c>
      <c r="D404" s="103">
        <f t="shared" si="28"/>
        <v>-1.6278274829455768</v>
      </c>
      <c r="E404" s="103">
        <f t="shared" si="29"/>
        <v>-5.7463709232761175</v>
      </c>
      <c r="F404" s="103">
        <f t="shared" si="30"/>
        <v>-7.3741984062216943</v>
      </c>
      <c r="G404" s="103">
        <f t="shared" si="31"/>
        <v>-3.6997465378299239</v>
      </c>
    </row>
    <row r="405" spans="1:7" ht="15" thickBot="1" x14ac:dyDescent="0.35">
      <c r="A405" s="106">
        <v>400</v>
      </c>
      <c r="B405" s="103">
        <f>B$4/(1+Simulasyon!B402/100*B$2/$B$1)</f>
        <v>64041.197234897205</v>
      </c>
      <c r="C405" s="103">
        <f>C$4/(1+Simulasyon!C402/100*C$2/$B$1)</f>
        <v>34486.159264693386</v>
      </c>
      <c r="D405" s="103">
        <f t="shared" si="28"/>
        <v>-0.45493020101275761</v>
      </c>
      <c r="E405" s="103">
        <f t="shared" si="29"/>
        <v>2.1927142558852211</v>
      </c>
      <c r="F405" s="103">
        <f t="shared" si="30"/>
        <v>1.7377840548724635</v>
      </c>
      <c r="G405" s="103">
        <f t="shared" si="31"/>
        <v>-3.6738587291038129</v>
      </c>
    </row>
    <row r="406" spans="1:7" ht="15" thickBot="1" x14ac:dyDescent="0.35">
      <c r="A406" s="106">
        <v>401</v>
      </c>
      <c r="B406" s="103">
        <f>B$4/(1+Simulasyon!B403/100*B$2/$B$1)</f>
        <v>64033.33406927449</v>
      </c>
      <c r="C406" s="103">
        <f>C$4/(1+Simulasyon!C403/100*C$2/$B$1)</f>
        <v>34470.448914299232</v>
      </c>
      <c r="D406" s="103">
        <f t="shared" si="28"/>
        <v>-8.318095823728072</v>
      </c>
      <c r="E406" s="103">
        <f t="shared" si="29"/>
        <v>-13.517636138269154</v>
      </c>
      <c r="F406" s="103">
        <f t="shared" si="30"/>
        <v>-21.835731961997226</v>
      </c>
      <c r="G406" s="103">
        <f t="shared" si="31"/>
        <v>-3.6585925162144122</v>
      </c>
    </row>
    <row r="407" spans="1:7" ht="15" thickBot="1" x14ac:dyDescent="0.35">
      <c r="A407" s="106">
        <v>402</v>
      </c>
      <c r="B407" s="103">
        <f>B$4/(1+Simulasyon!B404/100*B$2/$B$1)</f>
        <v>64045.08032642318</v>
      </c>
      <c r="C407" s="103">
        <f>C$4/(1+Simulasyon!C404/100*C$2/$B$1)</f>
        <v>34493.378724869646</v>
      </c>
      <c r="D407" s="103">
        <f t="shared" si="28"/>
        <v>3.4281613249622751</v>
      </c>
      <c r="E407" s="103">
        <f t="shared" si="29"/>
        <v>9.4121744321455481</v>
      </c>
      <c r="F407" s="103">
        <f t="shared" si="30"/>
        <v>12.840335757107823</v>
      </c>
      <c r="G407" s="103">
        <f t="shared" si="31"/>
        <v>-3.6509455215928028</v>
      </c>
    </row>
    <row r="408" spans="1:7" ht="15" thickBot="1" x14ac:dyDescent="0.35">
      <c r="A408" s="106">
        <v>403</v>
      </c>
      <c r="B408" s="103">
        <f>B$4/(1+Simulasyon!B405/100*B$2/$B$1)</f>
        <v>64045.259182240967</v>
      </c>
      <c r="C408" s="103">
        <f>C$4/(1+Simulasyon!C405/100*C$2/$B$1)</f>
        <v>34484.636549196519</v>
      </c>
      <c r="D408" s="103">
        <f t="shared" si="28"/>
        <v>3.6070171427491005</v>
      </c>
      <c r="E408" s="103">
        <f t="shared" si="29"/>
        <v>0.66999875901819905</v>
      </c>
      <c r="F408" s="103">
        <f t="shared" si="30"/>
        <v>4.2770159017672995</v>
      </c>
      <c r="G408" s="103">
        <f t="shared" si="31"/>
        <v>-3.6333347941326792</v>
      </c>
    </row>
    <row r="409" spans="1:7" ht="15" thickBot="1" x14ac:dyDescent="0.35">
      <c r="A409" s="106">
        <v>404</v>
      </c>
      <c r="B409" s="103">
        <f>B$4/(1+Simulasyon!B406/100*B$2/$B$1)</f>
        <v>64043.930253792729</v>
      </c>
      <c r="C409" s="103">
        <f>C$4/(1+Simulasyon!C406/100*C$2/$B$1)</f>
        <v>34489.191107106519</v>
      </c>
      <c r="D409" s="103">
        <f t="shared" si="28"/>
        <v>2.2780886945110979</v>
      </c>
      <c r="E409" s="103">
        <f t="shared" si="29"/>
        <v>5.2245566690180567</v>
      </c>
      <c r="F409" s="103">
        <f t="shared" si="30"/>
        <v>7.5026453635291546</v>
      </c>
      <c r="G409" s="103">
        <f t="shared" si="31"/>
        <v>-3.6301758140543825</v>
      </c>
    </row>
    <row r="410" spans="1:7" ht="15" thickBot="1" x14ac:dyDescent="0.35">
      <c r="A410" s="106">
        <v>405</v>
      </c>
      <c r="B410" s="103">
        <f>B$4/(1+Simulasyon!B407/100*B$2/$B$1)</f>
        <v>64034.627680873979</v>
      </c>
      <c r="C410" s="103">
        <f>C$4/(1+Simulasyon!C407/100*C$2/$B$1)</f>
        <v>34476.058264586129</v>
      </c>
      <c r="D410" s="103">
        <f t="shared" si="28"/>
        <v>-7.0244842242391314</v>
      </c>
      <c r="E410" s="103">
        <f t="shared" si="29"/>
        <v>-7.9082858513720566</v>
      </c>
      <c r="F410" s="103">
        <f t="shared" si="30"/>
        <v>-14.932770075611188</v>
      </c>
      <c r="G410" s="103">
        <f t="shared" si="31"/>
        <v>-3.6273856478219386</v>
      </c>
    </row>
    <row r="411" spans="1:7" ht="15" thickBot="1" x14ac:dyDescent="0.35">
      <c r="A411" s="106">
        <v>406</v>
      </c>
      <c r="B411" s="103">
        <f>B$4/(1+Simulasyon!B408/100*B$2/$B$1)</f>
        <v>64045.713339231123</v>
      </c>
      <c r="C411" s="103">
        <f>C$4/(1+Simulasyon!C408/100*C$2/$B$1)</f>
        <v>34487.573960782698</v>
      </c>
      <c r="D411" s="103">
        <f t="shared" si="28"/>
        <v>4.0611741329048527</v>
      </c>
      <c r="E411" s="103">
        <f t="shared" si="29"/>
        <v>3.6074103451974224</v>
      </c>
      <c r="F411" s="103">
        <f t="shared" si="30"/>
        <v>7.6685844781022752</v>
      </c>
      <c r="G411" s="103">
        <f t="shared" si="31"/>
        <v>-3.6200871193068451</v>
      </c>
    </row>
    <row r="412" spans="1:7" ht="15" thickBot="1" x14ac:dyDescent="0.35">
      <c r="A412" s="106">
        <v>407</v>
      </c>
      <c r="B412" s="103">
        <f>B$4/(1+Simulasyon!B409/100*B$2/$B$1)</f>
        <v>64041.059658841921</v>
      </c>
      <c r="C412" s="103">
        <f>C$4/(1+Simulasyon!C409/100*C$2/$B$1)</f>
        <v>34475.651868753572</v>
      </c>
      <c r="D412" s="103">
        <f t="shared" si="28"/>
        <v>-0.59250625629647402</v>
      </c>
      <c r="E412" s="103">
        <f t="shared" si="29"/>
        <v>-8.3146816839289386</v>
      </c>
      <c r="F412" s="103">
        <f t="shared" si="30"/>
        <v>-8.9071879402254126</v>
      </c>
      <c r="G412" s="103">
        <f t="shared" si="31"/>
        <v>-3.606929646426579</v>
      </c>
    </row>
    <row r="413" spans="1:7" ht="15" thickBot="1" x14ac:dyDescent="0.35">
      <c r="A413" s="106">
        <v>408</v>
      </c>
      <c r="B413" s="103">
        <f>B$4/(1+Simulasyon!B410/100*B$2/$B$1)</f>
        <v>64040.022090203041</v>
      </c>
      <c r="C413" s="103">
        <f>C$4/(1+Simulasyon!C410/100*C$2/$B$1)</f>
        <v>34470.949058242019</v>
      </c>
      <c r="D413" s="103">
        <f t="shared" si="28"/>
        <v>-1.6300748951762216</v>
      </c>
      <c r="E413" s="103">
        <f t="shared" si="29"/>
        <v>-13.017492195482191</v>
      </c>
      <c r="F413" s="103">
        <f t="shared" si="30"/>
        <v>-14.647567090658413</v>
      </c>
      <c r="G413" s="103">
        <f t="shared" si="31"/>
        <v>-3.5720922854889068</v>
      </c>
    </row>
    <row r="414" spans="1:7" ht="15" thickBot="1" x14ac:dyDescent="0.35">
      <c r="A414" s="106">
        <v>409</v>
      </c>
      <c r="B414" s="103">
        <f>B$4/(1+Simulasyon!B411/100*B$2/$B$1)</f>
        <v>64037.839624702065</v>
      </c>
      <c r="C414" s="103">
        <f>C$4/(1+Simulasyon!C411/100*C$2/$B$1)</f>
        <v>34479.793946433419</v>
      </c>
      <c r="D414" s="103">
        <f t="shared" si="28"/>
        <v>-3.8125403961530537</v>
      </c>
      <c r="E414" s="103">
        <f t="shared" si="29"/>
        <v>-4.1726040040812222</v>
      </c>
      <c r="F414" s="103">
        <f t="shared" si="30"/>
        <v>-7.985144400234276</v>
      </c>
      <c r="G414" s="103">
        <f t="shared" si="31"/>
        <v>-3.5718641494095209</v>
      </c>
    </row>
    <row r="415" spans="1:7" ht="15" thickBot="1" x14ac:dyDescent="0.35">
      <c r="A415" s="106">
        <v>410</v>
      </c>
      <c r="B415" s="103">
        <f>B$4/(1+Simulasyon!B412/100*B$2/$B$1)</f>
        <v>64048.387235331204</v>
      </c>
      <c r="C415" s="103">
        <f>C$4/(1+Simulasyon!C412/100*C$2/$B$1)</f>
        <v>34496.076286611897</v>
      </c>
      <c r="D415" s="103">
        <f t="shared" si="28"/>
        <v>6.7350702329858905</v>
      </c>
      <c r="E415" s="103">
        <f t="shared" si="29"/>
        <v>12.109736174395948</v>
      </c>
      <c r="F415" s="103">
        <f t="shared" si="30"/>
        <v>18.844806407381839</v>
      </c>
      <c r="G415" s="103">
        <f t="shared" si="31"/>
        <v>-3.5461279290611856</v>
      </c>
    </row>
    <row r="416" spans="1:7" ht="15" thickBot="1" x14ac:dyDescent="0.35">
      <c r="A416" s="106">
        <v>411</v>
      </c>
      <c r="B416" s="103">
        <f>B$4/(1+Simulasyon!B413/100*B$2/$B$1)</f>
        <v>64042.838128225725</v>
      </c>
      <c r="C416" s="103">
        <f>C$4/(1+Simulasyon!C413/100*C$2/$B$1)</f>
        <v>34487.44837604335</v>
      </c>
      <c r="D416" s="103">
        <f t="shared" si="28"/>
        <v>1.1859631275074207</v>
      </c>
      <c r="E416" s="103">
        <f t="shared" si="29"/>
        <v>3.4818256058497354</v>
      </c>
      <c r="F416" s="103">
        <f t="shared" si="30"/>
        <v>4.6677887333571562</v>
      </c>
      <c r="G416" s="103">
        <f t="shared" si="31"/>
        <v>-3.4957714530391968</v>
      </c>
    </row>
    <row r="417" spans="1:7" ht="15" thickBot="1" x14ac:dyDescent="0.35">
      <c r="A417" s="106">
        <v>412</v>
      </c>
      <c r="B417" s="103">
        <f>B$4/(1+Simulasyon!B414/100*B$2/$B$1)</f>
        <v>64046.859824294806</v>
      </c>
      <c r="C417" s="103">
        <f>C$4/(1+Simulasyon!C414/100*C$2/$B$1)</f>
        <v>34479.594453166421</v>
      </c>
      <c r="D417" s="103">
        <f t="shared" si="28"/>
        <v>5.2076591965887928</v>
      </c>
      <c r="E417" s="103">
        <f t="shared" si="29"/>
        <v>-4.3720972710798378</v>
      </c>
      <c r="F417" s="103">
        <f t="shared" si="30"/>
        <v>0.83556192550895503</v>
      </c>
      <c r="G417" s="103">
        <f t="shared" si="31"/>
        <v>-3.4467499892634805</v>
      </c>
    </row>
    <row r="418" spans="1:7" ht="15" thickBot="1" x14ac:dyDescent="0.35">
      <c r="A418" s="106">
        <v>413</v>
      </c>
      <c r="B418" s="103">
        <f>B$4/(1+Simulasyon!B415/100*B$2/$B$1)</f>
        <v>64039.11071852711</v>
      </c>
      <c r="C418" s="103">
        <f>C$4/(1+Simulasyon!C415/100*C$2/$B$1)</f>
        <v>34476.127230563878</v>
      </c>
      <c r="D418" s="103">
        <f t="shared" si="28"/>
        <v>-2.5414465711073717</v>
      </c>
      <c r="E418" s="103">
        <f t="shared" si="29"/>
        <v>-7.8393198736230261</v>
      </c>
      <c r="F418" s="103">
        <f t="shared" si="30"/>
        <v>-10.380766444730398</v>
      </c>
      <c r="G418" s="103">
        <f t="shared" si="31"/>
        <v>-3.4335133662461885</v>
      </c>
    </row>
    <row r="419" spans="1:7" ht="15" thickBot="1" x14ac:dyDescent="0.35">
      <c r="A419" s="106">
        <v>414</v>
      </c>
      <c r="B419" s="103">
        <f>B$4/(1+Simulasyon!B416/100*B$2/$B$1)</f>
        <v>64047.684265378535</v>
      </c>
      <c r="C419" s="103">
        <f>C$4/(1+Simulasyon!C416/100*C$2/$B$1)</f>
        <v>34497.275560637383</v>
      </c>
      <c r="D419" s="103">
        <f t="shared" si="28"/>
        <v>6.0321002803175361</v>
      </c>
      <c r="E419" s="103">
        <f t="shared" si="29"/>
        <v>13.309010199882323</v>
      </c>
      <c r="F419" s="103">
        <f t="shared" si="30"/>
        <v>19.341110480199859</v>
      </c>
      <c r="G419" s="103">
        <f t="shared" si="31"/>
        <v>-3.3419969669776037</v>
      </c>
    </row>
    <row r="420" spans="1:7" ht="15" thickBot="1" x14ac:dyDescent="0.35">
      <c r="A420" s="106">
        <v>415</v>
      </c>
      <c r="B420" s="103">
        <f>B$4/(1+Simulasyon!B417/100*B$2/$B$1)</f>
        <v>64046.461648207915</v>
      </c>
      <c r="C420" s="103">
        <f>C$4/(1+Simulasyon!C417/100*C$2/$B$1)</f>
        <v>34487.881284752482</v>
      </c>
      <c r="D420" s="103">
        <f t="shared" si="28"/>
        <v>4.8094831096968846</v>
      </c>
      <c r="E420" s="103">
        <f t="shared" si="29"/>
        <v>3.9147343149816152</v>
      </c>
      <c r="F420" s="103">
        <f t="shared" si="30"/>
        <v>8.7242174246784998</v>
      </c>
      <c r="G420" s="103">
        <f t="shared" si="31"/>
        <v>-3.2164190527182654</v>
      </c>
    </row>
    <row r="421" spans="1:7" ht="15" thickBot="1" x14ac:dyDescent="0.35">
      <c r="A421" s="106">
        <v>416</v>
      </c>
      <c r="B421" s="103">
        <f>B$4/(1+Simulasyon!B418/100*B$2/$B$1)</f>
        <v>64041.317719020386</v>
      </c>
      <c r="C421" s="103">
        <f>C$4/(1+Simulasyon!C418/100*C$2/$B$1)</f>
        <v>34489.450081755735</v>
      </c>
      <c r="D421" s="103">
        <f t="shared" si="28"/>
        <v>-0.33444607783167157</v>
      </c>
      <c r="E421" s="103">
        <f t="shared" si="29"/>
        <v>5.4835313182338723</v>
      </c>
      <c r="F421" s="103">
        <f t="shared" si="30"/>
        <v>5.1490852404022007</v>
      </c>
      <c r="G421" s="103">
        <f t="shared" si="31"/>
        <v>-3.1842811593523948</v>
      </c>
    </row>
    <row r="422" spans="1:7" ht="15" thickBot="1" x14ac:dyDescent="0.35">
      <c r="A422" s="106">
        <v>417</v>
      </c>
      <c r="B422" s="103">
        <f>B$4/(1+Simulasyon!B419/100*B$2/$B$1)</f>
        <v>64041.261446676872</v>
      </c>
      <c r="C422" s="103">
        <f>C$4/(1+Simulasyon!C419/100*C$2/$B$1)</f>
        <v>34483.035918308728</v>
      </c>
      <c r="D422" s="103">
        <f t="shared" si="28"/>
        <v>-0.39071842134580947</v>
      </c>
      <c r="E422" s="103">
        <f t="shared" si="29"/>
        <v>-0.93063212877314072</v>
      </c>
      <c r="F422" s="103">
        <f t="shared" si="30"/>
        <v>-1.3213505501189502</v>
      </c>
      <c r="G422" s="103">
        <f t="shared" si="31"/>
        <v>-3.1555806994074374</v>
      </c>
    </row>
    <row r="423" spans="1:7" ht="15" thickBot="1" x14ac:dyDescent="0.35">
      <c r="A423" s="106">
        <v>418</v>
      </c>
      <c r="B423" s="103">
        <f>B$4/(1+Simulasyon!B420/100*B$2/$B$1)</f>
        <v>64037.826754900831</v>
      </c>
      <c r="C423" s="103">
        <f>C$4/(1+Simulasyon!C420/100*C$2/$B$1)</f>
        <v>34475.274587755055</v>
      </c>
      <c r="D423" s="103">
        <f t="shared" si="28"/>
        <v>-3.8254101973871002</v>
      </c>
      <c r="E423" s="103">
        <f t="shared" si="29"/>
        <v>-8.6919626824455918</v>
      </c>
      <c r="F423" s="103">
        <f t="shared" si="30"/>
        <v>-12.517372879832692</v>
      </c>
      <c r="G423" s="103">
        <f t="shared" si="31"/>
        <v>-3.1282483267932548</v>
      </c>
    </row>
    <row r="424" spans="1:7" ht="15" thickBot="1" x14ac:dyDescent="0.35">
      <c r="A424" s="106">
        <v>419</v>
      </c>
      <c r="B424" s="103">
        <f>B$4/(1+Simulasyon!B421/100*B$2/$B$1)</f>
        <v>64048.057065910252</v>
      </c>
      <c r="C424" s="103">
        <f>C$4/(1+Simulasyon!C421/100*C$2/$B$1)</f>
        <v>34495.228867917613</v>
      </c>
      <c r="D424" s="103">
        <f t="shared" si="28"/>
        <v>6.4049008120346116</v>
      </c>
      <c r="E424" s="103">
        <f t="shared" si="29"/>
        <v>11.26231748011196</v>
      </c>
      <c r="F424" s="103">
        <f t="shared" si="30"/>
        <v>17.667218292146572</v>
      </c>
      <c r="G424" s="103">
        <f t="shared" si="31"/>
        <v>-2.9511121907271445</v>
      </c>
    </row>
    <row r="425" spans="1:7" ht="15" thickBot="1" x14ac:dyDescent="0.35">
      <c r="A425" s="106">
        <v>420</v>
      </c>
      <c r="B425" s="103">
        <f>B$4/(1+Simulasyon!B422/100*B$2/$B$1)</f>
        <v>64040.49295540501</v>
      </c>
      <c r="C425" s="103">
        <f>C$4/(1+Simulasyon!C422/100*C$2/$B$1)</f>
        <v>34488.664218328675</v>
      </c>
      <c r="D425" s="103">
        <f t="shared" si="28"/>
        <v>-1.1592096932072309</v>
      </c>
      <c r="E425" s="103">
        <f t="shared" si="29"/>
        <v>4.6976678911742056</v>
      </c>
      <c r="F425" s="103">
        <f t="shared" si="30"/>
        <v>3.5384581979669747</v>
      </c>
      <c r="G425" s="103">
        <f t="shared" si="31"/>
        <v>-2.9109728291659849</v>
      </c>
    </row>
    <row r="426" spans="1:7" ht="15" thickBot="1" x14ac:dyDescent="0.35">
      <c r="A426" s="106">
        <v>421</v>
      </c>
      <c r="B426" s="103">
        <f>B$4/(1+Simulasyon!B423/100*B$2/$B$1)</f>
        <v>64035.20225620197</v>
      </c>
      <c r="C426" s="103">
        <f>C$4/(1+Simulasyon!C423/100*C$2/$B$1)</f>
        <v>34464.993007233126</v>
      </c>
      <c r="D426" s="103">
        <f t="shared" si="28"/>
        <v>-6.4499088962475071</v>
      </c>
      <c r="E426" s="103">
        <f t="shared" si="29"/>
        <v>-18.973543204374437</v>
      </c>
      <c r="F426" s="103">
        <f t="shared" si="30"/>
        <v>-25.423452100621944</v>
      </c>
      <c r="G426" s="103">
        <f t="shared" si="31"/>
        <v>-2.8194481063983403</v>
      </c>
    </row>
    <row r="427" spans="1:7" ht="15" thickBot="1" x14ac:dyDescent="0.35">
      <c r="A427" s="106">
        <v>422</v>
      </c>
      <c r="B427" s="103">
        <f>B$4/(1+Simulasyon!B424/100*B$2/$B$1)</f>
        <v>64039.856796792432</v>
      </c>
      <c r="C427" s="103">
        <f>C$4/(1+Simulasyon!C424/100*C$2/$B$1)</f>
        <v>34484.467644244054</v>
      </c>
      <c r="D427" s="103">
        <f t="shared" si="28"/>
        <v>-1.7953683057858143</v>
      </c>
      <c r="E427" s="103">
        <f t="shared" si="29"/>
        <v>0.50109380655339919</v>
      </c>
      <c r="F427" s="103">
        <f t="shared" si="30"/>
        <v>-1.2942744992324151</v>
      </c>
      <c r="G427" s="103">
        <f t="shared" si="31"/>
        <v>-2.7893626507939189</v>
      </c>
    </row>
    <row r="428" spans="1:7" ht="15" thickBot="1" x14ac:dyDescent="0.35">
      <c r="A428" s="106">
        <v>423</v>
      </c>
      <c r="B428" s="103">
        <f>B$4/(1+Simulasyon!B425/100*B$2/$B$1)</f>
        <v>64056.111923107928</v>
      </c>
      <c r="C428" s="103">
        <f>C$4/(1+Simulasyon!C425/100*C$2/$B$1)</f>
        <v>34497.279547787526</v>
      </c>
      <c r="D428" s="103">
        <f t="shared" si="28"/>
        <v>14.45975800971064</v>
      </c>
      <c r="E428" s="103">
        <f t="shared" si="29"/>
        <v>13.312997350025398</v>
      </c>
      <c r="F428" s="103">
        <f t="shared" si="30"/>
        <v>27.772755359736038</v>
      </c>
      <c r="G428" s="103">
        <f t="shared" si="31"/>
        <v>-2.7612111963389907</v>
      </c>
    </row>
    <row r="429" spans="1:7" ht="15" thickBot="1" x14ac:dyDescent="0.35">
      <c r="A429" s="106">
        <v>424</v>
      </c>
      <c r="B429" s="103">
        <f>B$4/(1+Simulasyon!B426/100*B$2/$B$1)</f>
        <v>64043.396360350853</v>
      </c>
      <c r="C429" s="103">
        <f>C$4/(1+Simulasyon!C426/100*C$2/$B$1)</f>
        <v>34486.379194847577</v>
      </c>
      <c r="D429" s="103">
        <f t="shared" si="28"/>
        <v>1.7441952526351088</v>
      </c>
      <c r="E429" s="103">
        <f t="shared" si="29"/>
        <v>2.4126444100766093</v>
      </c>
      <c r="F429" s="103">
        <f t="shared" si="30"/>
        <v>4.1568396627117181</v>
      </c>
      <c r="G429" s="103">
        <f t="shared" si="31"/>
        <v>-2.7491696223078179</v>
      </c>
    </row>
    <row r="430" spans="1:7" ht="15" thickBot="1" x14ac:dyDescent="0.35">
      <c r="A430" s="106">
        <v>425</v>
      </c>
      <c r="B430" s="103">
        <f>B$4/(1+Simulasyon!B427/100*B$2/$B$1)</f>
        <v>64044.528276143537</v>
      </c>
      <c r="C430" s="103">
        <f>C$4/(1+Simulasyon!C427/100*C$2/$B$1)</f>
        <v>34484.312168609329</v>
      </c>
      <c r="D430" s="103">
        <f t="shared" si="28"/>
        <v>2.8761110453197034</v>
      </c>
      <c r="E430" s="103">
        <f t="shared" si="29"/>
        <v>0.3456181718283915</v>
      </c>
      <c r="F430" s="103">
        <f t="shared" si="30"/>
        <v>3.2217292171480949</v>
      </c>
      <c r="G430" s="103">
        <f t="shared" si="31"/>
        <v>-2.7464289667113917</v>
      </c>
    </row>
    <row r="431" spans="1:7" ht="15" thickBot="1" x14ac:dyDescent="0.35">
      <c r="A431" s="106">
        <v>426</v>
      </c>
      <c r="B431" s="103">
        <f>B$4/(1+Simulasyon!B428/100*B$2/$B$1)</f>
        <v>64037.619290517752</v>
      </c>
      <c r="C431" s="103">
        <f>C$4/(1+Simulasyon!C428/100*C$2/$B$1)</f>
        <v>34472.536775241359</v>
      </c>
      <c r="D431" s="103">
        <f t="shared" si="28"/>
        <v>-4.0328745804654318</v>
      </c>
      <c r="E431" s="103">
        <f t="shared" si="29"/>
        <v>-11.429775196142145</v>
      </c>
      <c r="F431" s="103">
        <f t="shared" si="30"/>
        <v>-15.462649776607577</v>
      </c>
      <c r="G431" s="103">
        <f t="shared" si="31"/>
        <v>-2.7432796763387159</v>
      </c>
    </row>
    <row r="432" spans="1:7" ht="15" thickBot="1" x14ac:dyDescent="0.35">
      <c r="A432" s="106">
        <v>427</v>
      </c>
      <c r="B432" s="103">
        <f>B$4/(1+Simulasyon!B429/100*B$2/$B$1)</f>
        <v>64037.120034540414</v>
      </c>
      <c r="C432" s="103">
        <f>C$4/(1+Simulasyon!C429/100*C$2/$B$1)</f>
        <v>34484.100170915466</v>
      </c>
      <c r="D432" s="103">
        <f t="shared" si="28"/>
        <v>-4.5321305578036117</v>
      </c>
      <c r="E432" s="103">
        <f t="shared" si="29"/>
        <v>0.13362047796545085</v>
      </c>
      <c r="F432" s="103">
        <f t="shared" si="30"/>
        <v>-4.3985100798381609</v>
      </c>
      <c r="G432" s="103">
        <f t="shared" si="31"/>
        <v>-2.7144156883223332</v>
      </c>
    </row>
    <row r="433" spans="1:7" ht="15" thickBot="1" x14ac:dyDescent="0.35">
      <c r="A433" s="106">
        <v>428</v>
      </c>
      <c r="B433" s="103">
        <f>B$4/(1+Simulasyon!B430/100*B$2/$B$1)</f>
        <v>64038.437532924763</v>
      </c>
      <c r="C433" s="103">
        <f>C$4/(1+Simulasyon!C430/100*C$2/$B$1)</f>
        <v>34478.998515248124</v>
      </c>
      <c r="D433" s="103">
        <f t="shared" si="28"/>
        <v>-3.2146321734544472</v>
      </c>
      <c r="E433" s="103">
        <f t="shared" si="29"/>
        <v>-4.9680351893766783</v>
      </c>
      <c r="F433" s="103">
        <f t="shared" si="30"/>
        <v>-8.1826673628311255</v>
      </c>
      <c r="G433" s="103">
        <f t="shared" si="31"/>
        <v>-2.6805069813417504</v>
      </c>
    </row>
    <row r="434" spans="1:7" ht="15" thickBot="1" x14ac:dyDescent="0.35">
      <c r="A434" s="106">
        <v>429</v>
      </c>
      <c r="B434" s="103">
        <f>B$4/(1+Simulasyon!B431/100*B$2/$B$1)</f>
        <v>64047.390967052466</v>
      </c>
      <c r="C434" s="103">
        <f>C$4/(1+Simulasyon!C431/100*C$2/$B$1)</f>
        <v>34497.49831560794</v>
      </c>
      <c r="D434" s="103">
        <f t="shared" si="28"/>
        <v>5.738801954248629</v>
      </c>
      <c r="E434" s="103">
        <f t="shared" si="29"/>
        <v>13.53176517043903</v>
      </c>
      <c r="F434" s="103">
        <f t="shared" si="30"/>
        <v>19.270567124687659</v>
      </c>
      <c r="G434" s="103">
        <f t="shared" si="31"/>
        <v>-2.6716204992044368</v>
      </c>
    </row>
    <row r="435" spans="1:7" ht="15" thickBot="1" x14ac:dyDescent="0.35">
      <c r="A435" s="106">
        <v>430</v>
      </c>
      <c r="B435" s="103">
        <f>B$4/(1+Simulasyon!B432/100*B$2/$B$1)</f>
        <v>64038.98465914846</v>
      </c>
      <c r="C435" s="103">
        <f>C$4/(1+Simulasyon!C432/100*C$2/$B$1)</f>
        <v>34484.250330956449</v>
      </c>
      <c r="D435" s="103">
        <f t="shared" si="28"/>
        <v>-2.6675059497574694</v>
      </c>
      <c r="E435" s="103">
        <f t="shared" si="29"/>
        <v>0.28378051894833334</v>
      </c>
      <c r="F435" s="103">
        <f t="shared" si="30"/>
        <v>-2.383725430809136</v>
      </c>
      <c r="G435" s="103">
        <f t="shared" si="31"/>
        <v>-2.6280068791093072</v>
      </c>
    </row>
    <row r="436" spans="1:7" ht="15" thickBot="1" x14ac:dyDescent="0.35">
      <c r="A436" s="106">
        <v>431</v>
      </c>
      <c r="B436" s="103">
        <f>B$4/(1+Simulasyon!B433/100*B$2/$B$1)</f>
        <v>64039.503092836138</v>
      </c>
      <c r="C436" s="103">
        <f>C$4/(1+Simulasyon!C433/100*C$2/$B$1)</f>
        <v>34477.021778724222</v>
      </c>
      <c r="D436" s="103">
        <f t="shared" si="28"/>
        <v>-2.1490722620801535</v>
      </c>
      <c r="E436" s="103">
        <f t="shared" si="29"/>
        <v>-6.9447717132788966</v>
      </c>
      <c r="F436" s="103">
        <f t="shared" si="30"/>
        <v>-9.0938439753590501</v>
      </c>
      <c r="G436" s="103">
        <f t="shared" si="31"/>
        <v>-2.6039940200425917</v>
      </c>
    </row>
    <row r="437" spans="1:7" ht="15" thickBot="1" x14ac:dyDescent="0.35">
      <c r="A437" s="106">
        <v>432</v>
      </c>
      <c r="B437" s="103">
        <f>B$4/(1+Simulasyon!B434/100*B$2/$B$1)</f>
        <v>64038.444359341098</v>
      </c>
      <c r="C437" s="103">
        <f>C$4/(1+Simulasyon!C434/100*C$2/$B$1)</f>
        <v>34471.664694403065</v>
      </c>
      <c r="D437" s="103">
        <f t="shared" si="28"/>
        <v>-3.207805757119786</v>
      </c>
      <c r="E437" s="103">
        <f t="shared" si="29"/>
        <v>-12.301856034435332</v>
      </c>
      <c r="F437" s="103">
        <f t="shared" si="30"/>
        <v>-15.509661791555118</v>
      </c>
      <c r="G437" s="103">
        <f t="shared" si="31"/>
        <v>-2.5990424057163182</v>
      </c>
    </row>
    <row r="438" spans="1:7" ht="15" thickBot="1" x14ac:dyDescent="0.35">
      <c r="A438" s="106">
        <v>433</v>
      </c>
      <c r="B438" s="103">
        <f>B$4/(1+Simulasyon!B435/100*B$2/$B$1)</f>
        <v>64035.140862522756</v>
      </c>
      <c r="C438" s="103">
        <f>C$4/(1+Simulasyon!C435/100*C$2/$B$1)</f>
        <v>34472.60544754588</v>
      </c>
      <c r="D438" s="103">
        <f t="shared" si="28"/>
        <v>-6.5113025754617411</v>
      </c>
      <c r="E438" s="103">
        <f t="shared" si="29"/>
        <v>-11.361102891620249</v>
      </c>
      <c r="F438" s="103">
        <f t="shared" si="30"/>
        <v>-17.87240546708199</v>
      </c>
      <c r="G438" s="103">
        <f t="shared" si="31"/>
        <v>-2.5674682306053001</v>
      </c>
    </row>
    <row r="439" spans="1:7" ht="15" thickBot="1" x14ac:dyDescent="0.35">
      <c r="A439" s="106">
        <v>434</v>
      </c>
      <c r="B439" s="103">
        <f>B$4/(1+Simulasyon!B436/100*B$2/$B$1)</f>
        <v>64043.294879856519</v>
      </c>
      <c r="C439" s="103">
        <f>C$4/(1+Simulasyon!C436/100*C$2/$B$1)</f>
        <v>34490.669098561848</v>
      </c>
      <c r="D439" s="103">
        <f t="shared" si="28"/>
        <v>1.6427147583017359</v>
      </c>
      <c r="E439" s="103">
        <f t="shared" si="29"/>
        <v>6.7025481243472314</v>
      </c>
      <c r="F439" s="103">
        <f t="shared" si="30"/>
        <v>8.3452628826489672</v>
      </c>
      <c r="G439" s="103">
        <f t="shared" si="31"/>
        <v>-2.5290777251138934</v>
      </c>
    </row>
    <row r="440" spans="1:7" ht="15" thickBot="1" x14ac:dyDescent="0.35">
      <c r="A440" s="106">
        <v>435</v>
      </c>
      <c r="B440" s="103">
        <f>B$4/(1+Simulasyon!B437/100*B$2/$B$1)</f>
        <v>64037.624470939154</v>
      </c>
      <c r="C440" s="103">
        <f>C$4/(1+Simulasyon!C437/100*C$2/$B$1)</f>
        <v>34475.713535117102</v>
      </c>
      <c r="D440" s="103">
        <f t="shared" si="28"/>
        <v>-4.0276941590636852</v>
      </c>
      <c r="E440" s="103">
        <f t="shared" si="29"/>
        <v>-8.2530153203988448</v>
      </c>
      <c r="F440" s="103">
        <f t="shared" si="30"/>
        <v>-12.28070947946253</v>
      </c>
      <c r="G440" s="103">
        <f t="shared" si="31"/>
        <v>-2.5030236864840845</v>
      </c>
    </row>
    <row r="441" spans="1:7" ht="15" thickBot="1" x14ac:dyDescent="0.35">
      <c r="A441" s="106">
        <v>436</v>
      </c>
      <c r="B441" s="103">
        <f>B$4/(1+Simulasyon!B438/100*B$2/$B$1)</f>
        <v>64039.402762415295</v>
      </c>
      <c r="C441" s="103">
        <f>C$4/(1+Simulasyon!C438/100*C$2/$B$1)</f>
        <v>34478.693726845246</v>
      </c>
      <c r="D441" s="103">
        <f t="shared" si="28"/>
        <v>-2.2494026829226641</v>
      </c>
      <c r="E441" s="103">
        <f t="shared" si="29"/>
        <v>-5.2728235922550084</v>
      </c>
      <c r="F441" s="103">
        <f t="shared" si="30"/>
        <v>-7.5222262751776725</v>
      </c>
      <c r="G441" s="103">
        <f t="shared" si="31"/>
        <v>-2.4429114118611324</v>
      </c>
    </row>
    <row r="442" spans="1:7" ht="15" thickBot="1" x14ac:dyDescent="0.35">
      <c r="A442" s="106">
        <v>437</v>
      </c>
      <c r="B442" s="103">
        <f>B$4/(1+Simulasyon!B439/100*B$2/$B$1)</f>
        <v>64045.372386458337</v>
      </c>
      <c r="C442" s="103">
        <f>C$4/(1+Simulasyon!C439/100*C$2/$B$1)</f>
        <v>34488.805865654227</v>
      </c>
      <c r="D442" s="103">
        <f t="shared" si="28"/>
        <v>3.7202213601194671</v>
      </c>
      <c r="E442" s="103">
        <f t="shared" si="29"/>
        <v>4.8393152167263906</v>
      </c>
      <c r="F442" s="103">
        <f t="shared" si="30"/>
        <v>8.5595365768458578</v>
      </c>
      <c r="G442" s="103">
        <f t="shared" si="31"/>
        <v>-2.4302760141217732</v>
      </c>
    </row>
    <row r="443" spans="1:7" ht="15" thickBot="1" x14ac:dyDescent="0.35">
      <c r="A443" s="106">
        <v>438</v>
      </c>
      <c r="B443" s="103">
        <f>B$4/(1+Simulasyon!B440/100*B$2/$B$1)</f>
        <v>64036.920313223578</v>
      </c>
      <c r="C443" s="103">
        <f>C$4/(1+Simulasyon!C440/100*C$2/$B$1)</f>
        <v>34483.478860075273</v>
      </c>
      <c r="D443" s="103">
        <f t="shared" si="28"/>
        <v>-4.7318518746396876</v>
      </c>
      <c r="E443" s="103">
        <f t="shared" si="29"/>
        <v>-0.48769036222802242</v>
      </c>
      <c r="F443" s="103">
        <f t="shared" si="30"/>
        <v>-5.21954223686771</v>
      </c>
      <c r="G443" s="103">
        <f t="shared" si="31"/>
        <v>-2.383725430809136</v>
      </c>
    </row>
    <row r="444" spans="1:7" ht="15" thickBot="1" x14ac:dyDescent="0.35">
      <c r="A444" s="106">
        <v>439</v>
      </c>
      <c r="B444" s="103">
        <f>B$4/(1+Simulasyon!B441/100*B$2/$B$1)</f>
        <v>64038.520568484135</v>
      </c>
      <c r="C444" s="103">
        <f>C$4/(1+Simulasyon!C441/100*C$2/$B$1)</f>
        <v>34480.403324819898</v>
      </c>
      <c r="D444" s="103">
        <f t="shared" si="28"/>
        <v>-3.1315966140828095</v>
      </c>
      <c r="E444" s="103">
        <f t="shared" si="29"/>
        <v>-3.563225617603166</v>
      </c>
      <c r="F444" s="103">
        <f t="shared" si="30"/>
        <v>-6.6948222316859756</v>
      </c>
      <c r="G444" s="103">
        <f t="shared" si="31"/>
        <v>-2.2813711439666804</v>
      </c>
    </row>
    <row r="445" spans="1:7" ht="15" thickBot="1" x14ac:dyDescent="0.35">
      <c r="A445" s="106">
        <v>440</v>
      </c>
      <c r="B445" s="103">
        <f>B$4/(1+Simulasyon!B442/100*B$2/$B$1)</f>
        <v>64040.284922973762</v>
      </c>
      <c r="C445" s="103">
        <f>C$4/(1+Simulasyon!C442/100*C$2/$B$1)</f>
        <v>34485.639874302702</v>
      </c>
      <c r="D445" s="103">
        <f t="shared" si="28"/>
        <v>-1.3672421244555153</v>
      </c>
      <c r="E445" s="103">
        <f t="shared" si="29"/>
        <v>1.6733238652013824</v>
      </c>
      <c r="F445" s="103">
        <f t="shared" si="30"/>
        <v>0.30608174074586714</v>
      </c>
      <c r="G445" s="103">
        <f t="shared" si="31"/>
        <v>-2.2672927609528415</v>
      </c>
    </row>
    <row r="446" spans="1:7" ht="15" thickBot="1" x14ac:dyDescent="0.35">
      <c r="A446" s="106">
        <v>441</v>
      </c>
      <c r="B446" s="103">
        <f>B$4/(1+Simulasyon!B443/100*B$2/$B$1)</f>
        <v>64048.567955518665</v>
      </c>
      <c r="C446" s="103">
        <f>C$4/(1+Simulasyon!C443/100*C$2/$B$1)</f>
        <v>34493.920649142427</v>
      </c>
      <c r="D446" s="103">
        <f t="shared" si="28"/>
        <v>6.9157904204475926</v>
      </c>
      <c r="E446" s="103">
        <f t="shared" si="29"/>
        <v>9.9540987049258547</v>
      </c>
      <c r="F446" s="103">
        <f t="shared" si="30"/>
        <v>16.869889125373447</v>
      </c>
      <c r="G446" s="103">
        <f t="shared" si="31"/>
        <v>-2.2498447449179366</v>
      </c>
    </row>
    <row r="447" spans="1:7" ht="15" thickBot="1" x14ac:dyDescent="0.35">
      <c r="A447" s="106">
        <v>442</v>
      </c>
      <c r="B447" s="103">
        <f>B$4/(1+Simulasyon!B444/100*B$2/$B$1)</f>
        <v>64054.373812537196</v>
      </c>
      <c r="C447" s="103">
        <f>C$4/(1+Simulasyon!C444/100*C$2/$B$1)</f>
        <v>34511.31498198941</v>
      </c>
      <c r="D447" s="103">
        <f t="shared" si="28"/>
        <v>12.721647438978835</v>
      </c>
      <c r="E447" s="103">
        <f t="shared" si="29"/>
        <v>27.348431551909016</v>
      </c>
      <c r="F447" s="103">
        <f t="shared" si="30"/>
        <v>40.070078990887851</v>
      </c>
      <c r="G447" s="103">
        <f t="shared" si="31"/>
        <v>-2.2194031764229294</v>
      </c>
    </row>
    <row r="448" spans="1:7" ht="15" thickBot="1" x14ac:dyDescent="0.35">
      <c r="A448" s="106">
        <v>443</v>
      </c>
      <c r="B448" s="103">
        <f>B$4/(1+Simulasyon!B445/100*B$2/$B$1)</f>
        <v>64038.921242830642</v>
      </c>
      <c r="C448" s="103">
        <f>C$4/(1+Simulasyon!C445/100*C$2/$B$1)</f>
        <v>34481.484691702244</v>
      </c>
      <c r="D448" s="103">
        <f t="shared" si="28"/>
        <v>-2.7309222675758065</v>
      </c>
      <c r="E448" s="103">
        <f t="shared" si="29"/>
        <v>-2.4818587352565373</v>
      </c>
      <c r="F448" s="103">
        <f t="shared" si="30"/>
        <v>-5.2127810028323438</v>
      </c>
      <c r="G448" s="103">
        <f t="shared" si="31"/>
        <v>-2.0631832474173279</v>
      </c>
    </row>
    <row r="449" spans="1:7" ht="15" thickBot="1" x14ac:dyDescent="0.35">
      <c r="A449" s="106">
        <v>444</v>
      </c>
      <c r="B449" s="103">
        <f>B$4/(1+Simulasyon!B446/100*B$2/$B$1)</f>
        <v>64035.343425288411</v>
      </c>
      <c r="C449" s="103">
        <f>C$4/(1+Simulasyon!C446/100*C$2/$B$1)</f>
        <v>34470.543001655133</v>
      </c>
      <c r="D449" s="103">
        <f t="shared" ref="D449:D512" si="32">+B449-B$5</f>
        <v>-6.3087398098068661</v>
      </c>
      <c r="E449" s="103">
        <f t="shared" ref="E449:E512" si="33">+C449-C$5</f>
        <v>-13.423548782368016</v>
      </c>
      <c r="F449" s="103">
        <f t="shared" ref="F449:F512" si="34">+SUM(D449:E449)</f>
        <v>-19.732288592174882</v>
      </c>
      <c r="G449" s="103">
        <f t="shared" si="31"/>
        <v>-2.0468492090949439</v>
      </c>
    </row>
    <row r="450" spans="1:7" ht="15" thickBot="1" x14ac:dyDescent="0.35">
      <c r="A450" s="106">
        <v>445</v>
      </c>
      <c r="B450" s="103">
        <f>B$4/(1+Simulasyon!B447/100*B$2/$B$1)</f>
        <v>64046.627201375253</v>
      </c>
      <c r="C450" s="103">
        <f>C$4/(1+Simulasyon!C447/100*C$2/$B$1)</f>
        <v>34494.064594374817</v>
      </c>
      <c r="D450" s="103">
        <f t="shared" si="32"/>
        <v>4.9750362770355423</v>
      </c>
      <c r="E450" s="103">
        <f t="shared" si="33"/>
        <v>10.098043937316106</v>
      </c>
      <c r="F450" s="103">
        <f t="shared" si="34"/>
        <v>15.073080214351648</v>
      </c>
      <c r="G450" s="103">
        <f t="shared" si="31"/>
        <v>-2.037546963285422</v>
      </c>
    </row>
    <row r="451" spans="1:7" ht="15" thickBot="1" x14ac:dyDescent="0.35">
      <c r="A451" s="106">
        <v>446</v>
      </c>
      <c r="B451" s="103">
        <f>B$4/(1+Simulasyon!B448/100*B$2/$B$1)</f>
        <v>64034.135489040214</v>
      </c>
      <c r="C451" s="103">
        <f>C$4/(1+Simulasyon!C448/100*C$2/$B$1)</f>
        <v>34475.10000992204</v>
      </c>
      <c r="D451" s="103">
        <f t="shared" si="32"/>
        <v>-7.5166760580032133</v>
      </c>
      <c r="E451" s="103">
        <f t="shared" si="33"/>
        <v>-8.866540515460656</v>
      </c>
      <c r="F451" s="103">
        <f t="shared" si="34"/>
        <v>-16.383216573463869</v>
      </c>
      <c r="G451" s="103">
        <f t="shared" si="31"/>
        <v>-2.0346347346130642</v>
      </c>
    </row>
    <row r="452" spans="1:7" ht="15" thickBot="1" x14ac:dyDescent="0.35">
      <c r="A452" s="106">
        <v>447</v>
      </c>
      <c r="B452" s="103">
        <f>B$4/(1+Simulasyon!B449/100*B$2/$B$1)</f>
        <v>64044.943667190979</v>
      </c>
      <c r="C452" s="103">
        <f>C$4/(1+Simulasyon!C449/100*C$2/$B$1)</f>
        <v>34489.164331725646</v>
      </c>
      <c r="D452" s="103">
        <f t="shared" si="32"/>
        <v>3.2915020927612204</v>
      </c>
      <c r="E452" s="103">
        <f t="shared" si="33"/>
        <v>5.1977812881450518</v>
      </c>
      <c r="F452" s="103">
        <f t="shared" si="34"/>
        <v>8.4892833809062722</v>
      </c>
      <c r="G452" s="103">
        <f t="shared" si="31"/>
        <v>-2.0019131542503601</v>
      </c>
    </row>
    <row r="453" spans="1:7" ht="15" thickBot="1" x14ac:dyDescent="0.35">
      <c r="A453" s="106">
        <v>448</v>
      </c>
      <c r="B453" s="103">
        <f>B$4/(1+Simulasyon!B450/100*B$2/$B$1)</f>
        <v>64040.406492001108</v>
      </c>
      <c r="C453" s="103">
        <f>C$4/(1+Simulasyon!C450/100*C$2/$B$1)</f>
        <v>34483.149040287193</v>
      </c>
      <c r="D453" s="103">
        <f t="shared" si="32"/>
        <v>-1.2456730971098295</v>
      </c>
      <c r="E453" s="103">
        <f t="shared" si="33"/>
        <v>-0.81751015030749841</v>
      </c>
      <c r="F453" s="103">
        <f t="shared" si="34"/>
        <v>-2.0631832474173279</v>
      </c>
      <c r="G453" s="103">
        <f t="shared" si="31"/>
        <v>-1.9203554143095971</v>
      </c>
    </row>
    <row r="454" spans="1:7" ht="15" thickBot="1" x14ac:dyDescent="0.35">
      <c r="A454" s="106">
        <v>449</v>
      </c>
      <c r="B454" s="103">
        <f>B$4/(1+Simulasyon!B451/100*B$2/$B$1)</f>
        <v>64053.240334875627</v>
      </c>
      <c r="C454" s="103">
        <f>C$4/(1+Simulasyon!C451/100*C$2/$B$1)</f>
        <v>34499.831779697495</v>
      </c>
      <c r="D454" s="103">
        <f t="shared" si="32"/>
        <v>11.588169777409348</v>
      </c>
      <c r="E454" s="103">
        <f t="shared" si="33"/>
        <v>15.865229259994521</v>
      </c>
      <c r="F454" s="103">
        <f t="shared" si="34"/>
        <v>27.453399037403869</v>
      </c>
      <c r="G454" s="103">
        <f t="shared" si="31"/>
        <v>-1.899423257476883</v>
      </c>
    </row>
    <row r="455" spans="1:7" ht="15" thickBot="1" x14ac:dyDescent="0.35">
      <c r="A455" s="106">
        <v>450</v>
      </c>
      <c r="B455" s="103">
        <f>B$4/(1+Simulasyon!B452/100*B$2/$B$1)</f>
        <v>64036.06222004546</v>
      </c>
      <c r="C455" s="103">
        <f>C$4/(1+Simulasyon!C452/100*C$2/$B$1)</f>
        <v>34474.002135030787</v>
      </c>
      <c r="D455" s="103">
        <f t="shared" si="32"/>
        <v>-5.5899450527576846</v>
      </c>
      <c r="E455" s="103">
        <f t="shared" si="33"/>
        <v>-9.9644154067136697</v>
      </c>
      <c r="F455" s="103">
        <f t="shared" si="34"/>
        <v>-15.554360459471354</v>
      </c>
      <c r="G455" s="103">
        <f t="shared" ref="G455:G518" si="35">+SMALL($F$6:$F$1005,A455)</f>
        <v>-1.8874337860543164</v>
      </c>
    </row>
    <row r="456" spans="1:7" ht="15" thickBot="1" x14ac:dyDescent="0.35">
      <c r="A456" s="106">
        <v>451</v>
      </c>
      <c r="B456" s="103">
        <f>B$4/(1+Simulasyon!B453/100*B$2/$B$1)</f>
        <v>64037.060595861723</v>
      </c>
      <c r="C456" s="103">
        <f>C$4/(1+Simulasyon!C453/100*C$2/$B$1)</f>
        <v>34482.243858915332</v>
      </c>
      <c r="D456" s="103">
        <f t="shared" si="32"/>
        <v>-4.5915692364942515</v>
      </c>
      <c r="E456" s="103">
        <f t="shared" si="33"/>
        <v>-1.7226915221690433</v>
      </c>
      <c r="F456" s="103">
        <f t="shared" si="34"/>
        <v>-6.3142607586632948</v>
      </c>
      <c r="G456" s="103">
        <f t="shared" si="35"/>
        <v>-1.8740322289231699</v>
      </c>
    </row>
    <row r="457" spans="1:7" ht="15" thickBot="1" x14ac:dyDescent="0.35">
      <c r="A457" s="106">
        <v>452</v>
      </c>
      <c r="B457" s="103">
        <f>B$4/(1+Simulasyon!B454/100*B$2/$B$1)</f>
        <v>64040.640463744501</v>
      </c>
      <c r="C457" s="103">
        <f>C$4/(1+Simulasyon!C454/100*C$2/$B$1)</f>
        <v>34486.368617466069</v>
      </c>
      <c r="D457" s="103">
        <f t="shared" si="32"/>
        <v>-1.0117013537164894</v>
      </c>
      <c r="E457" s="103">
        <f t="shared" si="33"/>
        <v>2.4020670285681263</v>
      </c>
      <c r="F457" s="103">
        <f t="shared" si="34"/>
        <v>1.3903656748516369</v>
      </c>
      <c r="G457" s="103">
        <f t="shared" si="35"/>
        <v>-1.8692125074594514</v>
      </c>
    </row>
    <row r="458" spans="1:7" ht="15" thickBot="1" x14ac:dyDescent="0.35">
      <c r="A458" s="106">
        <v>453</v>
      </c>
      <c r="B458" s="103">
        <f>B$4/(1+Simulasyon!B455/100*B$2/$B$1)</f>
        <v>64040.355279863885</v>
      </c>
      <c r="C458" s="103">
        <f>C$4/(1+Simulasyon!C455/100*C$2/$B$1)</f>
        <v>34481.073501012332</v>
      </c>
      <c r="D458" s="103">
        <f t="shared" si="32"/>
        <v>-1.2968852343328763</v>
      </c>
      <c r="E458" s="103">
        <f t="shared" si="33"/>
        <v>-2.8930494251690106</v>
      </c>
      <c r="F458" s="103">
        <f t="shared" si="34"/>
        <v>-4.1899346595018869</v>
      </c>
      <c r="G458" s="103">
        <f t="shared" si="35"/>
        <v>-1.8155889186527929</v>
      </c>
    </row>
    <row r="459" spans="1:7" ht="15" thickBot="1" x14ac:dyDescent="0.35">
      <c r="A459" s="106">
        <v>454</v>
      </c>
      <c r="B459" s="103">
        <f>B$4/(1+Simulasyon!B456/100*B$2/$B$1)</f>
        <v>64035.919659836341</v>
      </c>
      <c r="C459" s="103">
        <f>C$4/(1+Simulasyon!C456/100*C$2/$B$1)</f>
        <v>34477.590087343175</v>
      </c>
      <c r="D459" s="103">
        <f t="shared" si="32"/>
        <v>-5.7325052618762129</v>
      </c>
      <c r="E459" s="103">
        <f t="shared" si="33"/>
        <v>-6.3764630943260272</v>
      </c>
      <c r="F459" s="103">
        <f t="shared" si="34"/>
        <v>-12.10896835620224</v>
      </c>
      <c r="G459" s="103">
        <f t="shared" si="35"/>
        <v>-1.788983084676147</v>
      </c>
    </row>
    <row r="460" spans="1:7" ht="15" thickBot="1" x14ac:dyDescent="0.35">
      <c r="A460" s="106">
        <v>455</v>
      </c>
      <c r="B460" s="103">
        <f>B$4/(1+Simulasyon!B457/100*B$2/$B$1)</f>
        <v>64041.656050200116</v>
      </c>
      <c r="C460" s="103">
        <f>C$4/(1+Simulasyon!C457/100*C$2/$B$1)</f>
        <v>34474.562165416712</v>
      </c>
      <c r="D460" s="103">
        <f t="shared" si="32"/>
        <v>3.88510189804947E-3</v>
      </c>
      <c r="E460" s="103">
        <f t="shared" si="33"/>
        <v>-9.40438502078905</v>
      </c>
      <c r="F460" s="103">
        <f t="shared" si="34"/>
        <v>-9.4004999188910006</v>
      </c>
      <c r="G460" s="103">
        <f t="shared" si="35"/>
        <v>-1.7578928239890956</v>
      </c>
    </row>
    <row r="461" spans="1:7" ht="15" thickBot="1" x14ac:dyDescent="0.35">
      <c r="A461" s="106">
        <v>456</v>
      </c>
      <c r="B461" s="103">
        <f>B$4/(1+Simulasyon!B458/100*B$2/$B$1)</f>
        <v>64042.65481761055</v>
      </c>
      <c r="C461" s="103">
        <f>C$4/(1+Simulasyon!C458/100*C$2/$B$1)</f>
        <v>34484.754546615062</v>
      </c>
      <c r="D461" s="103">
        <f t="shared" si="32"/>
        <v>1.0026525123321335</v>
      </c>
      <c r="E461" s="103">
        <f t="shared" si="33"/>
        <v>0.78799617756158113</v>
      </c>
      <c r="F461" s="103">
        <f t="shared" si="34"/>
        <v>1.7906486898937146</v>
      </c>
      <c r="G461" s="103">
        <f t="shared" si="35"/>
        <v>-1.7511391129664844</v>
      </c>
    </row>
    <row r="462" spans="1:7" ht="15" thickBot="1" x14ac:dyDescent="0.35">
      <c r="A462" s="106">
        <v>457</v>
      </c>
      <c r="B462" s="103">
        <f>B$4/(1+Simulasyon!B459/100*B$2/$B$1)</f>
        <v>64045.436003334355</v>
      </c>
      <c r="C462" s="103">
        <f>C$4/(1+Simulasyon!C459/100*C$2/$B$1)</f>
        <v>34486.829526159672</v>
      </c>
      <c r="D462" s="103">
        <f t="shared" si="32"/>
        <v>3.783838236136944</v>
      </c>
      <c r="E462" s="103">
        <f t="shared" si="33"/>
        <v>2.8629757221715408</v>
      </c>
      <c r="F462" s="103">
        <f t="shared" si="34"/>
        <v>6.6468139583084849</v>
      </c>
      <c r="G462" s="103">
        <f t="shared" si="35"/>
        <v>-1.6839287313414388</v>
      </c>
    </row>
    <row r="463" spans="1:7" ht="15" thickBot="1" x14ac:dyDescent="0.35">
      <c r="A463" s="106">
        <v>458</v>
      </c>
      <c r="B463" s="103">
        <f>B$4/(1+Simulasyon!B460/100*B$2/$B$1)</f>
        <v>64043.964646400105</v>
      </c>
      <c r="C463" s="103">
        <f>C$4/(1+Simulasyon!C460/100*C$2/$B$1)</f>
        <v>34486.961378946493</v>
      </c>
      <c r="D463" s="103">
        <f t="shared" si="32"/>
        <v>2.3124813018876011</v>
      </c>
      <c r="E463" s="103">
        <f t="shared" si="33"/>
        <v>2.9948285089922138</v>
      </c>
      <c r="F463" s="103">
        <f t="shared" si="34"/>
        <v>5.3073098108798149</v>
      </c>
      <c r="G463" s="103">
        <f t="shared" si="35"/>
        <v>-1.6054823450540425</v>
      </c>
    </row>
    <row r="464" spans="1:7" ht="15" thickBot="1" x14ac:dyDescent="0.35">
      <c r="A464" s="106">
        <v>459</v>
      </c>
      <c r="B464" s="103">
        <f>B$4/(1+Simulasyon!B461/100*B$2/$B$1)</f>
        <v>64037.995503316437</v>
      </c>
      <c r="C464" s="103">
        <f>C$4/(1+Simulasyon!C461/100*C$2/$B$1)</f>
        <v>34477.204529258044</v>
      </c>
      <c r="D464" s="103">
        <f t="shared" si="32"/>
        <v>-3.6566617817807128</v>
      </c>
      <c r="E464" s="103">
        <f t="shared" si="33"/>
        <v>-6.7620211794564966</v>
      </c>
      <c r="F464" s="103">
        <f t="shared" si="34"/>
        <v>-10.418682961237209</v>
      </c>
      <c r="G464" s="103">
        <f t="shared" si="35"/>
        <v>-1.5726725896456628</v>
      </c>
    </row>
    <row r="465" spans="1:7" ht="15" thickBot="1" x14ac:dyDescent="0.35">
      <c r="A465" s="106">
        <v>460</v>
      </c>
      <c r="B465" s="103">
        <f>B$4/(1+Simulasyon!B462/100*B$2/$B$1)</f>
        <v>64032.008252131011</v>
      </c>
      <c r="C465" s="103">
        <f>C$4/(1+Simulasyon!C462/100*C$2/$B$1)</f>
        <v>34479.509380545147</v>
      </c>
      <c r="D465" s="103">
        <f t="shared" si="32"/>
        <v>-9.6439129672071431</v>
      </c>
      <c r="E465" s="103">
        <f t="shared" si="33"/>
        <v>-4.4571698923537042</v>
      </c>
      <c r="F465" s="103">
        <f t="shared" si="34"/>
        <v>-14.101082859560847</v>
      </c>
      <c r="G465" s="103">
        <f t="shared" si="35"/>
        <v>-1.5637800771146431</v>
      </c>
    </row>
    <row r="466" spans="1:7" ht="15" thickBot="1" x14ac:dyDescent="0.35">
      <c r="A466" s="106">
        <v>461</v>
      </c>
      <c r="B466" s="103">
        <f>B$4/(1+Simulasyon!B463/100*B$2/$B$1)</f>
        <v>64045.456129398786</v>
      </c>
      <c r="C466" s="103">
        <f>C$4/(1+Simulasyon!C463/100*C$2/$B$1)</f>
        <v>34477.912741392014</v>
      </c>
      <c r="D466" s="103">
        <f t="shared" si="32"/>
        <v>3.803964300568623</v>
      </c>
      <c r="E466" s="103">
        <f t="shared" si="33"/>
        <v>-6.0538090454865596</v>
      </c>
      <c r="F466" s="103">
        <f t="shared" si="34"/>
        <v>-2.2498447449179366</v>
      </c>
      <c r="G466" s="103">
        <f t="shared" si="35"/>
        <v>-1.5585278229555115</v>
      </c>
    </row>
    <row r="467" spans="1:7" ht="15" thickBot="1" x14ac:dyDescent="0.35">
      <c r="A467" s="106">
        <v>462</v>
      </c>
      <c r="B467" s="103">
        <f>B$4/(1+Simulasyon!B464/100*B$2/$B$1)</f>
        <v>64036.269853838516</v>
      </c>
      <c r="C467" s="103">
        <f>C$4/(1+Simulasyon!C464/100*C$2/$B$1)</f>
        <v>34471.858854774429</v>
      </c>
      <c r="D467" s="103">
        <f t="shared" si="32"/>
        <v>-5.3823112597019644</v>
      </c>
      <c r="E467" s="103">
        <f t="shared" si="33"/>
        <v>-12.107695663071354</v>
      </c>
      <c r="F467" s="103">
        <f t="shared" si="34"/>
        <v>-17.490006922773318</v>
      </c>
      <c r="G467" s="103">
        <f t="shared" si="35"/>
        <v>-1.5582964799759793</v>
      </c>
    </row>
    <row r="468" spans="1:7" ht="15" thickBot="1" x14ac:dyDescent="0.35">
      <c r="A468" s="106">
        <v>463</v>
      </c>
      <c r="B468" s="103">
        <f>B$4/(1+Simulasyon!B465/100*B$2/$B$1)</f>
        <v>64037.68340313217</v>
      </c>
      <c r="C468" s="103">
        <f>C$4/(1+Simulasyon!C465/100*C$2/$B$1)</f>
        <v>34475.566383836929</v>
      </c>
      <c r="D468" s="103">
        <f t="shared" si="32"/>
        <v>-3.9687619660471682</v>
      </c>
      <c r="E468" s="103">
        <f t="shared" si="33"/>
        <v>-8.4001666005715379</v>
      </c>
      <c r="F468" s="103">
        <f t="shared" si="34"/>
        <v>-12.368928566618706</v>
      </c>
      <c r="G468" s="103">
        <f t="shared" si="35"/>
        <v>-1.5425836770300521</v>
      </c>
    </row>
    <row r="469" spans="1:7" ht="15" thickBot="1" x14ac:dyDescent="0.35">
      <c r="A469" s="106">
        <v>464</v>
      </c>
      <c r="B469" s="103">
        <f>B$4/(1+Simulasyon!B466/100*B$2/$B$1)</f>
        <v>64037.399308907232</v>
      </c>
      <c r="C469" s="103">
        <f>C$4/(1+Simulasyon!C466/100*C$2/$B$1)</f>
        <v>34470.254047032657</v>
      </c>
      <c r="D469" s="103">
        <f t="shared" si="32"/>
        <v>-4.2528561909857672</v>
      </c>
      <c r="E469" s="103">
        <f t="shared" si="33"/>
        <v>-13.712503404844028</v>
      </c>
      <c r="F469" s="103">
        <f t="shared" si="34"/>
        <v>-17.965359595829796</v>
      </c>
      <c r="G469" s="103">
        <f t="shared" si="35"/>
        <v>-1.5088464792643208</v>
      </c>
    </row>
    <row r="470" spans="1:7" ht="15" thickBot="1" x14ac:dyDescent="0.35">
      <c r="A470" s="106">
        <v>465</v>
      </c>
      <c r="B470" s="103">
        <f>B$4/(1+Simulasyon!B467/100*B$2/$B$1)</f>
        <v>64041.880071510175</v>
      </c>
      <c r="C470" s="103">
        <f>C$4/(1+Simulasyon!C467/100*C$2/$B$1)</f>
        <v>34481.295732613682</v>
      </c>
      <c r="D470" s="103">
        <f t="shared" si="32"/>
        <v>0.22790641195751959</v>
      </c>
      <c r="E470" s="103">
        <f t="shared" si="33"/>
        <v>-2.670817823818652</v>
      </c>
      <c r="F470" s="103">
        <f t="shared" si="34"/>
        <v>-2.4429114118611324</v>
      </c>
      <c r="G470" s="103">
        <f t="shared" si="35"/>
        <v>-1.503344981574628</v>
      </c>
    </row>
    <row r="471" spans="1:7" ht="15" thickBot="1" x14ac:dyDescent="0.35">
      <c r="A471" s="106">
        <v>466</v>
      </c>
      <c r="B471" s="103">
        <f>B$4/(1+Simulasyon!B468/100*B$2/$B$1)</f>
        <v>64041.345391635805</v>
      </c>
      <c r="C471" s="103">
        <f>C$4/(1+Simulasyon!C468/100*C$2/$B$1)</f>
        <v>34478.263579591876</v>
      </c>
      <c r="D471" s="103">
        <f t="shared" si="32"/>
        <v>-0.30677346241282066</v>
      </c>
      <c r="E471" s="103">
        <f t="shared" si="33"/>
        <v>-5.7029708456248045</v>
      </c>
      <c r="F471" s="103">
        <f t="shared" si="34"/>
        <v>-6.0097443080376252</v>
      </c>
      <c r="G471" s="103">
        <f t="shared" si="35"/>
        <v>-1.474183797094156</v>
      </c>
    </row>
    <row r="472" spans="1:7" ht="15" thickBot="1" x14ac:dyDescent="0.35">
      <c r="A472" s="106">
        <v>467</v>
      </c>
      <c r="B472" s="103">
        <f>B$4/(1+Simulasyon!B469/100*B$2/$B$1)</f>
        <v>64048.914951095314</v>
      </c>
      <c r="C472" s="103">
        <f>C$4/(1+Simulasyon!C469/100*C$2/$B$1)</f>
        <v>34494.539176667371</v>
      </c>
      <c r="D472" s="103">
        <f t="shared" si="32"/>
        <v>7.2627859970962163</v>
      </c>
      <c r="E472" s="103">
        <f t="shared" si="33"/>
        <v>10.572626229870366</v>
      </c>
      <c r="F472" s="103">
        <f t="shared" si="34"/>
        <v>17.835412226966582</v>
      </c>
      <c r="G472" s="103">
        <f t="shared" si="35"/>
        <v>-1.4649151921767043</v>
      </c>
    </row>
    <row r="473" spans="1:7" ht="15" thickBot="1" x14ac:dyDescent="0.35">
      <c r="A473" s="106">
        <v>468</v>
      </c>
      <c r="B473" s="103">
        <f>B$4/(1+Simulasyon!B470/100*B$2/$B$1)</f>
        <v>64036.860492703032</v>
      </c>
      <c r="C473" s="103">
        <f>C$4/(1+Simulasyon!C470/100*C$2/$B$1)</f>
        <v>34483.756774449314</v>
      </c>
      <c r="D473" s="103">
        <f t="shared" si="32"/>
        <v>-4.7916723951857421</v>
      </c>
      <c r="E473" s="103">
        <f t="shared" si="33"/>
        <v>-0.20977598818717524</v>
      </c>
      <c r="F473" s="103">
        <f t="shared" si="34"/>
        <v>-5.0014483833729173</v>
      </c>
      <c r="G473" s="103">
        <f t="shared" si="35"/>
        <v>-1.450855679839151</v>
      </c>
    </row>
    <row r="474" spans="1:7" ht="15" thickBot="1" x14ac:dyDescent="0.35">
      <c r="A474" s="106">
        <v>469</v>
      </c>
      <c r="B474" s="103">
        <f>B$4/(1+Simulasyon!B471/100*B$2/$B$1)</f>
        <v>64045.341173729859</v>
      </c>
      <c r="C474" s="103">
        <f>C$4/(1+Simulasyon!C471/100*C$2/$B$1)</f>
        <v>34487.121316419813</v>
      </c>
      <c r="D474" s="103">
        <f t="shared" si="32"/>
        <v>3.6890086316416273</v>
      </c>
      <c r="E474" s="103">
        <f t="shared" si="33"/>
        <v>3.1547659823118011</v>
      </c>
      <c r="F474" s="103">
        <f t="shared" si="34"/>
        <v>6.8437746139534283</v>
      </c>
      <c r="G474" s="103">
        <f t="shared" si="35"/>
        <v>-1.3945914656942477</v>
      </c>
    </row>
    <row r="475" spans="1:7" ht="15" thickBot="1" x14ac:dyDescent="0.35">
      <c r="A475" s="106">
        <v>470</v>
      </c>
      <c r="B475" s="103">
        <f>B$4/(1+Simulasyon!B472/100*B$2/$B$1)</f>
        <v>64040.924668291103</v>
      </c>
      <c r="C475" s="103">
        <f>C$4/(1+Simulasyon!C472/100*C$2/$B$1)</f>
        <v>34484.712074766889</v>
      </c>
      <c r="D475" s="103">
        <f t="shared" si="32"/>
        <v>-0.72749680711422116</v>
      </c>
      <c r="E475" s="103">
        <f t="shared" si="33"/>
        <v>0.74552432938799029</v>
      </c>
      <c r="F475" s="103">
        <f t="shared" si="34"/>
        <v>1.8027522273769137E-2</v>
      </c>
      <c r="G475" s="103">
        <f t="shared" si="35"/>
        <v>-1.3574090703405091</v>
      </c>
    </row>
    <row r="476" spans="1:7" ht="15" thickBot="1" x14ac:dyDescent="0.35">
      <c r="A476" s="106">
        <v>471</v>
      </c>
      <c r="B476" s="103">
        <f>B$4/(1+Simulasyon!B473/100*B$2/$B$1)</f>
        <v>64036.491292806269</v>
      </c>
      <c r="C476" s="103">
        <f>C$4/(1+Simulasyon!C473/100*C$2/$B$1)</f>
        <v>34473.639597923822</v>
      </c>
      <c r="D476" s="103">
        <f t="shared" si="32"/>
        <v>-5.1608722919481806</v>
      </c>
      <c r="E476" s="103">
        <f t="shared" si="33"/>
        <v>-10.326952513678407</v>
      </c>
      <c r="F476" s="103">
        <f t="shared" si="34"/>
        <v>-15.487824805626587</v>
      </c>
      <c r="G476" s="103">
        <f t="shared" si="35"/>
        <v>-1.3361268624285003</v>
      </c>
    </row>
    <row r="477" spans="1:7" ht="15" thickBot="1" x14ac:dyDescent="0.35">
      <c r="A477" s="106">
        <v>472</v>
      </c>
      <c r="B477" s="103">
        <f>B$4/(1+Simulasyon!B474/100*B$2/$B$1)</f>
        <v>64045.338311129075</v>
      </c>
      <c r="C477" s="103">
        <f>C$4/(1+Simulasyon!C474/100*C$2/$B$1)</f>
        <v>34493.623451819651</v>
      </c>
      <c r="D477" s="103">
        <f t="shared" si="32"/>
        <v>3.6861460308573442</v>
      </c>
      <c r="E477" s="103">
        <f t="shared" si="33"/>
        <v>9.6569013821499539</v>
      </c>
      <c r="F477" s="103">
        <f t="shared" si="34"/>
        <v>13.343047413007298</v>
      </c>
      <c r="G477" s="103">
        <f t="shared" si="35"/>
        <v>-1.3213505501189502</v>
      </c>
    </row>
    <row r="478" spans="1:7" ht="15" thickBot="1" x14ac:dyDescent="0.35">
      <c r="A478" s="106">
        <v>473</v>
      </c>
      <c r="B478" s="103">
        <f>B$4/(1+Simulasyon!B475/100*B$2/$B$1)</f>
        <v>64036.333761451111</v>
      </c>
      <c r="C478" s="103">
        <f>C$4/(1+Simulasyon!C475/100*C$2/$B$1)</f>
        <v>34484.242506455739</v>
      </c>
      <c r="D478" s="103">
        <f t="shared" si="32"/>
        <v>-5.3184036471066065</v>
      </c>
      <c r="E478" s="103">
        <f t="shared" si="33"/>
        <v>0.27595601823850302</v>
      </c>
      <c r="F478" s="103">
        <f t="shared" si="34"/>
        <v>-5.0424476288681035</v>
      </c>
      <c r="G478" s="103">
        <f t="shared" si="35"/>
        <v>-1.2942744992324151</v>
      </c>
    </row>
    <row r="479" spans="1:7" ht="15" thickBot="1" x14ac:dyDescent="0.35">
      <c r="A479" s="106">
        <v>474</v>
      </c>
      <c r="B479" s="103">
        <f>B$4/(1+Simulasyon!B476/100*B$2/$B$1)</f>
        <v>64040.137507587642</v>
      </c>
      <c r="C479" s="103">
        <f>C$4/(1+Simulasyon!C476/100*C$2/$B$1)</f>
        <v>34478.022225102475</v>
      </c>
      <c r="D479" s="103">
        <f t="shared" si="32"/>
        <v>-1.5146575105754891</v>
      </c>
      <c r="E479" s="103">
        <f t="shared" si="33"/>
        <v>-5.9443253350254963</v>
      </c>
      <c r="F479" s="103">
        <f t="shared" si="34"/>
        <v>-7.4589828456009855</v>
      </c>
      <c r="G479" s="103">
        <f t="shared" si="35"/>
        <v>-1.210738138994202</v>
      </c>
    </row>
    <row r="480" spans="1:7" ht="15" thickBot="1" x14ac:dyDescent="0.35">
      <c r="A480" s="106">
        <v>475</v>
      </c>
      <c r="B480" s="103">
        <f>B$4/(1+Simulasyon!B477/100*B$2/$B$1)</f>
        <v>64038.978847732673</v>
      </c>
      <c r="C480" s="103">
        <f>C$4/(1+Simulasyon!C477/100*C$2/$B$1)</f>
        <v>34476.560943427867</v>
      </c>
      <c r="D480" s="103">
        <f t="shared" si="32"/>
        <v>-2.6733173655447899</v>
      </c>
      <c r="E480" s="103">
        <f t="shared" si="33"/>
        <v>-7.4056070096339681</v>
      </c>
      <c r="F480" s="103">
        <f t="shared" si="34"/>
        <v>-10.078924375178758</v>
      </c>
      <c r="G480" s="103">
        <f t="shared" si="35"/>
        <v>-1.1256222346055438</v>
      </c>
    </row>
    <row r="481" spans="1:7" ht="15" thickBot="1" x14ac:dyDescent="0.35">
      <c r="A481" s="106">
        <v>476</v>
      </c>
      <c r="B481" s="103">
        <f>B$4/(1+Simulasyon!B478/100*B$2/$B$1)</f>
        <v>64035.011171748614</v>
      </c>
      <c r="C481" s="103">
        <f>C$4/(1+Simulasyon!C478/100*C$2/$B$1)</f>
        <v>34482.795322663223</v>
      </c>
      <c r="D481" s="103">
        <f t="shared" si="32"/>
        <v>-6.6409933496033773</v>
      </c>
      <c r="E481" s="103">
        <f t="shared" si="33"/>
        <v>-1.171227774277213</v>
      </c>
      <c r="F481" s="103">
        <f t="shared" si="34"/>
        <v>-7.8122211238805903</v>
      </c>
      <c r="G481" s="103">
        <f t="shared" si="35"/>
        <v>-1.1009016471361974</v>
      </c>
    </row>
    <row r="482" spans="1:7" ht="15" thickBot="1" x14ac:dyDescent="0.35">
      <c r="A482" s="106">
        <v>477</v>
      </c>
      <c r="B482" s="103">
        <f>B$4/(1+Simulasyon!B479/100*B$2/$B$1)</f>
        <v>64043.370848571394</v>
      </c>
      <c r="C482" s="103">
        <f>C$4/(1+Simulasyon!C479/100*C$2/$B$1)</f>
        <v>34487.920272825024</v>
      </c>
      <c r="D482" s="103">
        <f t="shared" si="32"/>
        <v>1.7186834731764975</v>
      </c>
      <c r="E482" s="103">
        <f t="shared" si="33"/>
        <v>3.9537223875231575</v>
      </c>
      <c r="F482" s="103">
        <f t="shared" si="34"/>
        <v>5.672405860699655</v>
      </c>
      <c r="G482" s="103">
        <f t="shared" si="35"/>
        <v>-1.0736658473251737</v>
      </c>
    </row>
    <row r="483" spans="1:7" ht="15" thickBot="1" x14ac:dyDescent="0.35">
      <c r="A483" s="106">
        <v>478</v>
      </c>
      <c r="B483" s="103">
        <f>B$4/(1+Simulasyon!B480/100*B$2/$B$1)</f>
        <v>64037.87965798605</v>
      </c>
      <c r="C483" s="103">
        <f>C$4/(1+Simulasyon!C480/100*C$2/$B$1)</f>
        <v>34483.131083726985</v>
      </c>
      <c r="D483" s="103">
        <f t="shared" si="32"/>
        <v>-3.7725071121676592</v>
      </c>
      <c r="E483" s="103">
        <f t="shared" si="33"/>
        <v>-0.83546671051590238</v>
      </c>
      <c r="F483" s="103">
        <f t="shared" si="34"/>
        <v>-4.6079738226835616</v>
      </c>
      <c r="G483" s="103">
        <f t="shared" si="35"/>
        <v>-1.0656938688480295</v>
      </c>
    </row>
    <row r="484" spans="1:7" ht="15" thickBot="1" x14ac:dyDescent="0.35">
      <c r="A484" s="106">
        <v>479</v>
      </c>
      <c r="B484" s="103">
        <f>B$4/(1+Simulasyon!B481/100*B$2/$B$1)</f>
        <v>64048.535284369311</v>
      </c>
      <c r="C484" s="103">
        <f>C$4/(1+Simulasyon!C481/100*C$2/$B$1)</f>
        <v>34499.565189579589</v>
      </c>
      <c r="D484" s="103">
        <f t="shared" si="32"/>
        <v>6.8831192710931646</v>
      </c>
      <c r="E484" s="103">
        <f t="shared" si="33"/>
        <v>15.598639142088359</v>
      </c>
      <c r="F484" s="103">
        <f t="shared" si="34"/>
        <v>22.481758413181524</v>
      </c>
      <c r="G484" s="103">
        <f t="shared" si="35"/>
        <v>-1.0286087020431296</v>
      </c>
    </row>
    <row r="485" spans="1:7" ht="15" thickBot="1" x14ac:dyDescent="0.35">
      <c r="A485" s="106">
        <v>480</v>
      </c>
      <c r="B485" s="103">
        <f>B$4/(1+Simulasyon!B482/100*B$2/$B$1)</f>
        <v>64039.255870947127</v>
      </c>
      <c r="C485" s="103">
        <f>C$4/(1+Simulasyon!C482/100*C$2/$B$1)</f>
        <v>34485.517215512213</v>
      </c>
      <c r="D485" s="103">
        <f t="shared" si="32"/>
        <v>-2.3962941510908422</v>
      </c>
      <c r="E485" s="103">
        <f t="shared" si="33"/>
        <v>1.5506650747120148</v>
      </c>
      <c r="F485" s="103">
        <f t="shared" si="34"/>
        <v>-0.84562907637882745</v>
      </c>
      <c r="G485" s="103">
        <f t="shared" si="35"/>
        <v>-1.0108100333600305</v>
      </c>
    </row>
    <row r="486" spans="1:7" ht="15" thickBot="1" x14ac:dyDescent="0.35">
      <c r="A486" s="106">
        <v>481</v>
      </c>
      <c r="B486" s="103">
        <f>B$4/(1+Simulasyon!B483/100*B$2/$B$1)</f>
        <v>64040.585249764998</v>
      </c>
      <c r="C486" s="103">
        <f>C$4/(1+Simulasyon!C483/100*C$2/$B$1)</f>
        <v>34475.454762413494</v>
      </c>
      <c r="D486" s="103">
        <f t="shared" si="32"/>
        <v>-1.0669153332200949</v>
      </c>
      <c r="E486" s="103">
        <f t="shared" si="33"/>
        <v>-8.5117880240068189</v>
      </c>
      <c r="F486" s="103">
        <f t="shared" si="34"/>
        <v>-9.5787033572269138</v>
      </c>
      <c r="G486" s="103">
        <f t="shared" si="35"/>
        <v>-0.93529287643468706</v>
      </c>
    </row>
    <row r="487" spans="1:7" ht="15" thickBot="1" x14ac:dyDescent="0.35">
      <c r="A487" s="106">
        <v>482</v>
      </c>
      <c r="B487" s="103">
        <f>B$4/(1+Simulasyon!B484/100*B$2/$B$1)</f>
        <v>64046.989382095016</v>
      </c>
      <c r="C487" s="103">
        <f>C$4/(1+Simulasyon!C484/100*C$2/$B$1)</f>
        <v>34487.230073179031</v>
      </c>
      <c r="D487" s="103">
        <f t="shared" si="32"/>
        <v>5.3372169967988157</v>
      </c>
      <c r="E487" s="103">
        <f t="shared" si="33"/>
        <v>3.2635227415303234</v>
      </c>
      <c r="F487" s="103">
        <f t="shared" si="34"/>
        <v>8.6007397383291391</v>
      </c>
      <c r="G487" s="103">
        <f t="shared" si="35"/>
        <v>-0.84562907637882745</v>
      </c>
    </row>
    <row r="488" spans="1:7" ht="15" thickBot="1" x14ac:dyDescent="0.35">
      <c r="A488" s="106">
        <v>483</v>
      </c>
      <c r="B488" s="103">
        <f>B$4/(1+Simulasyon!B485/100*B$2/$B$1)</f>
        <v>64039.540368403534</v>
      </c>
      <c r="C488" s="103">
        <f>C$4/(1+Simulasyon!C485/100*C$2/$B$1)</f>
        <v>34484.320454308196</v>
      </c>
      <c r="D488" s="103">
        <f t="shared" si="32"/>
        <v>-2.111796694684017</v>
      </c>
      <c r="E488" s="103">
        <f t="shared" si="33"/>
        <v>0.35390387069492135</v>
      </c>
      <c r="F488" s="103">
        <f t="shared" si="34"/>
        <v>-1.7578928239890956</v>
      </c>
      <c r="G488" s="103">
        <f t="shared" si="35"/>
        <v>-0.80215646026044851</v>
      </c>
    </row>
    <row r="489" spans="1:7" ht="15" thickBot="1" x14ac:dyDescent="0.35">
      <c r="A489" s="106">
        <v>484</v>
      </c>
      <c r="B489" s="103">
        <f>B$4/(1+Simulasyon!B486/100*B$2/$B$1)</f>
        <v>64049.244151038693</v>
      </c>
      <c r="C489" s="103">
        <f>C$4/(1+Simulasyon!C486/100*C$2/$B$1)</f>
        <v>34491.536550999837</v>
      </c>
      <c r="D489" s="103">
        <f t="shared" si="32"/>
        <v>7.5919859404748422</v>
      </c>
      <c r="E489" s="103">
        <f t="shared" si="33"/>
        <v>7.5700005623366451</v>
      </c>
      <c r="F489" s="103">
        <f t="shared" si="34"/>
        <v>15.161986502811487</v>
      </c>
      <c r="G489" s="103">
        <f t="shared" si="35"/>
        <v>-0.78259997256827774</v>
      </c>
    </row>
    <row r="490" spans="1:7" ht="15" thickBot="1" x14ac:dyDescent="0.35">
      <c r="A490" s="106">
        <v>485</v>
      </c>
      <c r="B490" s="103">
        <f>B$4/(1+Simulasyon!B487/100*B$2/$B$1)</f>
        <v>64040.343576072853</v>
      </c>
      <c r="C490" s="103">
        <f>C$4/(1+Simulasyon!C487/100*C$2/$B$1)</f>
        <v>34477.990455617241</v>
      </c>
      <c r="D490" s="103">
        <f t="shared" si="32"/>
        <v>-1.3085890253641992</v>
      </c>
      <c r="E490" s="103">
        <f t="shared" si="33"/>
        <v>-5.9760948202601867</v>
      </c>
      <c r="F490" s="103">
        <f t="shared" si="34"/>
        <v>-7.2846838456243859</v>
      </c>
      <c r="G490" s="103">
        <f t="shared" si="35"/>
        <v>-0.74496132478816435</v>
      </c>
    </row>
    <row r="491" spans="1:7" ht="15" thickBot="1" x14ac:dyDescent="0.35">
      <c r="A491" s="106">
        <v>486</v>
      </c>
      <c r="B491" s="103">
        <f>B$4/(1+Simulasyon!B488/100*B$2/$B$1)</f>
        <v>64040.977551414944</v>
      </c>
      <c r="C491" s="103">
        <f>C$4/(1+Simulasyon!C488/100*C$2/$B$1)</f>
        <v>34476.24827102742</v>
      </c>
      <c r="D491" s="103">
        <f t="shared" si="32"/>
        <v>-0.67461368327349192</v>
      </c>
      <c r="E491" s="103">
        <f t="shared" si="33"/>
        <v>-7.7182794100808678</v>
      </c>
      <c r="F491" s="103">
        <f t="shared" si="34"/>
        <v>-8.3928930933543597</v>
      </c>
      <c r="G491" s="103">
        <f t="shared" si="35"/>
        <v>-0.73777190304099349</v>
      </c>
    </row>
    <row r="492" spans="1:7" ht="15" thickBot="1" x14ac:dyDescent="0.35">
      <c r="A492" s="106">
        <v>487</v>
      </c>
      <c r="B492" s="103">
        <f>B$4/(1+Simulasyon!B489/100*B$2/$B$1)</f>
        <v>64046.660117933636</v>
      </c>
      <c r="C492" s="103">
        <f>C$4/(1+Simulasyon!C489/100*C$2/$B$1)</f>
        <v>34502.099430384333</v>
      </c>
      <c r="D492" s="103">
        <f t="shared" si="32"/>
        <v>5.0079528354181093</v>
      </c>
      <c r="E492" s="103">
        <f t="shared" si="33"/>
        <v>18.132879946831963</v>
      </c>
      <c r="F492" s="103">
        <f t="shared" si="34"/>
        <v>23.140832782250072</v>
      </c>
      <c r="G492" s="103">
        <f t="shared" si="35"/>
        <v>-0.66776822353858734</v>
      </c>
    </row>
    <row r="493" spans="1:7" ht="15" thickBot="1" x14ac:dyDescent="0.35">
      <c r="A493" s="106">
        <v>488</v>
      </c>
      <c r="B493" s="103">
        <f>B$4/(1+Simulasyon!B490/100*B$2/$B$1)</f>
        <v>64043.968240101734</v>
      </c>
      <c r="C493" s="103">
        <f>C$4/(1+Simulasyon!C490/100*C$2/$B$1)</f>
        <v>34487.083045468906</v>
      </c>
      <c r="D493" s="103">
        <f t="shared" si="32"/>
        <v>2.3160750035167439</v>
      </c>
      <c r="E493" s="103">
        <f t="shared" si="33"/>
        <v>3.1164950314050657</v>
      </c>
      <c r="F493" s="103">
        <f t="shared" si="34"/>
        <v>5.4325700349218096</v>
      </c>
      <c r="G493" s="103">
        <f t="shared" si="35"/>
        <v>-0.66367115369212115</v>
      </c>
    </row>
    <row r="494" spans="1:7" ht="15" thickBot="1" x14ac:dyDescent="0.35">
      <c r="A494" s="106">
        <v>489</v>
      </c>
      <c r="B494" s="103">
        <f>B$4/(1+Simulasyon!B491/100*B$2/$B$1)</f>
        <v>64042.451123304258</v>
      </c>
      <c r="C494" s="103">
        <f>C$4/(1+Simulasyon!C491/100*C$2/$B$1)</f>
        <v>34479.951173178742</v>
      </c>
      <c r="D494" s="103">
        <f t="shared" si="32"/>
        <v>0.79895820603996981</v>
      </c>
      <c r="E494" s="103">
        <f t="shared" si="33"/>
        <v>-4.0153772587582353</v>
      </c>
      <c r="F494" s="103">
        <f t="shared" si="34"/>
        <v>-3.2164190527182654</v>
      </c>
      <c r="G494" s="103">
        <f t="shared" si="35"/>
        <v>-0.60845592087571276</v>
      </c>
    </row>
    <row r="495" spans="1:7" ht="15" thickBot="1" x14ac:dyDescent="0.35">
      <c r="A495" s="106">
        <v>490</v>
      </c>
      <c r="B495" s="103">
        <f>B$4/(1+Simulasyon!B492/100*B$2/$B$1)</f>
        <v>64037.390589450733</v>
      </c>
      <c r="C495" s="103">
        <f>C$4/(1+Simulasyon!C492/100*C$2/$B$1)</f>
        <v>34472.249356475564</v>
      </c>
      <c r="D495" s="103">
        <f t="shared" si="32"/>
        <v>-4.2615756474842783</v>
      </c>
      <c r="E495" s="103">
        <f t="shared" si="33"/>
        <v>-11.717193961936573</v>
      </c>
      <c r="F495" s="103">
        <f t="shared" si="34"/>
        <v>-15.978769609420851</v>
      </c>
      <c r="G495" s="103">
        <f t="shared" si="35"/>
        <v>-0.58374125935370103</v>
      </c>
    </row>
    <row r="496" spans="1:7" ht="15" thickBot="1" x14ac:dyDescent="0.35">
      <c r="A496" s="106">
        <v>491</v>
      </c>
      <c r="B496" s="103">
        <f>B$4/(1+Simulasyon!B493/100*B$2/$B$1)</f>
        <v>64041.277252795611</v>
      </c>
      <c r="C496" s="103">
        <f>C$4/(1+Simulasyon!C493/100*C$2/$B$1)</f>
        <v>34487.073690343299</v>
      </c>
      <c r="D496" s="103">
        <f t="shared" si="32"/>
        <v>-0.37491230260638986</v>
      </c>
      <c r="E496" s="103">
        <f t="shared" si="33"/>
        <v>3.1071399057982489</v>
      </c>
      <c r="F496" s="103">
        <f t="shared" si="34"/>
        <v>2.7322276031918591</v>
      </c>
      <c r="G496" s="103">
        <f t="shared" si="35"/>
        <v>-0.56070218155218754</v>
      </c>
    </row>
    <row r="497" spans="1:7" ht="15" thickBot="1" x14ac:dyDescent="0.35">
      <c r="A497" s="106">
        <v>492</v>
      </c>
      <c r="B497" s="103">
        <f>B$4/(1+Simulasyon!B494/100*B$2/$B$1)</f>
        <v>64044.573008028885</v>
      </c>
      <c r="C497" s="103">
        <f>C$4/(1+Simulasyon!C494/100*C$2/$B$1)</f>
        <v>34482.187781952976</v>
      </c>
      <c r="D497" s="103">
        <f t="shared" si="32"/>
        <v>2.920842930667277</v>
      </c>
      <c r="E497" s="103">
        <f t="shared" si="33"/>
        <v>-1.7787684845243348</v>
      </c>
      <c r="F497" s="103">
        <f t="shared" si="34"/>
        <v>1.1420744461429422</v>
      </c>
      <c r="G497" s="103">
        <f t="shared" si="35"/>
        <v>-0.5506734877708368</v>
      </c>
    </row>
    <row r="498" spans="1:7" ht="15" thickBot="1" x14ac:dyDescent="0.35">
      <c r="A498" s="106">
        <v>493</v>
      </c>
      <c r="B498" s="103">
        <f>B$4/(1+Simulasyon!B495/100*B$2/$B$1)</f>
        <v>64040.210580857027</v>
      </c>
      <c r="C498" s="103">
        <f>C$4/(1+Simulasyon!C495/100*C$2/$B$1)</f>
        <v>34484.957903072354</v>
      </c>
      <c r="D498" s="103">
        <f t="shared" si="32"/>
        <v>-1.441584241190867</v>
      </c>
      <c r="E498" s="103">
        <f t="shared" si="33"/>
        <v>0.99135263485368341</v>
      </c>
      <c r="F498" s="103">
        <f t="shared" si="34"/>
        <v>-0.45023160633718362</v>
      </c>
      <c r="G498" s="103">
        <f t="shared" si="35"/>
        <v>-0.45023160633718362</v>
      </c>
    </row>
    <row r="499" spans="1:7" ht="15" thickBot="1" x14ac:dyDescent="0.35">
      <c r="A499" s="106">
        <v>494</v>
      </c>
      <c r="B499" s="103">
        <f>B$4/(1+Simulasyon!B496/100*B$2/$B$1)</f>
        <v>64038.566402573102</v>
      </c>
      <c r="C499" s="103">
        <f>C$4/(1+Simulasyon!C496/100*C$2/$B$1)</f>
        <v>34482.737821650277</v>
      </c>
      <c r="D499" s="103">
        <f t="shared" si="32"/>
        <v>-3.0857625251155696</v>
      </c>
      <c r="E499" s="103">
        <f t="shared" si="33"/>
        <v>-1.2287287872240995</v>
      </c>
      <c r="F499" s="103">
        <f t="shared" si="34"/>
        <v>-4.3144913123396691</v>
      </c>
      <c r="G499" s="103">
        <f t="shared" si="35"/>
        <v>-0.44037827000283869</v>
      </c>
    </row>
    <row r="500" spans="1:7" ht="15" thickBot="1" x14ac:dyDescent="0.35">
      <c r="A500" s="106">
        <v>495</v>
      </c>
      <c r="B500" s="103">
        <f>B$4/(1+Simulasyon!B497/100*B$2/$B$1)</f>
        <v>64026.401965796766</v>
      </c>
      <c r="C500" s="103">
        <f>C$4/(1+Simulasyon!C497/100*C$2/$B$1)</f>
        <v>34468.742167193552</v>
      </c>
      <c r="D500" s="103">
        <f t="shared" si="32"/>
        <v>-15.250199301452085</v>
      </c>
      <c r="E500" s="103">
        <f t="shared" si="33"/>
        <v>-15.224383243948978</v>
      </c>
      <c r="F500" s="103">
        <f t="shared" si="34"/>
        <v>-30.474582545401063</v>
      </c>
      <c r="G500" s="103">
        <f t="shared" si="35"/>
        <v>-0.41325788834365085</v>
      </c>
    </row>
    <row r="501" spans="1:7" ht="15" thickBot="1" x14ac:dyDescent="0.35">
      <c r="A501" s="106">
        <v>496</v>
      </c>
      <c r="B501" s="103">
        <f>B$4/(1+Simulasyon!B498/100*B$2/$B$1)</f>
        <v>64039.134977651374</v>
      </c>
      <c r="C501" s="103">
        <f>C$4/(1+Simulasyon!C498/100*C$2/$B$1)</f>
        <v>34481.406100627355</v>
      </c>
      <c r="D501" s="103">
        <f t="shared" si="32"/>
        <v>-2.5171874468433089</v>
      </c>
      <c r="E501" s="103">
        <f t="shared" si="33"/>
        <v>-2.5604498101456556</v>
      </c>
      <c r="F501" s="103">
        <f t="shared" si="34"/>
        <v>-5.0776372569889645</v>
      </c>
      <c r="G501" s="103">
        <f t="shared" si="35"/>
        <v>-0.31452846188039985</v>
      </c>
    </row>
    <row r="502" spans="1:7" ht="15" thickBot="1" x14ac:dyDescent="0.35">
      <c r="A502" s="106">
        <v>497</v>
      </c>
      <c r="B502" s="103">
        <f>B$4/(1+Simulasyon!B499/100*B$2/$B$1)</f>
        <v>64040.384271817107</v>
      </c>
      <c r="C502" s="103">
        <f>C$4/(1+Simulasyon!C499/100*C$2/$B$1)</f>
        <v>34480.588921136274</v>
      </c>
      <c r="D502" s="103">
        <f t="shared" si="32"/>
        <v>-1.267893281110446</v>
      </c>
      <c r="E502" s="103">
        <f t="shared" si="33"/>
        <v>-3.3776293012269889</v>
      </c>
      <c r="F502" s="103">
        <f t="shared" si="34"/>
        <v>-4.6455225823374349</v>
      </c>
      <c r="G502" s="103">
        <f t="shared" si="35"/>
        <v>-0.28909365918661933</v>
      </c>
    </row>
    <row r="503" spans="1:7" ht="15" thickBot="1" x14ac:dyDescent="0.35">
      <c r="A503" s="106">
        <v>498</v>
      </c>
      <c r="B503" s="103">
        <f>B$4/(1+Simulasyon!B500/100*B$2/$B$1)</f>
        <v>64044.995389596173</v>
      </c>
      <c r="C503" s="103">
        <f>C$4/(1+Simulasyon!C500/100*C$2/$B$1)</f>
        <v>34482.90196377736</v>
      </c>
      <c r="D503" s="103">
        <f t="shared" si="32"/>
        <v>3.3432244979558163</v>
      </c>
      <c r="E503" s="103">
        <f t="shared" si="33"/>
        <v>-1.0645866601407761</v>
      </c>
      <c r="F503" s="103">
        <f t="shared" si="34"/>
        <v>2.2786378378150403</v>
      </c>
      <c r="G503" s="103">
        <f t="shared" si="35"/>
        <v>-0.24837235677841818</v>
      </c>
    </row>
    <row r="504" spans="1:7" ht="15" thickBot="1" x14ac:dyDescent="0.35">
      <c r="A504" s="106">
        <v>499</v>
      </c>
      <c r="B504" s="103">
        <f>B$4/(1+Simulasyon!B501/100*B$2/$B$1)</f>
        <v>64035.430009193362</v>
      </c>
      <c r="C504" s="103">
        <f>C$4/(1+Simulasyon!C501/100*C$2/$B$1)</f>
        <v>34474.871412250868</v>
      </c>
      <c r="D504" s="103">
        <f t="shared" si="32"/>
        <v>-6.2221559048557538</v>
      </c>
      <c r="E504" s="103">
        <f t="shared" si="33"/>
        <v>-9.0951381866325391</v>
      </c>
      <c r="F504" s="103">
        <f t="shared" si="34"/>
        <v>-15.317294091488293</v>
      </c>
      <c r="G504" s="103">
        <f t="shared" si="35"/>
        <v>-0.23938440671918215</v>
      </c>
    </row>
    <row r="505" spans="1:7" ht="15" thickBot="1" x14ac:dyDescent="0.35">
      <c r="A505" s="106">
        <v>500</v>
      </c>
      <c r="B505" s="103">
        <f>B$4/(1+Simulasyon!B502/100*B$2/$B$1)</f>
        <v>64041.822607126102</v>
      </c>
      <c r="C505" s="103">
        <f>C$4/(1+Simulasyon!C502/100*C$2/$B$1)</f>
        <v>34488.657281538181</v>
      </c>
      <c r="D505" s="103">
        <f t="shared" si="32"/>
        <v>0.170442027883837</v>
      </c>
      <c r="E505" s="103">
        <f t="shared" si="33"/>
        <v>4.6907311006798409</v>
      </c>
      <c r="F505" s="103">
        <f t="shared" si="34"/>
        <v>4.8611731285636779</v>
      </c>
      <c r="G505" s="103">
        <f t="shared" si="35"/>
        <v>-0.23574970497429604</v>
      </c>
    </row>
    <row r="506" spans="1:7" ht="15" thickBot="1" x14ac:dyDescent="0.35">
      <c r="A506" s="106">
        <v>501</v>
      </c>
      <c r="B506" s="103">
        <f>B$4/(1+Simulasyon!B503/100*B$2/$B$1)</f>
        <v>64047.202786453614</v>
      </c>
      <c r="C506" s="103">
        <f>C$4/(1+Simulasyon!C503/100*C$2/$B$1)</f>
        <v>34498.280694995658</v>
      </c>
      <c r="D506" s="103">
        <f t="shared" si="32"/>
        <v>5.550621355396288</v>
      </c>
      <c r="E506" s="103">
        <f t="shared" si="33"/>
        <v>14.314144558156841</v>
      </c>
      <c r="F506" s="103">
        <f t="shared" si="34"/>
        <v>19.864765913553128</v>
      </c>
      <c r="G506" s="103">
        <f t="shared" si="35"/>
        <v>-0.14330437661556061</v>
      </c>
    </row>
    <row r="507" spans="1:7" ht="15" thickBot="1" x14ac:dyDescent="0.35">
      <c r="A507" s="106">
        <v>502</v>
      </c>
      <c r="B507" s="103">
        <f>B$4/(1+Simulasyon!B504/100*B$2/$B$1)</f>
        <v>64038.104877021804</v>
      </c>
      <c r="C507" s="103">
        <f>C$4/(1+Simulasyon!C504/100*C$2/$B$1)</f>
        <v>34479.731631058487</v>
      </c>
      <c r="D507" s="103">
        <f t="shared" si="32"/>
        <v>-3.5472880764136789</v>
      </c>
      <c r="E507" s="103">
        <f t="shared" si="33"/>
        <v>-4.2349193790141726</v>
      </c>
      <c r="F507" s="103">
        <f t="shared" si="34"/>
        <v>-7.7822074554278515</v>
      </c>
      <c r="G507" s="103">
        <f t="shared" si="35"/>
        <v>-0.13968693318747682</v>
      </c>
    </row>
    <row r="508" spans="1:7" ht="15" thickBot="1" x14ac:dyDescent="0.35">
      <c r="A508" s="106">
        <v>503</v>
      </c>
      <c r="B508" s="103">
        <f>B$4/(1+Simulasyon!B505/100*B$2/$B$1)</f>
        <v>64043.481234475243</v>
      </c>
      <c r="C508" s="103">
        <f>C$4/(1+Simulasyon!C505/100*C$2/$B$1)</f>
        <v>34488.633496259725</v>
      </c>
      <c r="D508" s="103">
        <f t="shared" si="32"/>
        <v>1.8290693770250073</v>
      </c>
      <c r="E508" s="103">
        <f t="shared" si="33"/>
        <v>4.6669458222240792</v>
      </c>
      <c r="F508" s="103">
        <f t="shared" si="34"/>
        <v>6.4960151992490864</v>
      </c>
      <c r="G508" s="103">
        <f t="shared" si="35"/>
        <v>-0.13142190992948599</v>
      </c>
    </row>
    <row r="509" spans="1:7" ht="15" thickBot="1" x14ac:dyDescent="0.35">
      <c r="A509" s="106">
        <v>504</v>
      </c>
      <c r="B509" s="103">
        <f>B$4/(1+Simulasyon!B506/100*B$2/$B$1)</f>
        <v>64041.544169265951</v>
      </c>
      <c r="C509" s="103">
        <f>C$4/(1+Simulasyon!C506/100*C$2/$B$1)</f>
        <v>34476.559227205391</v>
      </c>
      <c r="D509" s="103">
        <f t="shared" si="32"/>
        <v>-0.1079958322661696</v>
      </c>
      <c r="E509" s="103">
        <f t="shared" si="33"/>
        <v>-7.4073232321097748</v>
      </c>
      <c r="F509" s="103">
        <f t="shared" si="34"/>
        <v>-7.5153190643759444</v>
      </c>
      <c r="G509" s="103">
        <f t="shared" si="35"/>
        <v>-0.10906393674667925</v>
      </c>
    </row>
    <row r="510" spans="1:7" ht="15" thickBot="1" x14ac:dyDescent="0.35">
      <c r="A510" s="106">
        <v>505</v>
      </c>
      <c r="B510" s="103">
        <f>B$4/(1+Simulasyon!B507/100*B$2/$B$1)</f>
        <v>64036.645233875606</v>
      </c>
      <c r="C510" s="103">
        <f>C$4/(1+Simulasyon!C507/100*C$2/$B$1)</f>
        <v>34479.294235049951</v>
      </c>
      <c r="D510" s="103">
        <f t="shared" si="32"/>
        <v>-5.0069312226114562</v>
      </c>
      <c r="E510" s="103">
        <f t="shared" si="33"/>
        <v>-4.6723153875500429</v>
      </c>
      <c r="F510" s="103">
        <f t="shared" si="34"/>
        <v>-9.6792466101614991</v>
      </c>
      <c r="G510" s="103">
        <f t="shared" si="35"/>
        <v>4.5952915315865539E-3</v>
      </c>
    </row>
    <row r="511" spans="1:7" ht="15" thickBot="1" x14ac:dyDescent="0.35">
      <c r="A511" s="106">
        <v>506</v>
      </c>
      <c r="B511" s="103">
        <f>B$4/(1+Simulasyon!B508/100*B$2/$B$1)</f>
        <v>64041.755870855268</v>
      </c>
      <c r="C511" s="103">
        <f>C$4/(1+Simulasyon!C508/100*C$2/$B$1)</f>
        <v>34487.624788025911</v>
      </c>
      <c r="D511" s="103">
        <f t="shared" si="32"/>
        <v>0.10370575705019291</v>
      </c>
      <c r="E511" s="103">
        <f t="shared" si="33"/>
        <v>3.6582375884099747</v>
      </c>
      <c r="F511" s="103">
        <f t="shared" si="34"/>
        <v>3.7619433454601676</v>
      </c>
      <c r="G511" s="103">
        <f t="shared" si="35"/>
        <v>9.6296804549638182E-3</v>
      </c>
    </row>
    <row r="512" spans="1:7" ht="15" thickBot="1" x14ac:dyDescent="0.35">
      <c r="A512" s="106">
        <v>507</v>
      </c>
      <c r="B512" s="103">
        <f>B$4/(1+Simulasyon!B509/100*B$2/$B$1)</f>
        <v>64042.299530892691</v>
      </c>
      <c r="C512" s="103">
        <f>C$4/(1+Simulasyon!C509/100*C$2/$B$1)</f>
        <v>34478.921503488527</v>
      </c>
      <c r="D512" s="103">
        <f t="shared" si="32"/>
        <v>0.64736579447344411</v>
      </c>
      <c r="E512" s="103">
        <f t="shared" si="33"/>
        <v>-5.0450469489733223</v>
      </c>
      <c r="F512" s="103">
        <f t="shared" si="34"/>
        <v>-4.3976811544998782</v>
      </c>
      <c r="G512" s="103">
        <f t="shared" si="35"/>
        <v>1.8027522273769137E-2</v>
      </c>
    </row>
    <row r="513" spans="1:7" ht="15" thickBot="1" x14ac:dyDescent="0.35">
      <c r="A513" s="106">
        <v>508</v>
      </c>
      <c r="B513" s="103">
        <f>B$4/(1+Simulasyon!B510/100*B$2/$B$1)</f>
        <v>64043.493847402679</v>
      </c>
      <c r="C513" s="103">
        <f>C$4/(1+Simulasyon!C510/100*C$2/$B$1)</f>
        <v>34486.383159783036</v>
      </c>
      <c r="D513" s="103">
        <f t="shared" ref="D513:D576" si="36">+B513-B$5</f>
        <v>1.8416823044608464</v>
      </c>
      <c r="E513" s="103">
        <f t="shared" ref="E513:E576" si="37">+C513-C$5</f>
        <v>2.4166093455351074</v>
      </c>
      <c r="F513" s="103">
        <f t="shared" ref="F513:F576" si="38">+SUM(D513:E513)</f>
        <v>4.2582916499959538</v>
      </c>
      <c r="G513" s="103">
        <f t="shared" si="35"/>
        <v>3.1900428664812353E-2</v>
      </c>
    </row>
    <row r="514" spans="1:7" ht="15" thickBot="1" x14ac:dyDescent="0.35">
      <c r="A514" s="106">
        <v>509</v>
      </c>
      <c r="B514" s="103">
        <f>B$4/(1+Simulasyon!B511/100*B$2/$B$1)</f>
        <v>64044.88663651501</v>
      </c>
      <c r="C514" s="103">
        <f>C$4/(1+Simulasyon!C511/100*C$2/$B$1)</f>
        <v>34488.653836748534</v>
      </c>
      <c r="D514" s="103">
        <f t="shared" si="36"/>
        <v>3.2344714167920756</v>
      </c>
      <c r="E514" s="103">
        <f t="shared" si="37"/>
        <v>4.687286311032949</v>
      </c>
      <c r="F514" s="103">
        <f t="shared" si="38"/>
        <v>7.9217577278250246</v>
      </c>
      <c r="G514" s="103">
        <f t="shared" si="35"/>
        <v>5.1474114836310036E-2</v>
      </c>
    </row>
    <row r="515" spans="1:7" ht="15" thickBot="1" x14ac:dyDescent="0.35">
      <c r="A515" s="106">
        <v>510</v>
      </c>
      <c r="B515" s="103">
        <f>B$4/(1+Simulasyon!B512/100*B$2/$B$1)</f>
        <v>64042.111849929141</v>
      </c>
      <c r="C515" s="103">
        <f>C$4/(1+Simulasyon!C512/100*C$2/$B$1)</f>
        <v>34481.619431820523</v>
      </c>
      <c r="D515" s="103">
        <f t="shared" si="36"/>
        <v>0.45968483092292445</v>
      </c>
      <c r="E515" s="103">
        <f t="shared" si="37"/>
        <v>-2.3471186169772409</v>
      </c>
      <c r="F515" s="103">
        <f t="shared" si="38"/>
        <v>-1.8874337860543164</v>
      </c>
      <c r="G515" s="103">
        <f t="shared" si="35"/>
        <v>9.0912290186679456E-2</v>
      </c>
    </row>
    <row r="516" spans="1:7" ht="15" thickBot="1" x14ac:dyDescent="0.35">
      <c r="A516" s="106">
        <v>511</v>
      </c>
      <c r="B516" s="103">
        <f>B$4/(1+Simulasyon!B513/100*B$2/$B$1)</f>
        <v>64038.125733738569</v>
      </c>
      <c r="C516" s="103">
        <f>C$4/(1+Simulasyon!C513/100*C$2/$B$1)</f>
        <v>34479.017529644094</v>
      </c>
      <c r="D516" s="103">
        <f t="shared" si="36"/>
        <v>-3.5264313596489956</v>
      </c>
      <c r="E516" s="103">
        <f t="shared" si="37"/>
        <v>-4.9490207934068167</v>
      </c>
      <c r="F516" s="103">
        <f t="shared" si="38"/>
        <v>-8.4754521530558122</v>
      </c>
      <c r="G516" s="103">
        <f t="shared" si="35"/>
        <v>0.20671471847163048</v>
      </c>
    </row>
    <row r="517" spans="1:7" ht="15" thickBot="1" x14ac:dyDescent="0.35">
      <c r="A517" s="106">
        <v>512</v>
      </c>
      <c r="B517" s="103">
        <f>B$4/(1+Simulasyon!B514/100*B$2/$B$1)</f>
        <v>64034.126434044774</v>
      </c>
      <c r="C517" s="103">
        <f>C$4/(1+Simulasyon!C514/100*C$2/$B$1)</f>
        <v>34471.592014817194</v>
      </c>
      <c r="D517" s="103">
        <f t="shared" si="36"/>
        <v>-7.5257310534434509</v>
      </c>
      <c r="E517" s="103">
        <f t="shared" si="37"/>
        <v>-12.374535620307142</v>
      </c>
      <c r="F517" s="103">
        <f t="shared" si="38"/>
        <v>-19.900266673750593</v>
      </c>
      <c r="G517" s="103">
        <f t="shared" si="35"/>
        <v>0.20797721386770718</v>
      </c>
    </row>
    <row r="518" spans="1:7" ht="15" thickBot="1" x14ac:dyDescent="0.35">
      <c r="A518" s="106">
        <v>513</v>
      </c>
      <c r="B518" s="103">
        <f>B$4/(1+Simulasyon!B515/100*B$2/$B$1)</f>
        <v>64039.209895926026</v>
      </c>
      <c r="C518" s="103">
        <f>C$4/(1+Simulasyon!C515/100*C$2/$B$1)</f>
        <v>34487.387725671819</v>
      </c>
      <c r="D518" s="103">
        <f t="shared" si="36"/>
        <v>-2.4422691721920273</v>
      </c>
      <c r="E518" s="103">
        <f t="shared" si="37"/>
        <v>3.4211752343180706</v>
      </c>
      <c r="F518" s="103">
        <f t="shared" si="38"/>
        <v>0.97890606212604325</v>
      </c>
      <c r="G518" s="103">
        <f t="shared" si="35"/>
        <v>0.22447195545828436</v>
      </c>
    </row>
    <row r="519" spans="1:7" ht="15" thickBot="1" x14ac:dyDescent="0.35">
      <c r="A519" s="106">
        <v>514</v>
      </c>
      <c r="B519" s="103">
        <f>B$4/(1+Simulasyon!B516/100*B$2/$B$1)</f>
        <v>64040.733239667716</v>
      </c>
      <c r="C519" s="103">
        <f>C$4/(1+Simulasyon!C516/100*C$2/$B$1)</f>
        <v>34485.632611867783</v>
      </c>
      <c r="D519" s="103">
        <f t="shared" si="36"/>
        <v>-0.91892543050198583</v>
      </c>
      <c r="E519" s="103">
        <f t="shared" si="37"/>
        <v>1.6660614302818431</v>
      </c>
      <c r="F519" s="103">
        <f t="shared" si="38"/>
        <v>0.74713599977985723</v>
      </c>
      <c r="G519" s="103">
        <f t="shared" ref="G519:G582" si="39">+SMALL($F$6:$F$1005,A519)</f>
        <v>0.28850272510317154</v>
      </c>
    </row>
    <row r="520" spans="1:7" ht="15" thickBot="1" x14ac:dyDescent="0.35">
      <c r="A520" s="106">
        <v>515</v>
      </c>
      <c r="B520" s="103">
        <f>B$4/(1+Simulasyon!B517/100*B$2/$B$1)</f>
        <v>64039.656999502127</v>
      </c>
      <c r="C520" s="103">
        <f>C$4/(1+Simulasyon!C517/100*C$2/$B$1)</f>
        <v>34479.795750082871</v>
      </c>
      <c r="D520" s="103">
        <f t="shared" si="36"/>
        <v>-1.9951655960903736</v>
      </c>
      <c r="E520" s="103">
        <f t="shared" si="37"/>
        <v>-4.1708003546300461</v>
      </c>
      <c r="F520" s="103">
        <f t="shared" si="38"/>
        <v>-6.1659659507204196</v>
      </c>
      <c r="G520" s="103">
        <f t="shared" si="39"/>
        <v>0.30608174074586714</v>
      </c>
    </row>
    <row r="521" spans="1:7" ht="15" thickBot="1" x14ac:dyDescent="0.35">
      <c r="A521" s="106">
        <v>516</v>
      </c>
      <c r="B521" s="103">
        <f>B$4/(1+Simulasyon!B518/100*B$2/$B$1)</f>
        <v>64039.756860613525</v>
      </c>
      <c r="C521" s="103">
        <f>C$4/(1+Simulasyon!C518/100*C$2/$B$1)</f>
        <v>34480.08796093033</v>
      </c>
      <c r="D521" s="103">
        <f t="shared" si="36"/>
        <v>-1.8953044846930425</v>
      </c>
      <c r="E521" s="103">
        <f t="shared" si="37"/>
        <v>-3.8785895071705454</v>
      </c>
      <c r="F521" s="103">
        <f t="shared" si="38"/>
        <v>-5.7738939918635879</v>
      </c>
      <c r="G521" s="103">
        <f t="shared" si="39"/>
        <v>0.35323480937222484</v>
      </c>
    </row>
    <row r="522" spans="1:7" ht="15" thickBot="1" x14ac:dyDescent="0.35">
      <c r="A522" s="106">
        <v>517</v>
      </c>
      <c r="B522" s="103">
        <f>B$4/(1+Simulasyon!B519/100*B$2/$B$1)</f>
        <v>64036.637789331333</v>
      </c>
      <c r="C522" s="103">
        <f>C$4/(1+Simulasyon!C519/100*C$2/$B$1)</f>
        <v>34476.443567731061</v>
      </c>
      <c r="D522" s="103">
        <f t="shared" si="36"/>
        <v>-5.0143757668847684</v>
      </c>
      <c r="E522" s="103">
        <f t="shared" si="37"/>
        <v>-7.5229827064395067</v>
      </c>
      <c r="F522" s="103">
        <f t="shared" si="38"/>
        <v>-12.537358473324275</v>
      </c>
      <c r="G522" s="103">
        <f t="shared" si="39"/>
        <v>0.37739436136325821</v>
      </c>
    </row>
    <row r="523" spans="1:7" ht="15" thickBot="1" x14ac:dyDescent="0.35">
      <c r="A523" s="106">
        <v>518</v>
      </c>
      <c r="B523" s="103">
        <f>B$4/(1+Simulasyon!B520/100*B$2/$B$1)</f>
        <v>64042.571141621323</v>
      </c>
      <c r="C523" s="103">
        <f>C$4/(1+Simulasyon!C520/100*C$2/$B$1)</f>
        <v>34487.775490416032</v>
      </c>
      <c r="D523" s="103">
        <f t="shared" si="36"/>
        <v>0.91897652310581179</v>
      </c>
      <c r="E523" s="103">
        <f t="shared" si="37"/>
        <v>3.8089399785312708</v>
      </c>
      <c r="F523" s="103">
        <f t="shared" si="38"/>
        <v>4.7279165016370825</v>
      </c>
      <c r="G523" s="103">
        <f t="shared" si="39"/>
        <v>0.47105258516967297</v>
      </c>
    </row>
    <row r="524" spans="1:7" ht="15" thickBot="1" x14ac:dyDescent="0.35">
      <c r="A524" s="106">
        <v>519</v>
      </c>
      <c r="B524" s="103">
        <f>B$4/(1+Simulasyon!B521/100*B$2/$B$1)</f>
        <v>64042.459050539917</v>
      </c>
      <c r="C524" s="103">
        <f>C$4/(1+Simulasyon!C521/100*C$2/$B$1)</f>
        <v>34488.314546193709</v>
      </c>
      <c r="D524" s="103">
        <f t="shared" si="36"/>
        <v>0.80688544169970555</v>
      </c>
      <c r="E524" s="103">
        <f t="shared" si="37"/>
        <v>4.3479957562085474</v>
      </c>
      <c r="F524" s="103">
        <f t="shared" si="38"/>
        <v>5.1548811979082529</v>
      </c>
      <c r="G524" s="103">
        <f t="shared" si="39"/>
        <v>0.50334299927635584</v>
      </c>
    </row>
    <row r="525" spans="1:7" ht="15" thickBot="1" x14ac:dyDescent="0.35">
      <c r="A525" s="106">
        <v>520</v>
      </c>
      <c r="B525" s="103">
        <f>B$4/(1+Simulasyon!B522/100*B$2/$B$1)</f>
        <v>64043.593226589546</v>
      </c>
      <c r="C525" s="103">
        <f>C$4/(1+Simulasyon!C522/100*C$2/$B$1)</f>
        <v>34495.351477191325</v>
      </c>
      <c r="D525" s="103">
        <f t="shared" si="36"/>
        <v>1.9410614913285826</v>
      </c>
      <c r="E525" s="103">
        <f t="shared" si="37"/>
        <v>11.384926753824402</v>
      </c>
      <c r="F525" s="103">
        <f t="shared" si="38"/>
        <v>13.325988245152985</v>
      </c>
      <c r="G525" s="103">
        <f t="shared" si="39"/>
        <v>0.50905915957991965</v>
      </c>
    </row>
    <row r="526" spans="1:7" ht="15" thickBot="1" x14ac:dyDescent="0.35">
      <c r="A526" s="106">
        <v>521</v>
      </c>
      <c r="B526" s="103">
        <f>B$4/(1+Simulasyon!B523/100*B$2/$B$1)</f>
        <v>64041.46518219867</v>
      </c>
      <c r="C526" s="103">
        <f>C$4/(1+Simulasyon!C523/100*C$2/$B$1)</f>
        <v>34491.648020178473</v>
      </c>
      <c r="D526" s="103">
        <f t="shared" si="36"/>
        <v>-0.18698289954772918</v>
      </c>
      <c r="E526" s="103">
        <f t="shared" si="37"/>
        <v>7.6814697409718065</v>
      </c>
      <c r="F526" s="103">
        <f t="shared" si="38"/>
        <v>7.4944868414240773</v>
      </c>
      <c r="G526" s="103">
        <f t="shared" si="39"/>
        <v>0.51989942091313424</v>
      </c>
    </row>
    <row r="527" spans="1:7" ht="15" thickBot="1" x14ac:dyDescent="0.35">
      <c r="A527" s="106">
        <v>522</v>
      </c>
      <c r="B527" s="103">
        <f>B$4/(1+Simulasyon!B524/100*B$2/$B$1)</f>
        <v>64051.727830552569</v>
      </c>
      <c r="C527" s="103">
        <f>C$4/(1+Simulasyon!C524/100*C$2/$B$1)</f>
        <v>34494.538575590566</v>
      </c>
      <c r="D527" s="103">
        <f t="shared" si="36"/>
        <v>10.07566545435111</v>
      </c>
      <c r="E527" s="103">
        <f t="shared" si="37"/>
        <v>10.572025153065624</v>
      </c>
      <c r="F527" s="103">
        <f t="shared" si="38"/>
        <v>20.647690607416735</v>
      </c>
      <c r="G527" s="103">
        <f t="shared" si="39"/>
        <v>0.53133551694190828</v>
      </c>
    </row>
    <row r="528" spans="1:7" ht="15" thickBot="1" x14ac:dyDescent="0.35">
      <c r="A528" s="106">
        <v>523</v>
      </c>
      <c r="B528" s="103">
        <f>B$4/(1+Simulasyon!B525/100*B$2/$B$1)</f>
        <v>64036.344068817896</v>
      </c>
      <c r="C528" s="103">
        <f>C$4/(1+Simulasyon!C525/100*C$2/$B$1)</f>
        <v>34480.544314809755</v>
      </c>
      <c r="D528" s="103">
        <f t="shared" si="36"/>
        <v>-5.3080962803214788</v>
      </c>
      <c r="E528" s="103">
        <f t="shared" si="37"/>
        <v>-3.4222356277459767</v>
      </c>
      <c r="F528" s="103">
        <f t="shared" si="38"/>
        <v>-8.7303319080674555</v>
      </c>
      <c r="G528" s="103">
        <f t="shared" si="39"/>
        <v>0.59579473228222923</v>
      </c>
    </row>
    <row r="529" spans="1:7" ht="15" thickBot="1" x14ac:dyDescent="0.35">
      <c r="A529" s="106">
        <v>524</v>
      </c>
      <c r="B529" s="103">
        <f>B$4/(1+Simulasyon!B526/100*B$2/$B$1)</f>
        <v>64036.239212030734</v>
      </c>
      <c r="C529" s="103">
        <f>C$4/(1+Simulasyon!C526/100*C$2/$B$1)</f>
        <v>34482.941577537931</v>
      </c>
      <c r="D529" s="103">
        <f t="shared" si="36"/>
        <v>-5.4129530674836133</v>
      </c>
      <c r="E529" s="103">
        <f t="shared" si="37"/>
        <v>-1.0249728995695477</v>
      </c>
      <c r="F529" s="103">
        <f t="shared" si="38"/>
        <v>-6.437925967053161</v>
      </c>
      <c r="G529" s="103">
        <f t="shared" si="39"/>
        <v>0.64765398206509417</v>
      </c>
    </row>
    <row r="530" spans="1:7" ht="15" thickBot="1" x14ac:dyDescent="0.35">
      <c r="A530" s="106">
        <v>525</v>
      </c>
      <c r="B530" s="103">
        <f>B$4/(1+Simulasyon!B527/100*B$2/$B$1)</f>
        <v>64035.704991078986</v>
      </c>
      <c r="C530" s="103">
        <f>C$4/(1+Simulasyon!C527/100*C$2/$B$1)</f>
        <v>34479.259990201776</v>
      </c>
      <c r="D530" s="103">
        <f t="shared" si="36"/>
        <v>-5.94717401923117</v>
      </c>
      <c r="E530" s="103">
        <f t="shared" si="37"/>
        <v>-4.7065602357251919</v>
      </c>
      <c r="F530" s="103">
        <f t="shared" si="38"/>
        <v>-10.653734254956362</v>
      </c>
      <c r="G530" s="103">
        <f t="shared" si="39"/>
        <v>0.64803366040723631</v>
      </c>
    </row>
    <row r="531" spans="1:7" ht="15" thickBot="1" x14ac:dyDescent="0.35">
      <c r="A531" s="106">
        <v>526</v>
      </c>
      <c r="B531" s="103">
        <f>B$4/(1+Simulasyon!B528/100*B$2/$B$1)</f>
        <v>64042.831857822821</v>
      </c>
      <c r="C531" s="103">
        <f>C$4/(1+Simulasyon!C528/100*C$2/$B$1)</f>
        <v>34480.997874628221</v>
      </c>
      <c r="D531" s="103">
        <f t="shared" si="36"/>
        <v>1.1796927246032283</v>
      </c>
      <c r="E531" s="103">
        <f t="shared" si="37"/>
        <v>-2.9686758092793752</v>
      </c>
      <c r="F531" s="103">
        <f t="shared" si="38"/>
        <v>-1.788983084676147</v>
      </c>
      <c r="G531" s="103">
        <f t="shared" si="39"/>
        <v>0.65119720871734899</v>
      </c>
    </row>
    <row r="532" spans="1:7" ht="15" thickBot="1" x14ac:dyDescent="0.35">
      <c r="A532" s="106">
        <v>527</v>
      </c>
      <c r="B532" s="103">
        <f>B$4/(1+Simulasyon!B529/100*B$2/$B$1)</f>
        <v>64037.991418461796</v>
      </c>
      <c r="C532" s="103">
        <f>C$4/(1+Simulasyon!C529/100*C$2/$B$1)</f>
        <v>34468.973502519701</v>
      </c>
      <c r="D532" s="103">
        <f t="shared" si="36"/>
        <v>-3.6607466364221182</v>
      </c>
      <c r="E532" s="103">
        <f t="shared" si="37"/>
        <v>-14.993047917800141</v>
      </c>
      <c r="F532" s="103">
        <f t="shared" si="38"/>
        <v>-18.653794554222259</v>
      </c>
      <c r="G532" s="103">
        <f t="shared" si="39"/>
        <v>0.72192117881058948</v>
      </c>
    </row>
    <row r="533" spans="1:7" ht="15" thickBot="1" x14ac:dyDescent="0.35">
      <c r="A533" s="106">
        <v>528</v>
      </c>
      <c r="B533" s="103">
        <f>B$4/(1+Simulasyon!B530/100*B$2/$B$1)</f>
        <v>64040.118759020348</v>
      </c>
      <c r="C533" s="103">
        <f>C$4/(1+Simulasyon!C530/100*C$2/$B$1)</f>
        <v>34482.756676839032</v>
      </c>
      <c r="D533" s="103">
        <f t="shared" si="36"/>
        <v>-1.5334060778695857</v>
      </c>
      <c r="E533" s="103">
        <f t="shared" si="37"/>
        <v>-1.2098735984691302</v>
      </c>
      <c r="F533" s="103">
        <f t="shared" si="38"/>
        <v>-2.7432796763387159</v>
      </c>
      <c r="G533" s="103">
        <f t="shared" si="39"/>
        <v>0.72560092295316281</v>
      </c>
    </row>
    <row r="534" spans="1:7" ht="15" thickBot="1" x14ac:dyDescent="0.35">
      <c r="A534" s="106">
        <v>529</v>
      </c>
      <c r="B534" s="103">
        <f>B$4/(1+Simulasyon!B531/100*B$2/$B$1)</f>
        <v>64037.879947478388</v>
      </c>
      <c r="C534" s="103">
        <f>C$4/(1+Simulasyon!C531/100*C$2/$B$1)</f>
        <v>34478.780301150604</v>
      </c>
      <c r="D534" s="103">
        <f t="shared" si="36"/>
        <v>-3.7722176198294619</v>
      </c>
      <c r="E534" s="103">
        <f t="shared" si="37"/>
        <v>-5.186249286896782</v>
      </c>
      <c r="F534" s="103">
        <f t="shared" si="38"/>
        <v>-8.9584669067262439</v>
      </c>
      <c r="G534" s="103">
        <f t="shared" si="39"/>
        <v>0.74713599977985723</v>
      </c>
    </row>
    <row r="535" spans="1:7" ht="15" thickBot="1" x14ac:dyDescent="0.35">
      <c r="A535" s="106">
        <v>530</v>
      </c>
      <c r="B535" s="103">
        <f>B$4/(1+Simulasyon!B532/100*B$2/$B$1)</f>
        <v>64048.970016847452</v>
      </c>
      <c r="C535" s="103">
        <f>C$4/(1+Simulasyon!C532/100*C$2/$B$1)</f>
        <v>34491.240832862139</v>
      </c>
      <c r="D535" s="103">
        <f t="shared" si="36"/>
        <v>7.3178517492342507</v>
      </c>
      <c r="E535" s="103">
        <f t="shared" si="37"/>
        <v>7.2742824246379314</v>
      </c>
      <c r="F535" s="103">
        <f t="shared" si="38"/>
        <v>14.592134173872182</v>
      </c>
      <c r="G535" s="103">
        <f t="shared" si="39"/>
        <v>0.75130906994309044</v>
      </c>
    </row>
    <row r="536" spans="1:7" ht="15" thickBot="1" x14ac:dyDescent="0.35">
      <c r="A536" s="106">
        <v>531</v>
      </c>
      <c r="B536" s="103">
        <f>B$4/(1+Simulasyon!B533/100*B$2/$B$1)</f>
        <v>64035.243949899392</v>
      </c>
      <c r="C536" s="103">
        <f>C$4/(1+Simulasyon!C533/100*C$2/$B$1)</f>
        <v>34478.785710469274</v>
      </c>
      <c r="D536" s="103">
        <f t="shared" si="36"/>
        <v>-6.4082151988259284</v>
      </c>
      <c r="E536" s="103">
        <f t="shared" si="37"/>
        <v>-5.1808399682267918</v>
      </c>
      <c r="F536" s="103">
        <f t="shared" si="38"/>
        <v>-11.58905516705272</v>
      </c>
      <c r="G536" s="103">
        <f t="shared" si="39"/>
        <v>0.75515508959506406</v>
      </c>
    </row>
    <row r="537" spans="1:7" ht="15" thickBot="1" x14ac:dyDescent="0.35">
      <c r="A537" s="106">
        <v>532</v>
      </c>
      <c r="B537" s="103">
        <f>B$4/(1+Simulasyon!B534/100*B$2/$B$1)</f>
        <v>64047.287461537097</v>
      </c>
      <c r="C537" s="103">
        <f>C$4/(1+Simulasyon!C534/100*C$2/$B$1)</f>
        <v>34488.386913857314</v>
      </c>
      <c r="D537" s="103">
        <f t="shared" si="36"/>
        <v>5.6352964388788678</v>
      </c>
      <c r="E537" s="103">
        <f t="shared" si="37"/>
        <v>4.4203634198129294</v>
      </c>
      <c r="F537" s="103">
        <f t="shared" si="38"/>
        <v>10.055659858691797</v>
      </c>
      <c r="G537" s="103">
        <f t="shared" si="39"/>
        <v>0.76133358929655515</v>
      </c>
    </row>
    <row r="538" spans="1:7" ht="15" thickBot="1" x14ac:dyDescent="0.35">
      <c r="A538" s="106">
        <v>533</v>
      </c>
      <c r="B538" s="103">
        <f>B$4/(1+Simulasyon!B535/100*B$2/$B$1)</f>
        <v>64035.645372837942</v>
      </c>
      <c r="C538" s="103">
        <f>C$4/(1+Simulasyon!C535/100*C$2/$B$1)</f>
        <v>34479.248302090949</v>
      </c>
      <c r="D538" s="103">
        <f t="shared" si="36"/>
        <v>-6.006792260275688</v>
      </c>
      <c r="E538" s="103">
        <f t="shared" si="37"/>
        <v>-4.7182483465512632</v>
      </c>
      <c r="F538" s="103">
        <f t="shared" si="38"/>
        <v>-10.725040606826951</v>
      </c>
      <c r="G538" s="103">
        <f t="shared" si="39"/>
        <v>0.76851753827941138</v>
      </c>
    </row>
    <row r="539" spans="1:7" ht="15" thickBot="1" x14ac:dyDescent="0.35">
      <c r="A539" s="106">
        <v>534</v>
      </c>
      <c r="B539" s="103">
        <f>B$4/(1+Simulasyon!B536/100*B$2/$B$1)</f>
        <v>64038.856058222373</v>
      </c>
      <c r="C539" s="103">
        <f>C$4/(1+Simulasyon!C536/100*C$2/$B$1)</f>
        <v>34473.555235851803</v>
      </c>
      <c r="D539" s="103">
        <f t="shared" si="36"/>
        <v>-2.7961068758449983</v>
      </c>
      <c r="E539" s="103">
        <f t="shared" si="37"/>
        <v>-10.411314585697255</v>
      </c>
      <c r="F539" s="103">
        <f t="shared" si="38"/>
        <v>-13.207421461542253</v>
      </c>
      <c r="G539" s="103">
        <f t="shared" si="39"/>
        <v>0.7786856049860944</v>
      </c>
    </row>
    <row r="540" spans="1:7" ht="15" thickBot="1" x14ac:dyDescent="0.35">
      <c r="A540" s="106">
        <v>535</v>
      </c>
      <c r="B540" s="103">
        <f>B$4/(1+Simulasyon!B537/100*B$2/$B$1)</f>
        <v>64041.035736735605</v>
      </c>
      <c r="C540" s="103">
        <f>C$4/(1+Simulasyon!C537/100*C$2/$B$1)</f>
        <v>34482.662623385804</v>
      </c>
      <c r="D540" s="103">
        <f t="shared" si="36"/>
        <v>-0.61642836261307821</v>
      </c>
      <c r="E540" s="103">
        <f t="shared" si="37"/>
        <v>-1.3039270516965189</v>
      </c>
      <c r="F540" s="103">
        <f t="shared" si="38"/>
        <v>-1.9203554143095971</v>
      </c>
      <c r="G540" s="103">
        <f t="shared" si="39"/>
        <v>0.83556192550895503</v>
      </c>
    </row>
    <row r="541" spans="1:7" ht="15" thickBot="1" x14ac:dyDescent="0.35">
      <c r="A541" s="106">
        <v>536</v>
      </c>
      <c r="B541" s="103">
        <f>B$4/(1+Simulasyon!B538/100*B$2/$B$1)</f>
        <v>64041.317078359243</v>
      </c>
      <c r="C541" s="103">
        <f>C$4/(1+Simulasyon!C538/100*C$2/$B$1)</f>
        <v>34484.654871985847</v>
      </c>
      <c r="D541" s="103">
        <f t="shared" si="36"/>
        <v>-0.33508673897449626</v>
      </c>
      <c r="E541" s="103">
        <f t="shared" si="37"/>
        <v>0.6883215483467211</v>
      </c>
      <c r="F541" s="103">
        <f t="shared" si="38"/>
        <v>0.35323480937222484</v>
      </c>
      <c r="G541" s="103">
        <f t="shared" si="39"/>
        <v>0.83830112707801163</v>
      </c>
    </row>
    <row r="542" spans="1:7" ht="15" thickBot="1" x14ac:dyDescent="0.35">
      <c r="A542" s="106">
        <v>537</v>
      </c>
      <c r="B542" s="103">
        <f>B$4/(1+Simulasyon!B539/100*B$2/$B$1)</f>
        <v>64037.94611175645</v>
      </c>
      <c r="C542" s="103">
        <f>C$4/(1+Simulasyon!C539/100*C$2/$B$1)</f>
        <v>34477.867909278473</v>
      </c>
      <c r="D542" s="103">
        <f t="shared" si="36"/>
        <v>-3.7060533417679835</v>
      </c>
      <c r="E542" s="103">
        <f t="shared" si="37"/>
        <v>-6.0986411590274656</v>
      </c>
      <c r="F542" s="103">
        <f t="shared" si="38"/>
        <v>-9.8046945007954491</v>
      </c>
      <c r="G542" s="103">
        <f t="shared" si="39"/>
        <v>0.90165171151602408</v>
      </c>
    </row>
    <row r="543" spans="1:7" ht="15" thickBot="1" x14ac:dyDescent="0.35">
      <c r="A543" s="106">
        <v>538</v>
      </c>
      <c r="B543" s="103">
        <f>B$4/(1+Simulasyon!B540/100*B$2/$B$1)</f>
        <v>64046.732495331416</v>
      </c>
      <c r="C543" s="103">
        <f>C$4/(1+Simulasyon!C540/100*C$2/$B$1)</f>
        <v>34486.794307899901</v>
      </c>
      <c r="D543" s="103">
        <f t="shared" si="36"/>
        <v>5.0803302331987652</v>
      </c>
      <c r="E543" s="103">
        <f t="shared" si="37"/>
        <v>2.8277574624007684</v>
      </c>
      <c r="F543" s="103">
        <f t="shared" si="38"/>
        <v>7.9080876955995336</v>
      </c>
      <c r="G543" s="103">
        <f t="shared" si="39"/>
        <v>0.90718127278523752</v>
      </c>
    </row>
    <row r="544" spans="1:7" ht="15" thickBot="1" x14ac:dyDescent="0.35">
      <c r="A544" s="106">
        <v>539</v>
      </c>
      <c r="B544" s="103">
        <f>B$4/(1+Simulasyon!B541/100*B$2/$B$1)</f>
        <v>64034.876790111659</v>
      </c>
      <c r="C544" s="103">
        <f>C$4/(1+Simulasyon!C541/100*C$2/$B$1)</f>
        <v>34470.062744675932</v>
      </c>
      <c r="D544" s="103">
        <f t="shared" si="36"/>
        <v>-6.7753749865587451</v>
      </c>
      <c r="E544" s="103">
        <f t="shared" si="37"/>
        <v>-13.903805761568947</v>
      </c>
      <c r="F544" s="103">
        <f t="shared" si="38"/>
        <v>-20.679180748127692</v>
      </c>
      <c r="G544" s="103">
        <f t="shared" si="39"/>
        <v>0.93342703434609575</v>
      </c>
    </row>
    <row r="545" spans="1:7" ht="15" thickBot="1" x14ac:dyDescent="0.35">
      <c r="A545" s="106">
        <v>540</v>
      </c>
      <c r="B545" s="103">
        <f>B$4/(1+Simulasyon!B542/100*B$2/$B$1)</f>
        <v>64039.247059854169</v>
      </c>
      <c r="C545" s="103">
        <f>C$4/(1+Simulasyon!C542/100*C$2/$B$1)</f>
        <v>34483.460682852383</v>
      </c>
      <c r="D545" s="103">
        <f t="shared" si="36"/>
        <v>-2.4051052440481726</v>
      </c>
      <c r="E545" s="103">
        <f t="shared" si="37"/>
        <v>-0.50586758511781227</v>
      </c>
      <c r="F545" s="103">
        <f t="shared" si="38"/>
        <v>-2.9109728291659849</v>
      </c>
      <c r="G545" s="103">
        <f t="shared" si="39"/>
        <v>0.97404104986344464</v>
      </c>
    </row>
    <row r="546" spans="1:7" ht="15" thickBot="1" x14ac:dyDescent="0.35">
      <c r="A546" s="106">
        <v>541</v>
      </c>
      <c r="B546" s="103">
        <f>B$4/(1+Simulasyon!B543/100*B$2/$B$1)</f>
        <v>64038.287516736425</v>
      </c>
      <c r="C546" s="103">
        <f>C$4/(1+Simulasyon!C543/100*C$2/$B$1)</f>
        <v>34482.426719974901</v>
      </c>
      <c r="D546" s="103">
        <f t="shared" si="36"/>
        <v>-3.3646483617922058</v>
      </c>
      <c r="E546" s="103">
        <f t="shared" si="37"/>
        <v>-1.5398304625996388</v>
      </c>
      <c r="F546" s="103">
        <f t="shared" si="38"/>
        <v>-4.9044788243918447</v>
      </c>
      <c r="G546" s="103">
        <f t="shared" si="39"/>
        <v>0.97890606212604325</v>
      </c>
    </row>
    <row r="547" spans="1:7" ht="15" thickBot="1" x14ac:dyDescent="0.35">
      <c r="A547" s="106">
        <v>542</v>
      </c>
      <c r="B547" s="103">
        <f>B$4/(1+Simulasyon!B544/100*B$2/$B$1)</f>
        <v>64050.60109786407</v>
      </c>
      <c r="C547" s="103">
        <f>C$4/(1+Simulasyon!C544/100*C$2/$B$1)</f>
        <v>34498.890235743806</v>
      </c>
      <c r="D547" s="103">
        <f t="shared" si="36"/>
        <v>8.9489327658520779</v>
      </c>
      <c r="E547" s="103">
        <f t="shared" si="37"/>
        <v>14.923685306304833</v>
      </c>
      <c r="F547" s="103">
        <f t="shared" si="38"/>
        <v>23.872618072156911</v>
      </c>
      <c r="G547" s="103">
        <f t="shared" si="39"/>
        <v>1.0184456847491674</v>
      </c>
    </row>
    <row r="548" spans="1:7" ht="15" thickBot="1" x14ac:dyDescent="0.35">
      <c r="A548" s="106">
        <v>543</v>
      </c>
      <c r="B548" s="103">
        <f>B$4/(1+Simulasyon!B545/100*B$2/$B$1)</f>
        <v>64042.96282338076</v>
      </c>
      <c r="C548" s="103">
        <f>C$4/(1+Simulasyon!C545/100*C$2/$B$1)</f>
        <v>34481.91093083017</v>
      </c>
      <c r="D548" s="103">
        <f t="shared" si="36"/>
        <v>1.3106582825421356</v>
      </c>
      <c r="E548" s="103">
        <f t="shared" si="37"/>
        <v>-2.0556196073302999</v>
      </c>
      <c r="F548" s="103">
        <f t="shared" si="38"/>
        <v>-0.74496132478816435</v>
      </c>
      <c r="G548" s="103">
        <f t="shared" si="39"/>
        <v>1.050611074140761</v>
      </c>
    </row>
    <row r="549" spans="1:7" ht="15" thickBot="1" x14ac:dyDescent="0.35">
      <c r="A549" s="106">
        <v>544</v>
      </c>
      <c r="B549" s="103">
        <f>B$4/(1+Simulasyon!B546/100*B$2/$B$1)</f>
        <v>64036.111659034934</v>
      </c>
      <c r="C549" s="103">
        <f>C$4/(1+Simulasyon!C546/100*C$2/$B$1)</f>
        <v>34475.910994639868</v>
      </c>
      <c r="D549" s="103">
        <f t="shared" si="36"/>
        <v>-5.5405060632838286</v>
      </c>
      <c r="E549" s="103">
        <f t="shared" si="37"/>
        <v>-8.0555557976331329</v>
      </c>
      <c r="F549" s="103">
        <f t="shared" si="38"/>
        <v>-13.596061860916961</v>
      </c>
      <c r="G549" s="103">
        <f t="shared" si="39"/>
        <v>1.0615885274601169</v>
      </c>
    </row>
    <row r="550" spans="1:7" ht="15" thickBot="1" x14ac:dyDescent="0.35">
      <c r="A550" s="106">
        <v>545</v>
      </c>
      <c r="B550" s="103">
        <f>B$4/(1+Simulasyon!B547/100*B$2/$B$1)</f>
        <v>64049.281845262318</v>
      </c>
      <c r="C550" s="103">
        <f>C$4/(1+Simulasyon!C547/100*C$2/$B$1)</f>
        <v>34490.155334747564</v>
      </c>
      <c r="D550" s="103">
        <f t="shared" si="36"/>
        <v>7.6296801641001366</v>
      </c>
      <c r="E550" s="103">
        <f t="shared" si="37"/>
        <v>6.1887843100630562</v>
      </c>
      <c r="F550" s="103">
        <f t="shared" si="38"/>
        <v>13.818464474163193</v>
      </c>
      <c r="G550" s="103">
        <f t="shared" si="39"/>
        <v>1.0617820122279227</v>
      </c>
    </row>
    <row r="551" spans="1:7" ht="15" thickBot="1" x14ac:dyDescent="0.35">
      <c r="A551" s="106">
        <v>546</v>
      </c>
      <c r="B551" s="103">
        <f>B$4/(1+Simulasyon!B548/100*B$2/$B$1)</f>
        <v>64043.583784801471</v>
      </c>
      <c r="C551" s="103">
        <f>C$4/(1+Simulasyon!C548/100*C$2/$B$1)</f>
        <v>34486.946843600395</v>
      </c>
      <c r="D551" s="103">
        <f t="shared" si="36"/>
        <v>1.9316197032530908</v>
      </c>
      <c r="E551" s="103">
        <f t="shared" si="37"/>
        <v>2.9802931628946681</v>
      </c>
      <c r="F551" s="103">
        <f t="shared" si="38"/>
        <v>4.9119128661477589</v>
      </c>
      <c r="G551" s="103">
        <f t="shared" si="39"/>
        <v>1.0800917410015245</v>
      </c>
    </row>
    <row r="552" spans="1:7" ht="15" thickBot="1" x14ac:dyDescent="0.35">
      <c r="A552" s="106">
        <v>547</v>
      </c>
      <c r="B552" s="103">
        <f>B$4/(1+Simulasyon!B549/100*B$2/$B$1)</f>
        <v>64032.612710524714</v>
      </c>
      <c r="C552" s="103">
        <f>C$4/(1+Simulasyon!C549/100*C$2/$B$1)</f>
        <v>34470.270419700464</v>
      </c>
      <c r="D552" s="103">
        <f t="shared" si="36"/>
        <v>-9.0394545735034626</v>
      </c>
      <c r="E552" s="103">
        <f t="shared" si="37"/>
        <v>-13.696130737036583</v>
      </c>
      <c r="F552" s="103">
        <f t="shared" si="38"/>
        <v>-22.735585310540046</v>
      </c>
      <c r="G552" s="103">
        <f t="shared" si="39"/>
        <v>1.0916592139255954</v>
      </c>
    </row>
    <row r="553" spans="1:7" ht="15" thickBot="1" x14ac:dyDescent="0.35">
      <c r="A553" s="106">
        <v>548</v>
      </c>
      <c r="B553" s="103">
        <f>B$4/(1+Simulasyon!B550/100*B$2/$B$1)</f>
        <v>64048.098133777981</v>
      </c>
      <c r="C553" s="103">
        <f>C$4/(1+Simulasyon!C550/100*C$2/$B$1)</f>
        <v>34493.068887310335</v>
      </c>
      <c r="D553" s="103">
        <f t="shared" si="36"/>
        <v>6.4459686797636095</v>
      </c>
      <c r="E553" s="103">
        <f t="shared" si="37"/>
        <v>9.1023368728347123</v>
      </c>
      <c r="F553" s="103">
        <f t="shared" si="38"/>
        <v>15.548305552598322</v>
      </c>
      <c r="G553" s="103">
        <f t="shared" si="39"/>
        <v>1.1420744461429422</v>
      </c>
    </row>
    <row r="554" spans="1:7" ht="15" thickBot="1" x14ac:dyDescent="0.35">
      <c r="A554" s="106">
        <v>549</v>
      </c>
      <c r="B554" s="103">
        <f>B$4/(1+Simulasyon!B551/100*B$2/$B$1)</f>
        <v>64049.248455407032</v>
      </c>
      <c r="C554" s="103">
        <f>C$4/(1+Simulasyon!C551/100*C$2/$B$1)</f>
        <v>34492.632832342031</v>
      </c>
      <c r="D554" s="103">
        <f t="shared" si="36"/>
        <v>7.5962903088147868</v>
      </c>
      <c r="E554" s="103">
        <f t="shared" si="37"/>
        <v>8.6662819045304786</v>
      </c>
      <c r="F554" s="103">
        <f t="shared" si="38"/>
        <v>16.262572213345265</v>
      </c>
      <c r="G554" s="103">
        <f t="shared" si="39"/>
        <v>1.1626245351289981</v>
      </c>
    </row>
    <row r="555" spans="1:7" ht="15" thickBot="1" x14ac:dyDescent="0.35">
      <c r="A555" s="106">
        <v>550</v>
      </c>
      <c r="B555" s="103">
        <f>B$4/(1+Simulasyon!B552/100*B$2/$B$1)</f>
        <v>64041.585343704442</v>
      </c>
      <c r="C555" s="103">
        <f>C$4/(1+Simulasyon!C552/100*C$2/$B$1)</f>
        <v>34482.217782912623</v>
      </c>
      <c r="D555" s="103">
        <f t="shared" si="36"/>
        <v>-6.68213937751716E-2</v>
      </c>
      <c r="E555" s="103">
        <f t="shared" si="37"/>
        <v>-1.7487675248776213</v>
      </c>
      <c r="F555" s="103">
        <f t="shared" si="38"/>
        <v>-1.8155889186527929</v>
      </c>
      <c r="G555" s="103">
        <f t="shared" si="39"/>
        <v>1.2669750867717084</v>
      </c>
    </row>
    <row r="556" spans="1:7" ht="15" thickBot="1" x14ac:dyDescent="0.35">
      <c r="A556" s="106">
        <v>551</v>
      </c>
      <c r="B556" s="103">
        <f>B$4/(1+Simulasyon!B553/100*B$2/$B$1)</f>
        <v>64043.752296530707</v>
      </c>
      <c r="C556" s="103">
        <f>C$4/(1+Simulasyon!C553/100*C$2/$B$1)</f>
        <v>34492.778883608793</v>
      </c>
      <c r="D556" s="103">
        <f t="shared" si="36"/>
        <v>2.1001314324894338</v>
      </c>
      <c r="E556" s="103">
        <f t="shared" si="37"/>
        <v>8.8123331712922663</v>
      </c>
      <c r="F556" s="103">
        <f t="shared" si="38"/>
        <v>10.9124646037817</v>
      </c>
      <c r="G556" s="103">
        <f t="shared" si="39"/>
        <v>1.2701656332428684</v>
      </c>
    </row>
    <row r="557" spans="1:7" ht="15" thickBot="1" x14ac:dyDescent="0.35">
      <c r="A557" s="106">
        <v>552</v>
      </c>
      <c r="B557" s="103">
        <f>B$4/(1+Simulasyon!B554/100*B$2/$B$1)</f>
        <v>64041.651931774228</v>
      </c>
      <c r="C557" s="103">
        <f>C$4/(1+Simulasyon!C554/100*C$2/$B$1)</f>
        <v>34490.583068774373</v>
      </c>
      <c r="D557" s="103">
        <f t="shared" si="36"/>
        <v>-2.3332398995989934E-4</v>
      </c>
      <c r="E557" s="103">
        <f t="shared" si="37"/>
        <v>6.6165183368721046</v>
      </c>
      <c r="F557" s="103">
        <f t="shared" si="38"/>
        <v>6.6162850128821447</v>
      </c>
      <c r="G557" s="103">
        <f t="shared" si="39"/>
        <v>1.2922189811579301</v>
      </c>
    </row>
    <row r="558" spans="1:7" ht="15" thickBot="1" x14ac:dyDescent="0.35">
      <c r="A558" s="106">
        <v>553</v>
      </c>
      <c r="B558" s="103">
        <f>B$4/(1+Simulasyon!B555/100*B$2/$B$1)</f>
        <v>64046.122956085914</v>
      </c>
      <c r="C558" s="103">
        <f>C$4/(1+Simulasyon!C555/100*C$2/$B$1)</f>
        <v>34484.431789980779</v>
      </c>
      <c r="D558" s="103">
        <f t="shared" si="36"/>
        <v>4.4707909876960912</v>
      </c>
      <c r="E558" s="103">
        <f t="shared" si="37"/>
        <v>0.46523954327858519</v>
      </c>
      <c r="F558" s="103">
        <f t="shared" si="38"/>
        <v>4.9360305309746764</v>
      </c>
      <c r="G558" s="103">
        <f t="shared" si="39"/>
        <v>1.3436661551895668</v>
      </c>
    </row>
    <row r="559" spans="1:7" ht="15" thickBot="1" x14ac:dyDescent="0.35">
      <c r="A559" s="106">
        <v>554</v>
      </c>
      <c r="B559" s="103">
        <f>B$4/(1+Simulasyon!B556/100*B$2/$B$1)</f>
        <v>64043.408347677847</v>
      </c>
      <c r="C559" s="103">
        <f>C$4/(1+Simulasyon!C556/100*C$2/$B$1)</f>
        <v>34486.240946270867</v>
      </c>
      <c r="D559" s="103">
        <f t="shared" si="36"/>
        <v>1.7561825796292396</v>
      </c>
      <c r="E559" s="103">
        <f t="shared" si="37"/>
        <v>2.2743958333667251</v>
      </c>
      <c r="F559" s="103">
        <f t="shared" si="38"/>
        <v>4.0305784129959648</v>
      </c>
      <c r="G559" s="103">
        <f t="shared" si="39"/>
        <v>1.3799660652148305</v>
      </c>
    </row>
    <row r="560" spans="1:7" ht="15" thickBot="1" x14ac:dyDescent="0.35">
      <c r="A560" s="106">
        <v>555</v>
      </c>
      <c r="B560" s="103">
        <f>B$4/(1+Simulasyon!B557/100*B$2/$B$1)</f>
        <v>64041.706304531719</v>
      </c>
      <c r="C560" s="103">
        <f>C$4/(1+Simulasyon!C557/100*C$2/$B$1)</f>
        <v>34485.355261819452</v>
      </c>
      <c r="D560" s="103">
        <f t="shared" si="36"/>
        <v>5.413943350140471E-2</v>
      </c>
      <c r="E560" s="103">
        <f t="shared" si="37"/>
        <v>1.3887113819509977</v>
      </c>
      <c r="F560" s="103">
        <f t="shared" si="38"/>
        <v>1.4428508154524025</v>
      </c>
      <c r="G560" s="103">
        <f t="shared" si="39"/>
        <v>1.3903656748516369</v>
      </c>
    </row>
    <row r="561" spans="1:7" ht="15" thickBot="1" x14ac:dyDescent="0.35">
      <c r="A561" s="106">
        <v>556</v>
      </c>
      <c r="B561" s="103">
        <f>B$4/(1+Simulasyon!B558/100*B$2/$B$1)</f>
        <v>64034.868515477552</v>
      </c>
      <c r="C561" s="103">
        <f>C$4/(1+Simulasyon!C558/100*C$2/$B$1)</f>
        <v>34475.767053120224</v>
      </c>
      <c r="D561" s="103">
        <f t="shared" si="36"/>
        <v>-6.7836496206655283</v>
      </c>
      <c r="E561" s="103">
        <f t="shared" si="37"/>
        <v>-8.1994973172768368</v>
      </c>
      <c r="F561" s="103">
        <f t="shared" si="38"/>
        <v>-14.983146937942365</v>
      </c>
      <c r="G561" s="103">
        <f t="shared" si="39"/>
        <v>1.4044689882721286</v>
      </c>
    </row>
    <row r="562" spans="1:7" ht="15" thickBot="1" x14ac:dyDescent="0.35">
      <c r="A562" s="106">
        <v>557</v>
      </c>
      <c r="B562" s="103">
        <f>B$4/(1+Simulasyon!B559/100*B$2/$B$1)</f>
        <v>64043.63316047741</v>
      </c>
      <c r="C562" s="103">
        <f>C$4/(1+Simulasyon!C559/100*C$2/$B$1)</f>
        <v>34491.221182600559</v>
      </c>
      <c r="D562" s="103">
        <f t="shared" si="36"/>
        <v>1.9809953791918815</v>
      </c>
      <c r="E562" s="103">
        <f t="shared" si="37"/>
        <v>7.2546321630579769</v>
      </c>
      <c r="F562" s="103">
        <f t="shared" si="38"/>
        <v>9.2356275422498584</v>
      </c>
      <c r="G562" s="103">
        <f t="shared" si="39"/>
        <v>1.4079167282325216</v>
      </c>
    </row>
    <row r="563" spans="1:7" ht="15" thickBot="1" x14ac:dyDescent="0.35">
      <c r="A563" s="106">
        <v>558</v>
      </c>
      <c r="B563" s="103">
        <f>B$4/(1+Simulasyon!B560/100*B$2/$B$1)</f>
        <v>64043.440034978114</v>
      </c>
      <c r="C563" s="103">
        <f>C$4/(1+Simulasyon!C560/100*C$2/$B$1)</f>
        <v>34491.255833051604</v>
      </c>
      <c r="D563" s="103">
        <f t="shared" si="36"/>
        <v>1.7878698798958794</v>
      </c>
      <c r="E563" s="103">
        <f t="shared" si="37"/>
        <v>7.2892826141032856</v>
      </c>
      <c r="F563" s="103">
        <f t="shared" si="38"/>
        <v>9.077152493999165</v>
      </c>
      <c r="G563" s="103">
        <f t="shared" si="39"/>
        <v>1.4249578520320938</v>
      </c>
    </row>
    <row r="564" spans="1:7" ht="15" thickBot="1" x14ac:dyDescent="0.35">
      <c r="A564" s="106">
        <v>559</v>
      </c>
      <c r="B564" s="103">
        <f>B$4/(1+Simulasyon!B561/100*B$2/$B$1)</f>
        <v>64039.327558876925</v>
      </c>
      <c r="C564" s="103">
        <f>C$4/(1+Simulasyon!C561/100*C$2/$B$1)</f>
        <v>34481.093253734711</v>
      </c>
      <c r="D564" s="103">
        <f t="shared" si="36"/>
        <v>-2.3246062212929246</v>
      </c>
      <c r="E564" s="103">
        <f t="shared" si="37"/>
        <v>-2.8732967027899576</v>
      </c>
      <c r="F564" s="103">
        <f t="shared" si="38"/>
        <v>-5.1979029240828822</v>
      </c>
      <c r="G564" s="103">
        <f t="shared" si="39"/>
        <v>1.4420233948912937</v>
      </c>
    </row>
    <row r="565" spans="1:7" ht="15" thickBot="1" x14ac:dyDescent="0.35">
      <c r="A565" s="106">
        <v>560</v>
      </c>
      <c r="B565" s="103">
        <f>B$4/(1+Simulasyon!B562/100*B$2/$B$1)</f>
        <v>64048.949180344891</v>
      </c>
      <c r="C565" s="103">
        <f>C$4/(1+Simulasyon!C562/100*C$2/$B$1)</f>
        <v>34497.66402349573</v>
      </c>
      <c r="D565" s="103">
        <f t="shared" si="36"/>
        <v>7.2970152466732543</v>
      </c>
      <c r="E565" s="103">
        <f t="shared" si="37"/>
        <v>13.697473058229662</v>
      </c>
      <c r="F565" s="103">
        <f t="shared" si="38"/>
        <v>20.994488304902916</v>
      </c>
      <c r="G565" s="103">
        <f t="shared" si="39"/>
        <v>1.4428508154524025</v>
      </c>
    </row>
    <row r="566" spans="1:7" ht="15" thickBot="1" x14ac:dyDescent="0.35">
      <c r="A566" s="106">
        <v>561</v>
      </c>
      <c r="B566" s="103">
        <f>B$4/(1+Simulasyon!B563/100*B$2/$B$1)</f>
        <v>64037.410783400519</v>
      </c>
      <c r="C566" s="103">
        <f>C$4/(1+Simulasyon!C563/100*C$2/$B$1)</f>
        <v>34474.029657196625</v>
      </c>
      <c r="D566" s="103">
        <f t="shared" si="36"/>
        <v>-4.2413816976986709</v>
      </c>
      <c r="E566" s="103">
        <f t="shared" si="37"/>
        <v>-9.9368932408760884</v>
      </c>
      <c r="F566" s="103">
        <f t="shared" si="38"/>
        <v>-14.178274938574759</v>
      </c>
      <c r="G566" s="103">
        <f t="shared" si="39"/>
        <v>1.4557879995045369</v>
      </c>
    </row>
    <row r="567" spans="1:7" ht="15" thickBot="1" x14ac:dyDescent="0.35">
      <c r="A567" s="106">
        <v>562</v>
      </c>
      <c r="B567" s="103">
        <f>B$4/(1+Simulasyon!B564/100*B$2/$B$1)</f>
        <v>64045.589868125382</v>
      </c>
      <c r="C567" s="103">
        <f>C$4/(1+Simulasyon!C564/100*C$2/$B$1)</f>
        <v>34481.804442210661</v>
      </c>
      <c r="D567" s="103">
        <f t="shared" si="36"/>
        <v>3.9377030271643889</v>
      </c>
      <c r="E567" s="103">
        <f t="shared" si="37"/>
        <v>-2.1621082268393366</v>
      </c>
      <c r="F567" s="103">
        <f t="shared" si="38"/>
        <v>1.7755948003250523</v>
      </c>
      <c r="G567" s="103">
        <f t="shared" si="39"/>
        <v>1.4579533611758961</v>
      </c>
    </row>
    <row r="568" spans="1:7" ht="15" thickBot="1" x14ac:dyDescent="0.35">
      <c r="A568" s="106">
        <v>563</v>
      </c>
      <c r="B568" s="103">
        <f>B$4/(1+Simulasyon!B565/100*B$2/$B$1)</f>
        <v>64041.800458409409</v>
      </c>
      <c r="C568" s="103">
        <f>C$4/(1+Simulasyon!C565/100*C$2/$B$1)</f>
        <v>34489.98264323295</v>
      </c>
      <c r="D568" s="103">
        <f t="shared" si="36"/>
        <v>0.14829331119108247</v>
      </c>
      <c r="E568" s="103">
        <f t="shared" si="37"/>
        <v>6.0160927954493673</v>
      </c>
      <c r="F568" s="103">
        <f t="shared" si="38"/>
        <v>6.1643861066404497</v>
      </c>
      <c r="G568" s="103">
        <f t="shared" si="39"/>
        <v>1.4673521961376537</v>
      </c>
    </row>
    <row r="569" spans="1:7" ht="15" thickBot="1" x14ac:dyDescent="0.35">
      <c r="A569" s="106">
        <v>564</v>
      </c>
      <c r="B569" s="103">
        <f>B$4/(1+Simulasyon!B566/100*B$2/$B$1)</f>
        <v>64030.493531757515</v>
      </c>
      <c r="C569" s="103">
        <f>C$4/(1+Simulasyon!C566/100*C$2/$B$1)</f>
        <v>34473.828237365749</v>
      </c>
      <c r="D569" s="103">
        <f t="shared" si="36"/>
        <v>-11.158633340703091</v>
      </c>
      <c r="E569" s="103">
        <f t="shared" si="37"/>
        <v>-10.138313071751327</v>
      </c>
      <c r="F569" s="103">
        <f t="shared" si="38"/>
        <v>-21.296946412454417</v>
      </c>
      <c r="G569" s="103">
        <f t="shared" si="39"/>
        <v>1.503707913645485</v>
      </c>
    </row>
    <row r="570" spans="1:7" ht="15" thickBot="1" x14ac:dyDescent="0.35">
      <c r="A570" s="106">
        <v>565</v>
      </c>
      <c r="B570" s="103">
        <f>B$4/(1+Simulasyon!B567/100*B$2/$B$1)</f>
        <v>64039.068967094921</v>
      </c>
      <c r="C570" s="103">
        <f>C$4/(1+Simulasyon!C567/100*C$2/$B$1)</f>
        <v>34480.273128157191</v>
      </c>
      <c r="D570" s="103">
        <f t="shared" si="36"/>
        <v>-2.5831980032962747</v>
      </c>
      <c r="E570" s="103">
        <f t="shared" si="37"/>
        <v>-3.6934222803101875</v>
      </c>
      <c r="F570" s="103">
        <f t="shared" si="38"/>
        <v>-6.2766202836064622</v>
      </c>
      <c r="G570" s="103">
        <f t="shared" si="39"/>
        <v>1.5347292672740878</v>
      </c>
    </row>
    <row r="571" spans="1:7" ht="15" thickBot="1" x14ac:dyDescent="0.35">
      <c r="A571" s="106">
        <v>566</v>
      </c>
      <c r="B571" s="103">
        <f>B$4/(1+Simulasyon!B568/100*B$2/$B$1)</f>
        <v>64049.270833307426</v>
      </c>
      <c r="C571" s="103">
        <f>C$4/(1+Simulasyon!C568/100*C$2/$B$1)</f>
        <v>34495.728384625974</v>
      </c>
      <c r="D571" s="103">
        <f t="shared" si="36"/>
        <v>7.6186682092084084</v>
      </c>
      <c r="E571" s="103">
        <f t="shared" si="37"/>
        <v>11.761834188473586</v>
      </c>
      <c r="F571" s="103">
        <f t="shared" si="38"/>
        <v>19.380502397681994</v>
      </c>
      <c r="G571" s="103">
        <f t="shared" si="39"/>
        <v>1.5734726933878846</v>
      </c>
    </row>
    <row r="572" spans="1:7" ht="15" thickBot="1" x14ac:dyDescent="0.35">
      <c r="A572" s="106">
        <v>567</v>
      </c>
      <c r="B572" s="103">
        <f>B$4/(1+Simulasyon!B569/100*B$2/$B$1)</f>
        <v>64042.067731407209</v>
      </c>
      <c r="C572" s="103">
        <f>C$4/(1+Simulasyon!C569/100*C$2/$B$1)</f>
        <v>34481.68177162105</v>
      </c>
      <c r="D572" s="103">
        <f t="shared" si="36"/>
        <v>0.41556630899140146</v>
      </c>
      <c r="E572" s="103">
        <f t="shared" si="37"/>
        <v>-2.2847788164508529</v>
      </c>
      <c r="F572" s="103">
        <f t="shared" si="38"/>
        <v>-1.8692125074594514</v>
      </c>
      <c r="G572" s="103">
        <f t="shared" si="39"/>
        <v>1.6273092013434507</v>
      </c>
    </row>
    <row r="573" spans="1:7" ht="15" thickBot="1" x14ac:dyDescent="0.35">
      <c r="A573" s="106">
        <v>568</v>
      </c>
      <c r="B573" s="103">
        <f>B$4/(1+Simulasyon!B570/100*B$2/$B$1)</f>
        <v>64041.347943290493</v>
      </c>
      <c r="C573" s="103">
        <f>C$4/(1+Simulasyon!C570/100*C$2/$B$1)</f>
        <v>34487.105708733339</v>
      </c>
      <c r="D573" s="103">
        <f t="shared" si="36"/>
        <v>-0.30422180772438878</v>
      </c>
      <c r="E573" s="103">
        <f t="shared" si="37"/>
        <v>3.1391582958385698</v>
      </c>
      <c r="F573" s="103">
        <f t="shared" si="38"/>
        <v>2.834936488114181</v>
      </c>
      <c r="G573" s="103">
        <f t="shared" si="39"/>
        <v>1.6443806335737463</v>
      </c>
    </row>
    <row r="574" spans="1:7" ht="15" thickBot="1" x14ac:dyDescent="0.35">
      <c r="A574" s="106">
        <v>569</v>
      </c>
      <c r="B574" s="103">
        <f>B$4/(1+Simulasyon!B571/100*B$2/$B$1)</f>
        <v>64050.435579090539</v>
      </c>
      <c r="C574" s="103">
        <f>C$4/(1+Simulasyon!C571/100*C$2/$B$1)</f>
        <v>34496.949767586782</v>
      </c>
      <c r="D574" s="103">
        <f t="shared" si="36"/>
        <v>8.7834139923215844</v>
      </c>
      <c r="E574" s="103">
        <f t="shared" si="37"/>
        <v>12.9832171492817</v>
      </c>
      <c r="F574" s="103">
        <f t="shared" si="38"/>
        <v>21.766631141603284</v>
      </c>
      <c r="G574" s="103">
        <f t="shared" si="39"/>
        <v>1.7265504192910157</v>
      </c>
    </row>
    <row r="575" spans="1:7" ht="15" thickBot="1" x14ac:dyDescent="0.35">
      <c r="A575" s="106">
        <v>570</v>
      </c>
      <c r="B575" s="103">
        <f>B$4/(1+Simulasyon!B572/100*B$2/$B$1)</f>
        <v>64036.845340974796</v>
      </c>
      <c r="C575" s="103">
        <f>C$4/(1+Simulasyon!C572/100*C$2/$B$1)</f>
        <v>34479.951389584938</v>
      </c>
      <c r="D575" s="103">
        <f t="shared" si="36"/>
        <v>-4.8068241234213929</v>
      </c>
      <c r="E575" s="103">
        <f t="shared" si="37"/>
        <v>-4.0151608525629854</v>
      </c>
      <c r="F575" s="103">
        <f t="shared" si="38"/>
        <v>-8.8219849759843783</v>
      </c>
      <c r="G575" s="103">
        <f t="shared" si="39"/>
        <v>1.7377840548724635</v>
      </c>
    </row>
    <row r="576" spans="1:7" ht="15" thickBot="1" x14ac:dyDescent="0.35">
      <c r="A576" s="106">
        <v>571</v>
      </c>
      <c r="B576" s="103">
        <f>B$4/(1+Simulasyon!B573/100*B$2/$B$1)</f>
        <v>64040.037887201172</v>
      </c>
      <c r="C576" s="103">
        <f>C$4/(1+Simulasyon!C573/100*C$2/$B$1)</f>
        <v>34470.359699154738</v>
      </c>
      <c r="D576" s="103">
        <f t="shared" si="36"/>
        <v>-1.6142778970461222</v>
      </c>
      <c r="E576" s="103">
        <f t="shared" si="37"/>
        <v>-13.606851282762364</v>
      </c>
      <c r="F576" s="103">
        <f t="shared" si="38"/>
        <v>-15.221129179808486</v>
      </c>
      <c r="G576" s="103">
        <f t="shared" si="39"/>
        <v>1.7755948003250523</v>
      </c>
    </row>
    <row r="577" spans="1:7" ht="15" thickBot="1" x14ac:dyDescent="0.35">
      <c r="A577" s="106">
        <v>572</v>
      </c>
      <c r="B577" s="103">
        <f>B$4/(1+Simulasyon!B574/100*B$2/$B$1)</f>
        <v>64047.506676453668</v>
      </c>
      <c r="C577" s="103">
        <f>C$4/(1+Simulasyon!C574/100*C$2/$B$1)</f>
        <v>34499.435434670209</v>
      </c>
      <c r="D577" s="103">
        <f t="shared" ref="D577:D640" si="40">+B577-B$5</f>
        <v>5.8545113554500858</v>
      </c>
      <c r="E577" s="103">
        <f t="shared" ref="E577:E640" si="41">+C577-C$5</f>
        <v>15.46888423270866</v>
      </c>
      <c r="F577" s="103">
        <f t="shared" ref="F577:F640" si="42">+SUM(D577:E577)</f>
        <v>21.323395588158746</v>
      </c>
      <c r="G577" s="103">
        <f t="shared" si="39"/>
        <v>1.7906486898937146</v>
      </c>
    </row>
    <row r="578" spans="1:7" ht="15" thickBot="1" x14ac:dyDescent="0.35">
      <c r="A578" s="106">
        <v>573</v>
      </c>
      <c r="B578" s="103">
        <f>B$4/(1+Simulasyon!B575/100*B$2/$B$1)</f>
        <v>64041.713081093323</v>
      </c>
      <c r="C578" s="103">
        <f>C$4/(1+Simulasyon!C575/100*C$2/$B$1)</f>
        <v>34487.876312014305</v>
      </c>
      <c r="D578" s="103">
        <f t="shared" si="40"/>
        <v>6.0915995105460752E-2</v>
      </c>
      <c r="E578" s="103">
        <f t="shared" si="41"/>
        <v>3.9097615768041578</v>
      </c>
      <c r="F578" s="103">
        <f t="shared" si="42"/>
        <v>3.9706775719096186</v>
      </c>
      <c r="G578" s="103">
        <f t="shared" si="39"/>
        <v>1.802470437141892</v>
      </c>
    </row>
    <row r="579" spans="1:7" ht="15" thickBot="1" x14ac:dyDescent="0.35">
      <c r="A579" s="106">
        <v>574</v>
      </c>
      <c r="B579" s="103">
        <f>B$4/(1+Simulasyon!B576/100*B$2/$B$1)</f>
        <v>64036.965750326701</v>
      </c>
      <c r="C579" s="103">
        <f>C$4/(1+Simulasyon!C576/100*C$2/$B$1)</f>
        <v>34479.162500903651</v>
      </c>
      <c r="D579" s="103">
        <f t="shared" si="40"/>
        <v>-4.6864147715168656</v>
      </c>
      <c r="E579" s="103">
        <f t="shared" si="41"/>
        <v>-4.8040495338500477</v>
      </c>
      <c r="F579" s="103">
        <f t="shared" si="42"/>
        <v>-9.4904643053669133</v>
      </c>
      <c r="G579" s="103">
        <f t="shared" si="39"/>
        <v>1.8176070412591798</v>
      </c>
    </row>
    <row r="580" spans="1:7" ht="15" thickBot="1" x14ac:dyDescent="0.35">
      <c r="A580" s="106">
        <v>575</v>
      </c>
      <c r="B580" s="103">
        <f>B$4/(1+Simulasyon!B577/100*B$2/$B$1)</f>
        <v>64032.996463173942</v>
      </c>
      <c r="C580" s="103">
        <f>C$4/(1+Simulasyon!C577/100*C$2/$B$1)</f>
        <v>34459.751468649265</v>
      </c>
      <c r="D580" s="103">
        <f t="shared" si="40"/>
        <v>-8.6557019242754905</v>
      </c>
      <c r="E580" s="103">
        <f t="shared" si="41"/>
        <v>-24.215081788235693</v>
      </c>
      <c r="F580" s="103">
        <f t="shared" si="42"/>
        <v>-32.870783712511184</v>
      </c>
      <c r="G580" s="103">
        <f t="shared" si="39"/>
        <v>1.8637260044124559</v>
      </c>
    </row>
    <row r="581" spans="1:7" ht="15" thickBot="1" x14ac:dyDescent="0.35">
      <c r="A581" s="106">
        <v>576</v>
      </c>
      <c r="B581" s="103">
        <f>B$4/(1+Simulasyon!B578/100*B$2/$B$1)</f>
        <v>64051.492700771189</v>
      </c>
      <c r="C581" s="103">
        <f>C$4/(1+Simulasyon!C578/100*C$2/$B$1)</f>
        <v>34495.128450089644</v>
      </c>
      <c r="D581" s="103">
        <f t="shared" si="40"/>
        <v>9.8405356729708728</v>
      </c>
      <c r="E581" s="103">
        <f t="shared" si="41"/>
        <v>11.161899652142893</v>
      </c>
      <c r="F581" s="103">
        <f t="shared" si="42"/>
        <v>21.002435325113765</v>
      </c>
      <c r="G581" s="103">
        <f t="shared" si="39"/>
        <v>1.8908545677550137</v>
      </c>
    </row>
    <row r="582" spans="1:7" ht="15" thickBot="1" x14ac:dyDescent="0.35">
      <c r="A582" s="106">
        <v>577</v>
      </c>
      <c r="B582" s="103">
        <f>B$4/(1+Simulasyon!B579/100*B$2/$B$1)</f>
        <v>64048.91108343385</v>
      </c>
      <c r="C582" s="103">
        <f>C$4/(1+Simulasyon!C579/100*C$2/$B$1)</f>
        <v>34494.511145207682</v>
      </c>
      <c r="D582" s="103">
        <f t="shared" si="40"/>
        <v>7.2589183356321882</v>
      </c>
      <c r="E582" s="103">
        <f t="shared" si="41"/>
        <v>10.544594770180993</v>
      </c>
      <c r="F582" s="103">
        <f t="shared" si="42"/>
        <v>17.803513105813181</v>
      </c>
      <c r="G582" s="103">
        <f t="shared" si="39"/>
        <v>1.9632926213598694</v>
      </c>
    </row>
    <row r="583" spans="1:7" ht="15" thickBot="1" x14ac:dyDescent="0.35">
      <c r="A583" s="106">
        <v>578</v>
      </c>
      <c r="B583" s="103">
        <f>B$4/(1+Simulasyon!B580/100*B$2/$B$1)</f>
        <v>64037.271778423994</v>
      </c>
      <c r="C583" s="103">
        <f>C$4/(1+Simulasyon!C580/100*C$2/$B$1)</f>
        <v>34465.813246003025</v>
      </c>
      <c r="D583" s="103">
        <f t="shared" si="40"/>
        <v>-4.3803866742237005</v>
      </c>
      <c r="E583" s="103">
        <f t="shared" si="41"/>
        <v>-18.153304434476013</v>
      </c>
      <c r="F583" s="103">
        <f t="shared" si="42"/>
        <v>-22.533691108699713</v>
      </c>
      <c r="G583" s="103">
        <f t="shared" ref="G583:G646" si="43">+SMALL($F$6:$F$1005,A583)</f>
        <v>1.9711007700752816</v>
      </c>
    </row>
    <row r="584" spans="1:7" ht="15" thickBot="1" x14ac:dyDescent="0.35">
      <c r="A584" s="106">
        <v>579</v>
      </c>
      <c r="B584" s="103">
        <f>B$4/(1+Simulasyon!B581/100*B$2/$B$1)</f>
        <v>64048.475774577426</v>
      </c>
      <c r="C584" s="103">
        <f>C$4/(1+Simulasyon!C581/100*C$2/$B$1)</f>
        <v>34489.985967930697</v>
      </c>
      <c r="D584" s="103">
        <f t="shared" si="40"/>
        <v>6.823609479208244</v>
      </c>
      <c r="E584" s="103">
        <f t="shared" si="41"/>
        <v>6.01941749319667</v>
      </c>
      <c r="F584" s="103">
        <f t="shared" si="42"/>
        <v>12.843026972404914</v>
      </c>
      <c r="G584" s="103">
        <f t="shared" si="43"/>
        <v>2.0423355528037064</v>
      </c>
    </row>
    <row r="585" spans="1:7" ht="15" thickBot="1" x14ac:dyDescent="0.35">
      <c r="A585" s="106">
        <v>580</v>
      </c>
      <c r="B585" s="103">
        <f>B$4/(1+Simulasyon!B582/100*B$2/$B$1)</f>
        <v>64044.101401744905</v>
      </c>
      <c r="C585" s="103">
        <f>C$4/(1+Simulasyon!C582/100*C$2/$B$1)</f>
        <v>34489.099236371098</v>
      </c>
      <c r="D585" s="103">
        <f t="shared" si="40"/>
        <v>2.4492366466874955</v>
      </c>
      <c r="E585" s="103">
        <f t="shared" si="41"/>
        <v>5.1326859335968038</v>
      </c>
      <c r="F585" s="103">
        <f t="shared" si="42"/>
        <v>7.5819225802842993</v>
      </c>
      <c r="G585" s="103">
        <f t="shared" si="43"/>
        <v>2.0899413329607341</v>
      </c>
    </row>
    <row r="586" spans="1:7" ht="15" thickBot="1" x14ac:dyDescent="0.35">
      <c r="A586" s="106">
        <v>581</v>
      </c>
      <c r="B586" s="103">
        <f>B$4/(1+Simulasyon!B583/100*B$2/$B$1)</f>
        <v>64042.991552821521</v>
      </c>
      <c r="C586" s="103">
        <f>C$4/(1+Simulasyon!C583/100*C$2/$B$1)</f>
        <v>34478.780091754459</v>
      </c>
      <c r="D586" s="103">
        <f t="shared" si="40"/>
        <v>1.3393877233029343</v>
      </c>
      <c r="E586" s="103">
        <f t="shared" si="41"/>
        <v>-5.1864586830415647</v>
      </c>
      <c r="F586" s="103">
        <f t="shared" si="42"/>
        <v>-3.8470709597386303</v>
      </c>
      <c r="G586" s="103">
        <f t="shared" si="43"/>
        <v>2.1016706951486412</v>
      </c>
    </row>
    <row r="587" spans="1:7" ht="15" thickBot="1" x14ac:dyDescent="0.35">
      <c r="A587" s="106">
        <v>582</v>
      </c>
      <c r="B587" s="103">
        <f>B$4/(1+Simulasyon!B584/100*B$2/$B$1)</f>
        <v>64030.269558249522</v>
      </c>
      <c r="C587" s="103">
        <f>C$4/(1+Simulasyon!C584/100*C$2/$B$1)</f>
        <v>34465.742298694699</v>
      </c>
      <c r="D587" s="103">
        <f t="shared" si="40"/>
        <v>-11.382606848696014</v>
      </c>
      <c r="E587" s="103">
        <f t="shared" si="41"/>
        <v>-18.224251742802153</v>
      </c>
      <c r="F587" s="103">
        <f t="shared" si="42"/>
        <v>-29.606858591498167</v>
      </c>
      <c r="G587" s="103">
        <f t="shared" si="43"/>
        <v>2.1952707685704809</v>
      </c>
    </row>
    <row r="588" spans="1:7" ht="15" thickBot="1" x14ac:dyDescent="0.35">
      <c r="A588" s="106">
        <v>583</v>
      </c>
      <c r="B588" s="103">
        <f>B$4/(1+Simulasyon!B585/100*B$2/$B$1)</f>
        <v>64042.732388490105</v>
      </c>
      <c r="C588" s="103">
        <f>C$4/(1+Simulasyon!C585/100*C$2/$B$1)</f>
        <v>34481.528917975273</v>
      </c>
      <c r="D588" s="103">
        <f t="shared" si="40"/>
        <v>1.0802233918875572</v>
      </c>
      <c r="E588" s="103">
        <f t="shared" si="41"/>
        <v>-2.4376324622280663</v>
      </c>
      <c r="F588" s="103">
        <f t="shared" si="42"/>
        <v>-1.3574090703405091</v>
      </c>
      <c r="G588" s="103">
        <f t="shared" si="43"/>
        <v>2.2081491394637851</v>
      </c>
    </row>
    <row r="589" spans="1:7" ht="15" thickBot="1" x14ac:dyDescent="0.35">
      <c r="A589" s="106">
        <v>584</v>
      </c>
      <c r="B589" s="103">
        <f>B$4/(1+Simulasyon!B586/100*B$2/$B$1)</f>
        <v>64029.010036050298</v>
      </c>
      <c r="C589" s="103">
        <f>C$4/(1+Simulasyon!C586/100*C$2/$B$1)</f>
        <v>34470.504137997566</v>
      </c>
      <c r="D589" s="103">
        <f t="shared" si="40"/>
        <v>-12.642129047919298</v>
      </c>
      <c r="E589" s="103">
        <f t="shared" si="41"/>
        <v>-13.462412439934269</v>
      </c>
      <c r="F589" s="103">
        <f t="shared" si="42"/>
        <v>-26.104541487853567</v>
      </c>
      <c r="G589" s="103">
        <f t="shared" si="43"/>
        <v>2.2164731115335599</v>
      </c>
    </row>
    <row r="590" spans="1:7" ht="15" thickBot="1" x14ac:dyDescent="0.35">
      <c r="A590" s="106">
        <v>585</v>
      </c>
      <c r="B590" s="103">
        <f>B$4/(1+Simulasyon!B587/100*B$2/$B$1)</f>
        <v>64034.744826547903</v>
      </c>
      <c r="C590" s="103">
        <f>C$4/(1+Simulasyon!C587/100*C$2/$B$1)</f>
        <v>34466.397897774732</v>
      </c>
      <c r="D590" s="103">
        <f t="shared" si="40"/>
        <v>-6.9073385503143072</v>
      </c>
      <c r="E590" s="103">
        <f t="shared" si="41"/>
        <v>-17.568652662768727</v>
      </c>
      <c r="F590" s="103">
        <f t="shared" si="42"/>
        <v>-24.475991213083034</v>
      </c>
      <c r="G590" s="103">
        <f t="shared" si="43"/>
        <v>2.2217030767569668</v>
      </c>
    </row>
    <row r="591" spans="1:7" ht="15" thickBot="1" x14ac:dyDescent="0.35">
      <c r="A591" s="106">
        <v>586</v>
      </c>
      <c r="B591" s="103">
        <f>B$4/(1+Simulasyon!B588/100*B$2/$B$1)</f>
        <v>64036.663532811937</v>
      </c>
      <c r="C591" s="103">
        <f>C$4/(1+Simulasyon!C588/100*C$2/$B$1)</f>
        <v>34478.970781646589</v>
      </c>
      <c r="D591" s="103">
        <f t="shared" si="40"/>
        <v>-4.9886322862803354</v>
      </c>
      <c r="E591" s="103">
        <f t="shared" si="41"/>
        <v>-4.9957687909118249</v>
      </c>
      <c r="F591" s="103">
        <f t="shared" si="42"/>
        <v>-9.9844010771921603</v>
      </c>
      <c r="G591" s="103">
        <f t="shared" si="43"/>
        <v>2.2503932176696253</v>
      </c>
    </row>
    <row r="592" spans="1:7" ht="15" thickBot="1" x14ac:dyDescent="0.35">
      <c r="A592" s="106">
        <v>587</v>
      </c>
      <c r="B592" s="103">
        <f>B$4/(1+Simulasyon!B589/100*B$2/$B$1)</f>
        <v>64033.829624181293</v>
      </c>
      <c r="C592" s="103">
        <f>C$4/(1+Simulasyon!C589/100*C$2/$B$1)</f>
        <v>34465.226008151738</v>
      </c>
      <c r="D592" s="103">
        <f t="shared" si="40"/>
        <v>-7.8225409169244813</v>
      </c>
      <c r="E592" s="103">
        <f t="shared" si="41"/>
        <v>-18.740542285762785</v>
      </c>
      <c r="F592" s="103">
        <f t="shared" si="42"/>
        <v>-26.563083202687267</v>
      </c>
      <c r="G592" s="103">
        <f t="shared" si="43"/>
        <v>2.2778307198168477</v>
      </c>
    </row>
    <row r="593" spans="1:7" ht="15" thickBot="1" x14ac:dyDescent="0.35">
      <c r="A593" s="106">
        <v>588</v>
      </c>
      <c r="B593" s="103">
        <f>B$4/(1+Simulasyon!B590/100*B$2/$B$1)</f>
        <v>64043.813376823899</v>
      </c>
      <c r="C593" s="103">
        <f>C$4/(1+Simulasyon!C590/100*C$2/$B$1)</f>
        <v>34493.232584508864</v>
      </c>
      <c r="D593" s="103">
        <f t="shared" si="40"/>
        <v>2.1612117256809142</v>
      </c>
      <c r="E593" s="103">
        <f t="shared" si="41"/>
        <v>9.2660340713628102</v>
      </c>
      <c r="F593" s="103">
        <f t="shared" si="42"/>
        <v>11.427245797043724</v>
      </c>
      <c r="G593" s="103">
        <f t="shared" si="43"/>
        <v>2.2786378378150403</v>
      </c>
    </row>
    <row r="594" spans="1:7" ht="15" thickBot="1" x14ac:dyDescent="0.35">
      <c r="A594" s="106">
        <v>589</v>
      </c>
      <c r="B594" s="103">
        <f>B$4/(1+Simulasyon!B591/100*B$2/$B$1)</f>
        <v>64036.687715195658</v>
      </c>
      <c r="C594" s="103">
        <f>C$4/(1+Simulasyon!C591/100*C$2/$B$1)</f>
        <v>34482.49980741585</v>
      </c>
      <c r="D594" s="103">
        <f t="shared" si="40"/>
        <v>-4.9644499025598634</v>
      </c>
      <c r="E594" s="103">
        <f t="shared" si="41"/>
        <v>-1.4667430216504727</v>
      </c>
      <c r="F594" s="103">
        <f t="shared" si="42"/>
        <v>-6.4311929242103361</v>
      </c>
      <c r="G594" s="103">
        <f t="shared" si="43"/>
        <v>2.3441970895364648</v>
      </c>
    </row>
    <row r="595" spans="1:7" ht="15" thickBot="1" x14ac:dyDescent="0.35">
      <c r="A595" s="106">
        <v>590</v>
      </c>
      <c r="B595" s="103">
        <f>B$4/(1+Simulasyon!B592/100*B$2/$B$1)</f>
        <v>64048.625853026446</v>
      </c>
      <c r="C595" s="103">
        <f>C$4/(1+Simulasyon!C592/100*C$2/$B$1)</f>
        <v>34488.343012763231</v>
      </c>
      <c r="D595" s="103">
        <f t="shared" si="40"/>
        <v>6.9736879282281734</v>
      </c>
      <c r="E595" s="103">
        <f t="shared" si="41"/>
        <v>4.3764623257302446</v>
      </c>
      <c r="F595" s="103">
        <f t="shared" si="42"/>
        <v>11.350150253958418</v>
      </c>
      <c r="G595" s="103">
        <f t="shared" si="43"/>
        <v>2.364351594078471</v>
      </c>
    </row>
    <row r="596" spans="1:7" ht="15" thickBot="1" x14ac:dyDescent="0.35">
      <c r="A596" s="106">
        <v>591</v>
      </c>
      <c r="B596" s="103">
        <f>B$4/(1+Simulasyon!B593/100*B$2/$B$1)</f>
        <v>64038.029841156138</v>
      </c>
      <c r="C596" s="103">
        <f>C$4/(1+Simulasyon!C593/100*C$2/$B$1)</f>
        <v>34478.852163770265</v>
      </c>
      <c r="D596" s="103">
        <f t="shared" si="40"/>
        <v>-3.6223239420796745</v>
      </c>
      <c r="E596" s="103">
        <f t="shared" si="41"/>
        <v>-5.1143866672355216</v>
      </c>
      <c r="F596" s="103">
        <f t="shared" si="42"/>
        <v>-8.7367106093151961</v>
      </c>
      <c r="G596" s="103">
        <f t="shared" si="43"/>
        <v>2.4326783994401922</v>
      </c>
    </row>
    <row r="597" spans="1:7" ht="15" thickBot="1" x14ac:dyDescent="0.35">
      <c r="A597" s="106">
        <v>592</v>
      </c>
      <c r="B597" s="103">
        <f>B$4/(1+Simulasyon!B594/100*B$2/$B$1)</f>
        <v>64045.502728134132</v>
      </c>
      <c r="C597" s="103">
        <f>C$4/(1+Simulasyon!C594/100*C$2/$B$1)</f>
        <v>34487.217081114257</v>
      </c>
      <c r="D597" s="103">
        <f t="shared" si="40"/>
        <v>3.8505630359140923</v>
      </c>
      <c r="E597" s="103">
        <f t="shared" si="41"/>
        <v>3.2505306767561706</v>
      </c>
      <c r="F597" s="103">
        <f t="shared" si="42"/>
        <v>7.1010937126702629</v>
      </c>
      <c r="G597" s="103">
        <f t="shared" si="43"/>
        <v>2.4336344060357078</v>
      </c>
    </row>
    <row r="598" spans="1:7" ht="15" thickBot="1" x14ac:dyDescent="0.35">
      <c r="A598" s="106">
        <v>593</v>
      </c>
      <c r="B598" s="103">
        <f>B$4/(1+Simulasyon!B595/100*B$2/$B$1)</f>
        <v>64040.737386484136</v>
      </c>
      <c r="C598" s="103">
        <f>C$4/(1+Simulasyon!C595/100*C$2/$B$1)</f>
        <v>34477.184078672188</v>
      </c>
      <c r="D598" s="103">
        <f t="shared" si="40"/>
        <v>-0.91477861408202443</v>
      </c>
      <c r="E598" s="103">
        <f t="shared" si="41"/>
        <v>-6.7824717653129483</v>
      </c>
      <c r="F598" s="103">
        <f t="shared" si="42"/>
        <v>-7.6972503793949727</v>
      </c>
      <c r="G598" s="103">
        <f t="shared" si="43"/>
        <v>2.4443030414549867</v>
      </c>
    </row>
    <row r="599" spans="1:7" ht="15" thickBot="1" x14ac:dyDescent="0.35">
      <c r="A599" s="106">
        <v>594</v>
      </c>
      <c r="B599" s="103">
        <f>B$4/(1+Simulasyon!B596/100*B$2/$B$1)</f>
        <v>64034.96821498037</v>
      </c>
      <c r="C599" s="103">
        <f>C$4/(1+Simulasyon!C596/100*C$2/$B$1)</f>
        <v>34468.785784757485</v>
      </c>
      <c r="D599" s="103">
        <f t="shared" si="40"/>
        <v>-6.6839501178474165</v>
      </c>
      <c r="E599" s="103">
        <f t="shared" si="41"/>
        <v>-15.180765680015611</v>
      </c>
      <c r="F599" s="103">
        <f t="shared" si="42"/>
        <v>-21.864715797863028</v>
      </c>
      <c r="G599" s="103">
        <f t="shared" si="43"/>
        <v>2.47590566045983</v>
      </c>
    </row>
    <row r="600" spans="1:7" ht="15" thickBot="1" x14ac:dyDescent="0.35">
      <c r="A600" s="106">
        <v>595</v>
      </c>
      <c r="B600" s="103">
        <f>B$4/(1+Simulasyon!B597/100*B$2/$B$1)</f>
        <v>64041.925072363454</v>
      </c>
      <c r="C600" s="103">
        <f>C$4/(1+Simulasyon!C597/100*C$2/$B$1)</f>
        <v>34482.135115349309</v>
      </c>
      <c r="D600" s="103">
        <f t="shared" si="40"/>
        <v>0.27290726523642661</v>
      </c>
      <c r="E600" s="103">
        <f t="shared" si="41"/>
        <v>-1.8314350881919381</v>
      </c>
      <c r="F600" s="103">
        <f t="shared" si="42"/>
        <v>-1.5585278229555115</v>
      </c>
      <c r="G600" s="103">
        <f t="shared" si="43"/>
        <v>2.4802477551638731</v>
      </c>
    </row>
    <row r="601" spans="1:7" ht="15" thickBot="1" x14ac:dyDescent="0.35">
      <c r="A601" s="106">
        <v>596</v>
      </c>
      <c r="B601" s="103">
        <f>B$4/(1+Simulasyon!B598/100*B$2/$B$1)</f>
        <v>64048.006106468594</v>
      </c>
      <c r="C601" s="103">
        <f>C$4/(1+Simulasyon!C598/100*C$2/$B$1)</f>
        <v>34503.52829174103</v>
      </c>
      <c r="D601" s="103">
        <f t="shared" si="40"/>
        <v>6.3539413703765604</v>
      </c>
      <c r="E601" s="103">
        <f t="shared" si="41"/>
        <v>19.561741303528834</v>
      </c>
      <c r="F601" s="103">
        <f t="shared" si="42"/>
        <v>25.915682673905394</v>
      </c>
      <c r="G601" s="103">
        <f t="shared" si="43"/>
        <v>2.7015859118182561</v>
      </c>
    </row>
    <row r="602" spans="1:7" ht="15" thickBot="1" x14ac:dyDescent="0.35">
      <c r="A602" s="106">
        <v>597</v>
      </c>
      <c r="B602" s="103">
        <f>B$4/(1+Simulasyon!B599/100*B$2/$B$1)</f>
        <v>64044.868540441552</v>
      </c>
      <c r="C602" s="103">
        <f>C$4/(1+Simulasyon!C599/100*C$2/$B$1)</f>
        <v>34485.226819412848</v>
      </c>
      <c r="D602" s="103">
        <f t="shared" si="40"/>
        <v>3.2163753433342208</v>
      </c>
      <c r="E602" s="103">
        <f t="shared" si="41"/>
        <v>1.2602689753475715</v>
      </c>
      <c r="F602" s="103">
        <f t="shared" si="42"/>
        <v>4.4766443186817924</v>
      </c>
      <c r="G602" s="103">
        <f t="shared" si="43"/>
        <v>2.7179779867001344</v>
      </c>
    </row>
    <row r="603" spans="1:7" ht="15" thickBot="1" x14ac:dyDescent="0.35">
      <c r="A603" s="106">
        <v>598</v>
      </c>
      <c r="B603" s="103">
        <f>B$4/(1+Simulasyon!B600/100*B$2/$B$1)</f>
        <v>64042.33881884929</v>
      </c>
      <c r="C603" s="103">
        <f>C$4/(1+Simulasyon!C600/100*C$2/$B$1)</f>
        <v>34486.023699085177</v>
      </c>
      <c r="D603" s="103">
        <f t="shared" si="40"/>
        <v>0.6866537510722992</v>
      </c>
      <c r="E603" s="103">
        <f t="shared" si="41"/>
        <v>2.0571486476765131</v>
      </c>
      <c r="F603" s="103">
        <f t="shared" si="42"/>
        <v>2.7438023987488123</v>
      </c>
      <c r="G603" s="103">
        <f t="shared" si="43"/>
        <v>2.7250654890012811</v>
      </c>
    </row>
    <row r="604" spans="1:7" ht="15" thickBot="1" x14ac:dyDescent="0.35">
      <c r="A604" s="106">
        <v>599</v>
      </c>
      <c r="B604" s="103">
        <f>B$4/(1+Simulasyon!B601/100*B$2/$B$1)</f>
        <v>64040.486289364235</v>
      </c>
      <c r="C604" s="103">
        <f>C$4/(1+Simulasyon!C601/100*C$2/$B$1)</f>
        <v>34481.636654718444</v>
      </c>
      <c r="D604" s="103">
        <f t="shared" si="40"/>
        <v>-1.1658757339828298</v>
      </c>
      <c r="E604" s="103">
        <f t="shared" si="41"/>
        <v>-2.3298957190563669</v>
      </c>
      <c r="F604" s="103">
        <f t="shared" si="42"/>
        <v>-3.4957714530391968</v>
      </c>
      <c r="G604" s="103">
        <f t="shared" si="43"/>
        <v>2.7322276031918591</v>
      </c>
    </row>
    <row r="605" spans="1:7" ht="15" thickBot="1" x14ac:dyDescent="0.35">
      <c r="A605" s="106">
        <v>600</v>
      </c>
      <c r="B605" s="103">
        <f>B$4/(1+Simulasyon!B602/100*B$2/$B$1)</f>
        <v>64033.358892911987</v>
      </c>
      <c r="C605" s="103">
        <f>C$4/(1+Simulasyon!C602/100*C$2/$B$1)</f>
        <v>34471.341977894561</v>
      </c>
      <c r="D605" s="103">
        <f t="shared" si="40"/>
        <v>-8.2932721862307517</v>
      </c>
      <c r="E605" s="103">
        <f t="shared" si="41"/>
        <v>-12.624572542939859</v>
      </c>
      <c r="F605" s="103">
        <f t="shared" si="42"/>
        <v>-20.917844729170611</v>
      </c>
      <c r="G605" s="103">
        <f t="shared" si="43"/>
        <v>2.7438023987488123</v>
      </c>
    </row>
    <row r="606" spans="1:7" ht="15" thickBot="1" x14ac:dyDescent="0.35">
      <c r="A606" s="106">
        <v>601</v>
      </c>
      <c r="B606" s="103">
        <f>B$4/(1+Simulasyon!B603/100*B$2/$B$1)</f>
        <v>64054.955054127822</v>
      </c>
      <c r="C606" s="103">
        <f>C$4/(1+Simulasyon!C603/100*C$2/$B$1)</f>
        <v>34503.44535782413</v>
      </c>
      <c r="D606" s="103">
        <f t="shared" si="40"/>
        <v>13.302889029604557</v>
      </c>
      <c r="E606" s="103">
        <f t="shared" si="41"/>
        <v>19.478807386629342</v>
      </c>
      <c r="F606" s="103">
        <f t="shared" si="42"/>
        <v>32.781696416233899</v>
      </c>
      <c r="G606" s="103">
        <f t="shared" si="43"/>
        <v>2.7579890634006006</v>
      </c>
    </row>
    <row r="607" spans="1:7" ht="15" thickBot="1" x14ac:dyDescent="0.35">
      <c r="A607" s="106">
        <v>602</v>
      </c>
      <c r="B607" s="103">
        <f>B$4/(1+Simulasyon!B604/100*B$2/$B$1)</f>
        <v>64046.96640791776</v>
      </c>
      <c r="C607" s="103">
        <f>C$4/(1+Simulasyon!C604/100*C$2/$B$1)</f>
        <v>34492.710354257491</v>
      </c>
      <c r="D607" s="103">
        <f t="shared" si="40"/>
        <v>5.3142428195424145</v>
      </c>
      <c r="E607" s="103">
        <f t="shared" si="41"/>
        <v>8.7438038199907169</v>
      </c>
      <c r="F607" s="103">
        <f t="shared" si="42"/>
        <v>14.058046639533131</v>
      </c>
      <c r="G607" s="103">
        <f t="shared" si="43"/>
        <v>2.834936488114181</v>
      </c>
    </row>
    <row r="608" spans="1:7" ht="15" thickBot="1" x14ac:dyDescent="0.35">
      <c r="A608" s="106">
        <v>603</v>
      </c>
      <c r="B608" s="103">
        <f>B$4/(1+Simulasyon!B605/100*B$2/$B$1)</f>
        <v>64052.470548307465</v>
      </c>
      <c r="C608" s="103">
        <f>C$4/(1+Simulasyon!C605/100*C$2/$B$1)</f>
        <v>34501.281154581295</v>
      </c>
      <c r="D608" s="103">
        <f t="shared" si="40"/>
        <v>10.818383209247258</v>
      </c>
      <c r="E608" s="103">
        <f t="shared" si="41"/>
        <v>17.314604143793986</v>
      </c>
      <c r="F608" s="103">
        <f t="shared" si="42"/>
        <v>28.132987353041244</v>
      </c>
      <c r="G608" s="103">
        <f t="shared" si="43"/>
        <v>2.901918236981146</v>
      </c>
    </row>
    <row r="609" spans="1:7" ht="15" thickBot="1" x14ac:dyDescent="0.35">
      <c r="A609" s="106">
        <v>604</v>
      </c>
      <c r="B609" s="103">
        <f>B$4/(1+Simulasyon!B606/100*B$2/$B$1)</f>
        <v>64047.792276509266</v>
      </c>
      <c r="C609" s="103">
        <f>C$4/(1+Simulasyon!C606/100*C$2/$B$1)</f>
        <v>34491.03625685451</v>
      </c>
      <c r="D609" s="103">
        <f t="shared" si="40"/>
        <v>6.1401114110485651</v>
      </c>
      <c r="E609" s="103">
        <f t="shared" si="41"/>
        <v>7.0697064170090016</v>
      </c>
      <c r="F609" s="103">
        <f t="shared" si="42"/>
        <v>13.209817828057567</v>
      </c>
      <c r="G609" s="103">
        <f t="shared" si="43"/>
        <v>2.9470174423840945</v>
      </c>
    </row>
    <row r="610" spans="1:7" ht="15" thickBot="1" x14ac:dyDescent="0.35">
      <c r="A610" s="106">
        <v>605</v>
      </c>
      <c r="B610" s="103">
        <f>B$4/(1+Simulasyon!B607/100*B$2/$B$1)</f>
        <v>64041.593071380827</v>
      </c>
      <c r="C610" s="103">
        <f>C$4/(1+Simulasyon!C607/100*C$2/$B$1)</f>
        <v>34482.516797675627</v>
      </c>
      <c r="D610" s="103">
        <f t="shared" si="40"/>
        <v>-5.9093717391078826E-2</v>
      </c>
      <c r="E610" s="103">
        <f t="shared" si="41"/>
        <v>-1.449752761873242</v>
      </c>
      <c r="F610" s="103">
        <f t="shared" si="42"/>
        <v>-1.5088464792643208</v>
      </c>
      <c r="G610" s="103">
        <f t="shared" si="43"/>
        <v>3.0121136592206312</v>
      </c>
    </row>
    <row r="611" spans="1:7" ht="15" thickBot="1" x14ac:dyDescent="0.35">
      <c r="A611" s="106">
        <v>606</v>
      </c>
      <c r="B611" s="103">
        <f>B$4/(1+Simulasyon!B608/100*B$2/$B$1)</f>
        <v>64038.696912220345</v>
      </c>
      <c r="C611" s="103">
        <f>C$4/(1+Simulasyon!C608/100*C$2/$B$1)</f>
        <v>34478.48261612661</v>
      </c>
      <c r="D611" s="103">
        <f t="shared" si="40"/>
        <v>-2.9552528778731357</v>
      </c>
      <c r="E611" s="103">
        <f t="shared" si="41"/>
        <v>-5.4839343108906178</v>
      </c>
      <c r="F611" s="103">
        <f t="shared" si="42"/>
        <v>-8.4391871887637535</v>
      </c>
      <c r="G611" s="103">
        <f t="shared" si="43"/>
        <v>3.0739232047781115</v>
      </c>
    </row>
    <row r="612" spans="1:7" ht="15" thickBot="1" x14ac:dyDescent="0.35">
      <c r="A612" s="106">
        <v>607</v>
      </c>
      <c r="B612" s="103">
        <f>B$4/(1+Simulasyon!B609/100*B$2/$B$1)</f>
        <v>64040.267925283348</v>
      </c>
      <c r="C612" s="103">
        <f>C$4/(1+Simulasyon!C609/100*C$2/$B$1)</f>
        <v>34477.893758187434</v>
      </c>
      <c r="D612" s="103">
        <f t="shared" si="40"/>
        <v>-1.3842398148699431</v>
      </c>
      <c r="E612" s="103">
        <f t="shared" si="41"/>
        <v>-6.0727922500664135</v>
      </c>
      <c r="F612" s="103">
        <f t="shared" si="42"/>
        <v>-7.4570320649363566</v>
      </c>
      <c r="G612" s="103">
        <f t="shared" si="43"/>
        <v>3.1322354516523774</v>
      </c>
    </row>
    <row r="613" spans="1:7" ht="15" thickBot="1" x14ac:dyDescent="0.35">
      <c r="A613" s="106">
        <v>608</v>
      </c>
      <c r="B613" s="103">
        <f>B$4/(1+Simulasyon!B610/100*B$2/$B$1)</f>
        <v>64050.183652237109</v>
      </c>
      <c r="C613" s="103">
        <f>C$4/(1+Simulasyon!C610/100*C$2/$B$1)</f>
        <v>34488.460007264039</v>
      </c>
      <c r="D613" s="103">
        <f t="shared" si="40"/>
        <v>8.5314871388909523</v>
      </c>
      <c r="E613" s="103">
        <f t="shared" si="41"/>
        <v>4.4934568265380221</v>
      </c>
      <c r="F613" s="103">
        <f t="shared" si="42"/>
        <v>13.024943965428974</v>
      </c>
      <c r="G613" s="103">
        <f t="shared" si="43"/>
        <v>3.2110141082375776</v>
      </c>
    </row>
    <row r="614" spans="1:7" ht="15" thickBot="1" x14ac:dyDescent="0.35">
      <c r="A614" s="106">
        <v>609</v>
      </c>
      <c r="B614" s="103">
        <f>B$4/(1+Simulasyon!B611/100*B$2/$B$1)</f>
        <v>64031.301082358674</v>
      </c>
      <c r="C614" s="103">
        <f>C$4/(1+Simulasyon!C611/100*C$2/$B$1)</f>
        <v>34475.191676525828</v>
      </c>
      <c r="D614" s="103">
        <f t="shared" si="40"/>
        <v>-10.351082739543926</v>
      </c>
      <c r="E614" s="103">
        <f t="shared" si="41"/>
        <v>-8.77487391167233</v>
      </c>
      <c r="F614" s="103">
        <f t="shared" si="42"/>
        <v>-19.125956651216256</v>
      </c>
      <c r="G614" s="103">
        <f t="shared" si="43"/>
        <v>3.2217292171480949</v>
      </c>
    </row>
    <row r="615" spans="1:7" ht="15" thickBot="1" x14ac:dyDescent="0.35">
      <c r="A615" s="106">
        <v>610</v>
      </c>
      <c r="B615" s="103">
        <f>B$4/(1+Simulasyon!B612/100*B$2/$B$1)</f>
        <v>64036.622932797734</v>
      </c>
      <c r="C615" s="103">
        <f>C$4/(1+Simulasyon!C612/100*C$2/$B$1)</f>
        <v>34478.064614954543</v>
      </c>
      <c r="D615" s="103">
        <f t="shared" si="40"/>
        <v>-5.0292323004832724</v>
      </c>
      <c r="E615" s="103">
        <f t="shared" si="41"/>
        <v>-5.9019354829579243</v>
      </c>
      <c r="F615" s="103">
        <f t="shared" si="42"/>
        <v>-10.931167783441197</v>
      </c>
      <c r="G615" s="103">
        <f t="shared" si="43"/>
        <v>3.2507958627902553</v>
      </c>
    </row>
    <row r="616" spans="1:7" ht="15" thickBot="1" x14ac:dyDescent="0.35">
      <c r="A616" s="106">
        <v>611</v>
      </c>
      <c r="B616" s="103">
        <f>B$4/(1+Simulasyon!B613/100*B$2/$B$1)</f>
        <v>64043.217899893345</v>
      </c>
      <c r="C616" s="103">
        <f>C$4/(1+Simulasyon!C613/100*C$2/$B$1)</f>
        <v>34487.795052147725</v>
      </c>
      <c r="D616" s="103">
        <f t="shared" si="40"/>
        <v>1.565734795127355</v>
      </c>
      <c r="E616" s="103">
        <f t="shared" si="41"/>
        <v>3.8285017102243728</v>
      </c>
      <c r="F616" s="103">
        <f t="shared" si="42"/>
        <v>5.3942365053517278</v>
      </c>
      <c r="G616" s="103">
        <f t="shared" si="43"/>
        <v>3.2671408192472882</v>
      </c>
    </row>
    <row r="617" spans="1:7" ht="15" thickBot="1" x14ac:dyDescent="0.35">
      <c r="A617" s="106">
        <v>612</v>
      </c>
      <c r="B617" s="103">
        <f>B$4/(1+Simulasyon!B614/100*B$2/$B$1)</f>
        <v>64035.877713636473</v>
      </c>
      <c r="C617" s="103">
        <f>C$4/(1+Simulasyon!C614/100*C$2/$B$1)</f>
        <v>34483.130369566949</v>
      </c>
      <c r="D617" s="103">
        <f t="shared" si="40"/>
        <v>-5.7744514617443201</v>
      </c>
      <c r="E617" s="103">
        <f t="shared" si="41"/>
        <v>-0.83618087055219803</v>
      </c>
      <c r="F617" s="103">
        <f t="shared" si="42"/>
        <v>-6.6106323322965181</v>
      </c>
      <c r="G617" s="103">
        <f t="shared" si="43"/>
        <v>3.2879448997482541</v>
      </c>
    </row>
    <row r="618" spans="1:7" ht="15" thickBot="1" x14ac:dyDescent="0.35">
      <c r="A618" s="106">
        <v>613</v>
      </c>
      <c r="B618" s="103">
        <f>B$4/(1+Simulasyon!B615/100*B$2/$B$1)</f>
        <v>64039.474878559173</v>
      </c>
      <c r="C618" s="103">
        <f>C$4/(1+Simulasyon!C615/100*C$2/$B$1)</f>
        <v>34472.41795766315</v>
      </c>
      <c r="D618" s="103">
        <f t="shared" si="40"/>
        <v>-2.1772865390448715</v>
      </c>
      <c r="E618" s="103">
        <f t="shared" si="41"/>
        <v>-11.548592774350254</v>
      </c>
      <c r="F618" s="103">
        <f t="shared" si="42"/>
        <v>-13.725879313395126</v>
      </c>
      <c r="G618" s="103">
        <f t="shared" si="43"/>
        <v>3.3344837454424123</v>
      </c>
    </row>
    <row r="619" spans="1:7" ht="15" thickBot="1" x14ac:dyDescent="0.35">
      <c r="A619" s="106">
        <v>614</v>
      </c>
      <c r="B619" s="103">
        <f>B$4/(1+Simulasyon!B616/100*B$2/$B$1)</f>
        <v>64042.110077012927</v>
      </c>
      <c r="C619" s="103">
        <f>C$4/(1+Simulasyon!C616/100*C$2/$B$1)</f>
        <v>34488.851253018402</v>
      </c>
      <c r="D619" s="103">
        <f t="shared" si="40"/>
        <v>0.45791191470925696</v>
      </c>
      <c r="E619" s="103">
        <f t="shared" si="41"/>
        <v>4.884702580900921</v>
      </c>
      <c r="F619" s="103">
        <f t="shared" si="42"/>
        <v>5.342614495610178</v>
      </c>
      <c r="G619" s="103">
        <f t="shared" si="43"/>
        <v>3.3744151623759535</v>
      </c>
    </row>
    <row r="620" spans="1:7" ht="15" thickBot="1" x14ac:dyDescent="0.35">
      <c r="A620" s="106">
        <v>615</v>
      </c>
      <c r="B620" s="103">
        <f>B$4/(1+Simulasyon!B617/100*B$2/$B$1)</f>
        <v>64038.843898330277</v>
      </c>
      <c r="C620" s="103">
        <f>C$4/(1+Simulasyon!C617/100*C$2/$B$1)</f>
        <v>34482.703475745649</v>
      </c>
      <c r="D620" s="103">
        <f t="shared" si="40"/>
        <v>-2.8082667679409496</v>
      </c>
      <c r="E620" s="103">
        <f t="shared" si="41"/>
        <v>-1.2630746918512159</v>
      </c>
      <c r="F620" s="103">
        <f t="shared" si="42"/>
        <v>-4.0713414597921656</v>
      </c>
      <c r="G620" s="103">
        <f t="shared" si="43"/>
        <v>3.3809149414446438</v>
      </c>
    </row>
    <row r="621" spans="1:7" ht="15" thickBot="1" x14ac:dyDescent="0.35">
      <c r="A621" s="106">
        <v>616</v>
      </c>
      <c r="B621" s="103">
        <f>B$4/(1+Simulasyon!B618/100*B$2/$B$1)</f>
        <v>64050.180562963877</v>
      </c>
      <c r="C621" s="103">
        <f>C$4/(1+Simulasyon!C618/100*C$2/$B$1)</f>
        <v>34491.908166693029</v>
      </c>
      <c r="D621" s="103">
        <f t="shared" si="40"/>
        <v>8.528397865658917</v>
      </c>
      <c r="E621" s="103">
        <f t="shared" si="41"/>
        <v>7.9416162555280607</v>
      </c>
      <c r="F621" s="103">
        <f t="shared" si="42"/>
        <v>16.470014121186978</v>
      </c>
      <c r="G621" s="103">
        <f t="shared" si="43"/>
        <v>3.4583444873424014</v>
      </c>
    </row>
    <row r="622" spans="1:7" ht="15" thickBot="1" x14ac:dyDescent="0.35">
      <c r="A622" s="106">
        <v>617</v>
      </c>
      <c r="B622" s="103">
        <f>B$4/(1+Simulasyon!B619/100*B$2/$B$1)</f>
        <v>64043.307394132804</v>
      </c>
      <c r="C622" s="103">
        <f>C$4/(1+Simulasyon!C619/100*C$2/$B$1)</f>
        <v>34474.426786210875</v>
      </c>
      <c r="D622" s="103">
        <f t="shared" si="40"/>
        <v>1.6552290345862275</v>
      </c>
      <c r="E622" s="103">
        <f t="shared" si="41"/>
        <v>-9.539764226625266</v>
      </c>
      <c r="F622" s="103">
        <f t="shared" si="42"/>
        <v>-7.8845351920390385</v>
      </c>
      <c r="G622" s="103">
        <f t="shared" si="43"/>
        <v>3.4693979747898993</v>
      </c>
    </row>
    <row r="623" spans="1:7" ht="15" thickBot="1" x14ac:dyDescent="0.35">
      <c r="A623" s="106">
        <v>618</v>
      </c>
      <c r="B623" s="103">
        <f>B$4/(1+Simulasyon!B620/100*B$2/$B$1)</f>
        <v>64039.132715835418</v>
      </c>
      <c r="C623" s="103">
        <f>C$4/(1+Simulasyon!C620/100*C$2/$B$1)</f>
        <v>34480.226548934123</v>
      </c>
      <c r="D623" s="103">
        <f t="shared" si="40"/>
        <v>-2.5194492627997533</v>
      </c>
      <c r="E623" s="103">
        <f t="shared" si="41"/>
        <v>-3.7400015033781528</v>
      </c>
      <c r="F623" s="103">
        <f t="shared" si="42"/>
        <v>-6.2594507661779062</v>
      </c>
      <c r="G623" s="103">
        <f t="shared" si="43"/>
        <v>3.4821248891530558</v>
      </c>
    </row>
    <row r="624" spans="1:7" ht="15" thickBot="1" x14ac:dyDescent="0.35">
      <c r="A624" s="106">
        <v>619</v>
      </c>
      <c r="B624" s="103">
        <f>B$4/(1+Simulasyon!B621/100*B$2/$B$1)</f>
        <v>64036.328750098066</v>
      </c>
      <c r="C624" s="103">
        <f>C$4/(1+Simulasyon!C621/100*C$2/$B$1)</f>
        <v>34476.462504576877</v>
      </c>
      <c r="D624" s="103">
        <f t="shared" si="40"/>
        <v>-5.3234150001517264</v>
      </c>
      <c r="E624" s="103">
        <f t="shared" si="41"/>
        <v>-7.5040458606235916</v>
      </c>
      <c r="F624" s="103">
        <f t="shared" si="42"/>
        <v>-12.827460860775318</v>
      </c>
      <c r="G624" s="103">
        <f t="shared" si="43"/>
        <v>3.5261773983584135</v>
      </c>
    </row>
    <row r="625" spans="1:7" ht="15" thickBot="1" x14ac:dyDescent="0.35">
      <c r="A625" s="106">
        <v>620</v>
      </c>
      <c r="B625" s="103">
        <f>B$4/(1+Simulasyon!B622/100*B$2/$B$1)</f>
        <v>64043.899885611318</v>
      </c>
      <c r="C625" s="103">
        <f>C$4/(1+Simulasyon!C622/100*C$2/$B$1)</f>
        <v>34490.572178236631</v>
      </c>
      <c r="D625" s="103">
        <f t="shared" si="40"/>
        <v>2.2477205130999209</v>
      </c>
      <c r="E625" s="103">
        <f t="shared" si="41"/>
        <v>6.6056277991301613</v>
      </c>
      <c r="F625" s="103">
        <f t="shared" si="42"/>
        <v>8.8533483122300822</v>
      </c>
      <c r="G625" s="103">
        <f t="shared" si="43"/>
        <v>3.5307959943747846</v>
      </c>
    </row>
    <row r="626" spans="1:7" ht="15" thickBot="1" x14ac:dyDescent="0.35">
      <c r="A626" s="106">
        <v>621</v>
      </c>
      <c r="B626" s="103">
        <f>B$4/(1+Simulasyon!B623/100*B$2/$B$1)</f>
        <v>64044.8025393602</v>
      </c>
      <c r="C626" s="103">
        <f>C$4/(1+Simulasyon!C623/100*C$2/$B$1)</f>
        <v>34481.464209835925</v>
      </c>
      <c r="D626" s="103">
        <f t="shared" si="40"/>
        <v>3.1503742619825061</v>
      </c>
      <c r="E626" s="103">
        <f t="shared" si="41"/>
        <v>-2.5023406015752698</v>
      </c>
      <c r="F626" s="103">
        <f t="shared" si="42"/>
        <v>0.64803366040723631</v>
      </c>
      <c r="G626" s="103">
        <f t="shared" si="43"/>
        <v>3.5384581979669747</v>
      </c>
    </row>
    <row r="627" spans="1:7" ht="15" thickBot="1" x14ac:dyDescent="0.35">
      <c r="A627" s="106">
        <v>622</v>
      </c>
      <c r="B627" s="103">
        <f>B$4/(1+Simulasyon!B624/100*B$2/$B$1)</f>
        <v>64046.689450776466</v>
      </c>
      <c r="C627" s="103">
        <f>C$4/(1+Simulasyon!C624/100*C$2/$B$1)</f>
        <v>34484.162397638705</v>
      </c>
      <c r="D627" s="103">
        <f t="shared" si="40"/>
        <v>5.0372856782487361</v>
      </c>
      <c r="E627" s="103">
        <f t="shared" si="41"/>
        <v>0.1958472012047423</v>
      </c>
      <c r="F627" s="103">
        <f t="shared" si="42"/>
        <v>5.2331328794534784</v>
      </c>
      <c r="G627" s="103">
        <f t="shared" si="43"/>
        <v>3.595860652931151</v>
      </c>
    </row>
    <row r="628" spans="1:7" ht="15" thickBot="1" x14ac:dyDescent="0.35">
      <c r="A628" s="106">
        <v>623</v>
      </c>
      <c r="B628" s="103">
        <f>B$4/(1+Simulasyon!B625/100*B$2/$B$1)</f>
        <v>64038.365334902963</v>
      </c>
      <c r="C628" s="103">
        <f>C$4/(1+Simulasyon!C625/100*C$2/$B$1)</f>
        <v>34488.032066237742</v>
      </c>
      <c r="D628" s="103">
        <f t="shared" si="40"/>
        <v>-3.2868301952548791</v>
      </c>
      <c r="E628" s="103">
        <f t="shared" si="41"/>
        <v>4.0655158002409735</v>
      </c>
      <c r="F628" s="103">
        <f t="shared" si="42"/>
        <v>0.7786856049860944</v>
      </c>
      <c r="G628" s="103">
        <f t="shared" si="43"/>
        <v>3.5982275395290344</v>
      </c>
    </row>
    <row r="629" spans="1:7" ht="15" thickBot="1" x14ac:dyDescent="0.35">
      <c r="A629" s="106">
        <v>624</v>
      </c>
      <c r="B629" s="103">
        <f>B$4/(1+Simulasyon!B626/100*B$2/$B$1)</f>
        <v>64043.289209656868</v>
      </c>
      <c r="C629" s="103">
        <f>C$4/(1+Simulasyon!C626/100*C$2/$B$1)</f>
        <v>34486.766616036904</v>
      </c>
      <c r="D629" s="103">
        <f t="shared" si="40"/>
        <v>1.637044558650814</v>
      </c>
      <c r="E629" s="103">
        <f t="shared" si="41"/>
        <v>2.8000655994037515</v>
      </c>
      <c r="F629" s="103">
        <f t="shared" si="42"/>
        <v>4.4371101580545655</v>
      </c>
      <c r="G629" s="103">
        <f t="shared" si="43"/>
        <v>3.6216108943335712</v>
      </c>
    </row>
    <row r="630" spans="1:7" ht="15" thickBot="1" x14ac:dyDescent="0.35">
      <c r="A630" s="106">
        <v>625</v>
      </c>
      <c r="B630" s="103">
        <f>B$4/(1+Simulasyon!B627/100*B$2/$B$1)</f>
        <v>64046.801035011042</v>
      </c>
      <c r="C630" s="103">
        <f>C$4/(1+Simulasyon!C627/100*C$2/$B$1)</f>
        <v>34489.210304031229</v>
      </c>
      <c r="D630" s="103">
        <f t="shared" si="40"/>
        <v>5.1488699128240114</v>
      </c>
      <c r="E630" s="103">
        <f t="shared" si="41"/>
        <v>5.2437535937278881</v>
      </c>
      <c r="F630" s="103">
        <f t="shared" si="42"/>
        <v>10.392623506551899</v>
      </c>
      <c r="G630" s="103">
        <f t="shared" si="43"/>
        <v>3.6659060903111822</v>
      </c>
    </row>
    <row r="631" spans="1:7" ht="15" thickBot="1" x14ac:dyDescent="0.35">
      <c r="A631" s="106">
        <v>626</v>
      </c>
      <c r="B631" s="103">
        <f>B$4/(1+Simulasyon!B628/100*B$2/$B$1)</f>
        <v>64040.754756045157</v>
      </c>
      <c r="C631" s="103">
        <f>C$4/(1+Simulasyon!C628/100*C$2/$B$1)</f>
        <v>34486.666429927704</v>
      </c>
      <c r="D631" s="103">
        <f t="shared" si="40"/>
        <v>-0.89740905306098284</v>
      </c>
      <c r="E631" s="103">
        <f t="shared" si="41"/>
        <v>2.6998794902028749</v>
      </c>
      <c r="F631" s="103">
        <f t="shared" si="42"/>
        <v>1.802470437141892</v>
      </c>
      <c r="G631" s="103">
        <f t="shared" si="43"/>
        <v>3.7146745988284238</v>
      </c>
    </row>
    <row r="632" spans="1:7" ht="15" thickBot="1" x14ac:dyDescent="0.35">
      <c r="A632" s="106">
        <v>627</v>
      </c>
      <c r="B632" s="103">
        <f>B$4/(1+Simulasyon!B629/100*B$2/$B$1)</f>
        <v>64050.024500431406</v>
      </c>
      <c r="C632" s="103">
        <f>C$4/(1+Simulasyon!C629/100*C$2/$B$1)</f>
        <v>34493.39200697952</v>
      </c>
      <c r="D632" s="103">
        <f t="shared" si="40"/>
        <v>8.372335333187948</v>
      </c>
      <c r="E632" s="103">
        <f t="shared" si="41"/>
        <v>9.4254565420196741</v>
      </c>
      <c r="F632" s="103">
        <f t="shared" si="42"/>
        <v>17.797791875207622</v>
      </c>
      <c r="G632" s="103">
        <f t="shared" si="43"/>
        <v>3.7619433454601676</v>
      </c>
    </row>
    <row r="633" spans="1:7" ht="15" thickBot="1" x14ac:dyDescent="0.35">
      <c r="A633" s="106">
        <v>628</v>
      </c>
      <c r="B633" s="103">
        <f>B$4/(1+Simulasyon!B630/100*B$2/$B$1)</f>
        <v>64047.590344710705</v>
      </c>
      <c r="C633" s="103">
        <f>C$4/(1+Simulasyon!C630/100*C$2/$B$1)</f>
        <v>34489.286397044947</v>
      </c>
      <c r="D633" s="103">
        <f t="shared" si="40"/>
        <v>5.9381796124871471</v>
      </c>
      <c r="E633" s="103">
        <f t="shared" si="41"/>
        <v>5.3198466074463795</v>
      </c>
      <c r="F633" s="103">
        <f t="shared" si="42"/>
        <v>11.258026219933527</v>
      </c>
      <c r="G633" s="103">
        <f t="shared" si="43"/>
        <v>3.7848860299927765</v>
      </c>
    </row>
    <row r="634" spans="1:7" ht="15" thickBot="1" x14ac:dyDescent="0.35">
      <c r="A634" s="106">
        <v>629</v>
      </c>
      <c r="B634" s="103">
        <f>B$4/(1+Simulasyon!B631/100*B$2/$B$1)</f>
        <v>64033.9908945016</v>
      </c>
      <c r="C634" s="103">
        <f>C$4/(1+Simulasyon!C631/100*C$2/$B$1)</f>
        <v>34476.539388527141</v>
      </c>
      <c r="D634" s="103">
        <f t="shared" si="40"/>
        <v>-7.6612705966181238</v>
      </c>
      <c r="E634" s="103">
        <f t="shared" si="41"/>
        <v>-7.4271619103601552</v>
      </c>
      <c r="F634" s="103">
        <f t="shared" si="42"/>
        <v>-15.088432506978279</v>
      </c>
      <c r="G634" s="103">
        <f t="shared" si="43"/>
        <v>3.8139740218102816</v>
      </c>
    </row>
    <row r="635" spans="1:7" ht="15" thickBot="1" x14ac:dyDescent="0.35">
      <c r="A635" s="106">
        <v>630</v>
      </c>
      <c r="B635" s="103">
        <f>B$4/(1+Simulasyon!B632/100*B$2/$B$1)</f>
        <v>64049.765087635591</v>
      </c>
      <c r="C635" s="103">
        <f>C$4/(1+Simulasyon!C632/100*C$2/$B$1)</f>
        <v>34498.218346917994</v>
      </c>
      <c r="D635" s="103">
        <f t="shared" si="40"/>
        <v>8.1129225373733789</v>
      </c>
      <c r="E635" s="103">
        <f t="shared" si="41"/>
        <v>14.251796480493795</v>
      </c>
      <c r="F635" s="103">
        <f t="shared" si="42"/>
        <v>22.364719017867174</v>
      </c>
      <c r="G635" s="103">
        <f t="shared" si="43"/>
        <v>3.8342780846651294</v>
      </c>
    </row>
    <row r="636" spans="1:7" ht="15" thickBot="1" x14ac:dyDescent="0.35">
      <c r="A636" s="106">
        <v>631</v>
      </c>
      <c r="B636" s="103">
        <f>B$4/(1+Simulasyon!B633/100*B$2/$B$1)</f>
        <v>64043.654324027033</v>
      </c>
      <c r="C636" s="103">
        <f>C$4/(1+Simulasyon!C633/100*C$2/$B$1)</f>
        <v>34489.193217910637</v>
      </c>
      <c r="D636" s="103">
        <f t="shared" si="40"/>
        <v>2.0021589288153336</v>
      </c>
      <c r="E636" s="103">
        <f t="shared" si="41"/>
        <v>5.226667473136331</v>
      </c>
      <c r="F636" s="103">
        <f t="shared" si="42"/>
        <v>7.2288264019516646</v>
      </c>
      <c r="G636" s="103">
        <f t="shared" si="43"/>
        <v>3.8796275598506327</v>
      </c>
    </row>
    <row r="637" spans="1:7" ht="15" thickBot="1" x14ac:dyDescent="0.35">
      <c r="A637" s="106">
        <v>632</v>
      </c>
      <c r="B637" s="103">
        <f>B$4/(1+Simulasyon!B634/100*B$2/$B$1)</f>
        <v>64037.303868740186</v>
      </c>
      <c r="C637" s="103">
        <f>C$4/(1+Simulasyon!C634/100*C$2/$B$1)</f>
        <v>34478.792355802885</v>
      </c>
      <c r="D637" s="103">
        <f t="shared" si="40"/>
        <v>-4.3482963580318028</v>
      </c>
      <c r="E637" s="103">
        <f t="shared" si="41"/>
        <v>-5.1741946346155601</v>
      </c>
      <c r="F637" s="103">
        <f t="shared" si="42"/>
        <v>-9.5224909926473629</v>
      </c>
      <c r="G637" s="103">
        <f t="shared" si="43"/>
        <v>3.896500597744307</v>
      </c>
    </row>
    <row r="638" spans="1:7" ht="15" thickBot="1" x14ac:dyDescent="0.35">
      <c r="A638" s="106">
        <v>633</v>
      </c>
      <c r="B638" s="103">
        <f>B$4/(1+Simulasyon!B635/100*B$2/$B$1)</f>
        <v>64047.081753127939</v>
      </c>
      <c r="C638" s="103">
        <f>C$4/(1+Simulasyon!C635/100*C$2/$B$1)</f>
        <v>34488.673735998294</v>
      </c>
      <c r="D638" s="103">
        <f t="shared" si="40"/>
        <v>5.4295880297213444</v>
      </c>
      <c r="E638" s="103">
        <f t="shared" si="41"/>
        <v>4.7071855607937323</v>
      </c>
      <c r="F638" s="103">
        <f t="shared" si="42"/>
        <v>10.136773590515077</v>
      </c>
      <c r="G638" s="103">
        <f t="shared" si="43"/>
        <v>3.9706775719096186</v>
      </c>
    </row>
    <row r="639" spans="1:7" ht="15" thickBot="1" x14ac:dyDescent="0.35">
      <c r="A639" s="106">
        <v>634</v>
      </c>
      <c r="B639" s="103">
        <f>B$4/(1+Simulasyon!B636/100*B$2/$B$1)</f>
        <v>64037.219628512539</v>
      </c>
      <c r="C639" s="103">
        <f>C$4/(1+Simulasyon!C636/100*C$2/$B$1)</f>
        <v>34471.3337745354</v>
      </c>
      <c r="D639" s="103">
        <f t="shared" si="40"/>
        <v>-4.4325365856784629</v>
      </c>
      <c r="E639" s="103">
        <f t="shared" si="41"/>
        <v>-12.632775902100548</v>
      </c>
      <c r="F639" s="103">
        <f t="shared" si="42"/>
        <v>-17.065312487779011</v>
      </c>
      <c r="G639" s="103">
        <f t="shared" si="43"/>
        <v>4.0305784129959648</v>
      </c>
    </row>
    <row r="640" spans="1:7" ht="15" thickBot="1" x14ac:dyDescent="0.35">
      <c r="A640" s="106">
        <v>635</v>
      </c>
      <c r="B640" s="103">
        <f>B$4/(1+Simulasyon!B637/100*B$2/$B$1)</f>
        <v>64039.752363672887</v>
      </c>
      <c r="C640" s="103">
        <f>C$4/(1+Simulasyon!C637/100*C$2/$B$1)</f>
        <v>34492.317010937069</v>
      </c>
      <c r="D640" s="103">
        <f t="shared" si="40"/>
        <v>-1.8998014253302244</v>
      </c>
      <c r="E640" s="103">
        <f t="shared" si="41"/>
        <v>8.3504604995687259</v>
      </c>
      <c r="F640" s="103">
        <f t="shared" si="42"/>
        <v>6.4506590742385015</v>
      </c>
      <c r="G640" s="103">
        <f t="shared" si="43"/>
        <v>4.1568396627117181</v>
      </c>
    </row>
    <row r="641" spans="1:7" ht="15" thickBot="1" x14ac:dyDescent="0.35">
      <c r="A641" s="106">
        <v>636</v>
      </c>
      <c r="B641" s="103">
        <f>B$4/(1+Simulasyon!B638/100*B$2/$B$1)</f>
        <v>64044.557493170098</v>
      </c>
      <c r="C641" s="103">
        <f>C$4/(1+Simulasyon!C638/100*C$2/$B$1)</f>
        <v>34483.541470120785</v>
      </c>
      <c r="D641" s="103">
        <f t="shared" ref="D641:D704" si="44">+B641-B$5</f>
        <v>2.9053280718799215</v>
      </c>
      <c r="E641" s="103">
        <f t="shared" ref="E641:E704" si="45">+C641-C$5</f>
        <v>-0.4250803167160484</v>
      </c>
      <c r="F641" s="103">
        <f t="shared" ref="F641:F704" si="46">+SUM(D641:E641)</f>
        <v>2.4802477551638731</v>
      </c>
      <c r="G641" s="103">
        <f t="shared" si="43"/>
        <v>4.177316262772365</v>
      </c>
    </row>
    <row r="642" spans="1:7" ht="15" thickBot="1" x14ac:dyDescent="0.35">
      <c r="A642" s="106">
        <v>637</v>
      </c>
      <c r="B642" s="103">
        <f>B$4/(1+Simulasyon!B639/100*B$2/$B$1)</f>
        <v>64042.622051806749</v>
      </c>
      <c r="C642" s="103">
        <f>C$4/(1+Simulasyon!C639/100*C$2/$B$1)</f>
        <v>34485.714641715669</v>
      </c>
      <c r="D642" s="103">
        <f t="shared" si="44"/>
        <v>0.96988670853170333</v>
      </c>
      <c r="E642" s="103">
        <f t="shared" si="45"/>
        <v>1.748091278168431</v>
      </c>
      <c r="F642" s="103">
        <f t="shared" si="46"/>
        <v>2.7179779867001344</v>
      </c>
      <c r="G642" s="103">
        <f t="shared" si="43"/>
        <v>4.178021695544885</v>
      </c>
    </row>
    <row r="643" spans="1:7" ht="15" thickBot="1" x14ac:dyDescent="0.35">
      <c r="A643" s="106">
        <v>638</v>
      </c>
      <c r="B643" s="103">
        <f>B$4/(1+Simulasyon!B640/100*B$2/$B$1)</f>
        <v>64056.825943467811</v>
      </c>
      <c r="C643" s="103">
        <f>C$4/(1+Simulasyon!C640/100*C$2/$B$1)</f>
        <v>34505.525740166515</v>
      </c>
      <c r="D643" s="103">
        <f t="shared" si="44"/>
        <v>15.173778369593492</v>
      </c>
      <c r="E643" s="103">
        <f t="shared" si="45"/>
        <v>21.559189729014179</v>
      </c>
      <c r="F643" s="103">
        <f t="shared" si="46"/>
        <v>36.732968098607671</v>
      </c>
      <c r="G643" s="103">
        <f t="shared" si="43"/>
        <v>4.1830389642855152</v>
      </c>
    </row>
    <row r="644" spans="1:7" ht="15" thickBot="1" x14ac:dyDescent="0.35">
      <c r="A644" s="106">
        <v>639</v>
      </c>
      <c r="B644" s="103">
        <f>B$4/(1+Simulasyon!B641/100*B$2/$B$1)</f>
        <v>64055.483013369951</v>
      </c>
      <c r="C644" s="103">
        <f>C$4/(1+Simulasyon!C641/100*C$2/$B$1)</f>
        <v>34508.238190661548</v>
      </c>
      <c r="D644" s="103">
        <f t="shared" si="44"/>
        <v>13.830848271732975</v>
      </c>
      <c r="E644" s="103">
        <f t="shared" si="45"/>
        <v>24.271640224047587</v>
      </c>
      <c r="F644" s="103">
        <f t="shared" si="46"/>
        <v>38.102488495780563</v>
      </c>
      <c r="G644" s="103">
        <f t="shared" si="43"/>
        <v>4.1975865368513041</v>
      </c>
    </row>
    <row r="645" spans="1:7" ht="15" thickBot="1" x14ac:dyDescent="0.35">
      <c r="A645" s="106">
        <v>640</v>
      </c>
      <c r="B645" s="103">
        <f>B$4/(1+Simulasyon!B642/100*B$2/$B$1)</f>
        <v>64039.083531387412</v>
      </c>
      <c r="C645" s="103">
        <f>C$4/(1+Simulasyon!C642/100*C$2/$B$1)</f>
        <v>34479.66994383702</v>
      </c>
      <c r="D645" s="103">
        <f t="shared" si="44"/>
        <v>-2.5686337108054431</v>
      </c>
      <c r="E645" s="103">
        <f t="shared" si="45"/>
        <v>-4.2966066004810273</v>
      </c>
      <c r="F645" s="103">
        <f t="shared" si="46"/>
        <v>-6.8652403112864704</v>
      </c>
      <c r="G645" s="103">
        <f t="shared" si="43"/>
        <v>4.2401520460553002</v>
      </c>
    </row>
    <row r="646" spans="1:7" ht="15" thickBot="1" x14ac:dyDescent="0.35">
      <c r="A646" s="106">
        <v>641</v>
      </c>
      <c r="B646" s="103">
        <f>B$4/(1+Simulasyon!B643/100*B$2/$B$1)</f>
        <v>64039.4361769795</v>
      </c>
      <c r="C646" s="103">
        <f>C$4/(1+Simulasyon!C643/100*C$2/$B$1)</f>
        <v>34485.399938583651</v>
      </c>
      <c r="D646" s="103">
        <f t="shared" si="44"/>
        <v>-2.2159881187180872</v>
      </c>
      <c r="E646" s="103">
        <f t="shared" si="45"/>
        <v>1.4333881461498095</v>
      </c>
      <c r="F646" s="103">
        <f t="shared" si="46"/>
        <v>-0.78259997256827774</v>
      </c>
      <c r="G646" s="103">
        <f t="shared" si="43"/>
        <v>4.2449141656397842</v>
      </c>
    </row>
    <row r="647" spans="1:7" ht="15" thickBot="1" x14ac:dyDescent="0.35">
      <c r="A647" s="106">
        <v>642</v>
      </c>
      <c r="B647" s="103">
        <f>B$4/(1+Simulasyon!B644/100*B$2/$B$1)</f>
        <v>64046.822413641959</v>
      </c>
      <c r="C647" s="103">
        <f>C$4/(1+Simulasyon!C644/100*C$2/$B$1)</f>
        <v>34495.307394441465</v>
      </c>
      <c r="D647" s="103">
        <f t="shared" si="44"/>
        <v>5.1702485437417636</v>
      </c>
      <c r="E647" s="103">
        <f t="shared" si="45"/>
        <v>11.340844003963866</v>
      </c>
      <c r="F647" s="103">
        <f t="shared" si="46"/>
        <v>16.51109254770563</v>
      </c>
      <c r="G647" s="103">
        <f t="shared" ref="G647:G710" si="47">+SMALL($F$6:$F$1005,A647)</f>
        <v>4.2582916499959538</v>
      </c>
    </row>
    <row r="648" spans="1:7" ht="15" thickBot="1" x14ac:dyDescent="0.35">
      <c r="A648" s="106">
        <v>643</v>
      </c>
      <c r="B648" s="103">
        <f>B$4/(1+Simulasyon!B645/100*B$2/$B$1)</f>
        <v>64041.665122569379</v>
      </c>
      <c r="C648" s="103">
        <f>C$4/(1+Simulasyon!C645/100*C$2/$B$1)</f>
        <v>34482.924984264297</v>
      </c>
      <c r="D648" s="103">
        <f t="shared" si="44"/>
        <v>1.2957471160916612E-2</v>
      </c>
      <c r="E648" s="103">
        <f t="shared" si="45"/>
        <v>-1.0415661732040462</v>
      </c>
      <c r="F648" s="103">
        <f t="shared" si="46"/>
        <v>-1.0286087020431296</v>
      </c>
      <c r="G648" s="103">
        <f t="shared" si="47"/>
        <v>4.2770159017672995</v>
      </c>
    </row>
    <row r="649" spans="1:7" ht="15" thickBot="1" x14ac:dyDescent="0.35">
      <c r="A649" s="106">
        <v>644</v>
      </c>
      <c r="B649" s="103">
        <f>B$4/(1+Simulasyon!B646/100*B$2/$B$1)</f>
        <v>64046.637114194658</v>
      </c>
      <c r="C649" s="103">
        <f>C$4/(1+Simulasyon!C646/100*C$2/$B$1)</f>
        <v>34484.121344384119</v>
      </c>
      <c r="D649" s="103">
        <f t="shared" si="44"/>
        <v>4.9849490964406868</v>
      </c>
      <c r="E649" s="103">
        <f t="shared" si="45"/>
        <v>0.15479394661815604</v>
      </c>
      <c r="F649" s="103">
        <f t="shared" si="46"/>
        <v>5.1397430430588429</v>
      </c>
      <c r="G649" s="103">
        <f t="shared" si="47"/>
        <v>4.3419413652809453</v>
      </c>
    </row>
    <row r="650" spans="1:7" ht="15" thickBot="1" x14ac:dyDescent="0.35">
      <c r="A650" s="106">
        <v>645</v>
      </c>
      <c r="B650" s="103">
        <f>B$4/(1+Simulasyon!B647/100*B$2/$B$1)</f>
        <v>64043.122486947781</v>
      </c>
      <c r="C650" s="103">
        <f>C$4/(1+Simulasyon!C647/100*C$2/$B$1)</f>
        <v>34485.763369407185</v>
      </c>
      <c r="D650" s="103">
        <f t="shared" si="44"/>
        <v>1.4703218495633337</v>
      </c>
      <c r="E650" s="103">
        <f t="shared" si="45"/>
        <v>1.7968189696839545</v>
      </c>
      <c r="F650" s="103">
        <f t="shared" si="46"/>
        <v>3.2671408192472882</v>
      </c>
      <c r="G650" s="103">
        <f t="shared" si="47"/>
        <v>4.3562889508684748</v>
      </c>
    </row>
    <row r="651" spans="1:7" ht="15" thickBot="1" x14ac:dyDescent="0.35">
      <c r="A651" s="106">
        <v>646</v>
      </c>
      <c r="B651" s="103">
        <f>B$4/(1+Simulasyon!B648/100*B$2/$B$1)</f>
        <v>64043.270364492571</v>
      </c>
      <c r="C651" s="103">
        <f>C$4/(1+Simulasyon!C648/100*C$2/$B$1)</f>
        <v>34487.551397258947</v>
      </c>
      <c r="D651" s="103">
        <f t="shared" si="44"/>
        <v>1.6181993943537236</v>
      </c>
      <c r="E651" s="103">
        <f t="shared" si="45"/>
        <v>3.5848468214462628</v>
      </c>
      <c r="F651" s="103">
        <f t="shared" si="46"/>
        <v>5.2030462157999864</v>
      </c>
      <c r="G651" s="103">
        <f t="shared" si="47"/>
        <v>4.3607665968811489</v>
      </c>
    </row>
    <row r="652" spans="1:7" ht="15" thickBot="1" x14ac:dyDescent="0.35">
      <c r="A652" s="106">
        <v>647</v>
      </c>
      <c r="B652" s="103">
        <f>B$4/(1+Simulasyon!B649/100*B$2/$B$1)</f>
        <v>64050.569554413174</v>
      </c>
      <c r="C652" s="103">
        <f>C$4/(1+Simulasyon!C649/100*C$2/$B$1)</f>
        <v>34496.472325517527</v>
      </c>
      <c r="D652" s="103">
        <f t="shared" si="44"/>
        <v>8.917389314956381</v>
      </c>
      <c r="E652" s="103">
        <f t="shared" si="45"/>
        <v>12.505775080026069</v>
      </c>
      <c r="F652" s="103">
        <f t="shared" si="46"/>
        <v>21.42316439498245</v>
      </c>
      <c r="G652" s="103">
        <f t="shared" si="47"/>
        <v>4.3971187045535771</v>
      </c>
    </row>
    <row r="653" spans="1:7" ht="15" thickBot="1" x14ac:dyDescent="0.35">
      <c r="A653" s="106">
        <v>648</v>
      </c>
      <c r="B653" s="103">
        <f>B$4/(1+Simulasyon!B650/100*B$2/$B$1)</f>
        <v>64033.649914330534</v>
      </c>
      <c r="C653" s="103">
        <f>C$4/(1+Simulasyon!C650/100*C$2/$B$1)</f>
        <v>34479.150402930798</v>
      </c>
      <c r="D653" s="103">
        <f t="shared" si="44"/>
        <v>-8.0022507676840178</v>
      </c>
      <c r="E653" s="103">
        <f t="shared" si="45"/>
        <v>-4.8161475067026913</v>
      </c>
      <c r="F653" s="103">
        <f t="shared" si="46"/>
        <v>-12.818398274386709</v>
      </c>
      <c r="G653" s="103">
        <f t="shared" si="47"/>
        <v>4.4371101580545655</v>
      </c>
    </row>
    <row r="654" spans="1:7" ht="15" thickBot="1" x14ac:dyDescent="0.35">
      <c r="A654" s="106">
        <v>649</v>
      </c>
      <c r="B654" s="103">
        <f>B$4/(1+Simulasyon!B651/100*B$2/$B$1)</f>
        <v>64035.88546950194</v>
      </c>
      <c r="C654" s="103">
        <f>C$4/(1+Simulasyon!C651/100*C$2/$B$1)</f>
        <v>34481.49350718713</v>
      </c>
      <c r="D654" s="103">
        <f t="shared" si="44"/>
        <v>-5.7666955962777138</v>
      </c>
      <c r="E654" s="103">
        <f t="shared" si="45"/>
        <v>-2.4730432503711199</v>
      </c>
      <c r="F654" s="103">
        <f t="shared" si="46"/>
        <v>-8.2397388466488337</v>
      </c>
      <c r="G654" s="103">
        <f t="shared" si="47"/>
        <v>4.4531903718452668</v>
      </c>
    </row>
    <row r="655" spans="1:7" ht="15" thickBot="1" x14ac:dyDescent="0.35">
      <c r="A655" s="106">
        <v>650</v>
      </c>
      <c r="B655" s="103">
        <f>B$4/(1+Simulasyon!B652/100*B$2/$B$1)</f>
        <v>64043.239641690845</v>
      </c>
      <c r="C655" s="103">
        <f>C$4/(1+Simulasyon!C652/100*C$2/$B$1)</f>
        <v>34489.70411019418</v>
      </c>
      <c r="D655" s="103">
        <f t="shared" si="44"/>
        <v>1.587476592627354</v>
      </c>
      <c r="E655" s="103">
        <f t="shared" si="45"/>
        <v>5.7375597566788201</v>
      </c>
      <c r="F655" s="103">
        <f t="shared" si="46"/>
        <v>7.3250363493061741</v>
      </c>
      <c r="G655" s="103">
        <f t="shared" si="47"/>
        <v>4.4766443186817924</v>
      </c>
    </row>
    <row r="656" spans="1:7" ht="15" thickBot="1" x14ac:dyDescent="0.35">
      <c r="A656" s="106">
        <v>651</v>
      </c>
      <c r="B656" s="103">
        <f>B$4/(1+Simulasyon!B653/100*B$2/$B$1)</f>
        <v>64045.863401420036</v>
      </c>
      <c r="C656" s="103">
        <f>C$4/(1+Simulasyon!C653/100*C$2/$B$1)</f>
        <v>34481.399694749256</v>
      </c>
      <c r="D656" s="103">
        <f t="shared" si="44"/>
        <v>4.2112363218184328</v>
      </c>
      <c r="E656" s="103">
        <f t="shared" si="45"/>
        <v>-2.5668556882446865</v>
      </c>
      <c r="F656" s="103">
        <f t="shared" si="46"/>
        <v>1.6443806335737463</v>
      </c>
      <c r="G656" s="103">
        <f t="shared" si="47"/>
        <v>4.5236365954260691</v>
      </c>
    </row>
    <row r="657" spans="1:7" ht="15" thickBot="1" x14ac:dyDescent="0.35">
      <c r="A657" s="106">
        <v>652</v>
      </c>
      <c r="B657" s="103">
        <f>B$4/(1+Simulasyon!B654/100*B$2/$B$1)</f>
        <v>64046.51522766221</v>
      </c>
      <c r="C657" s="103">
        <f>C$4/(1+Simulasyon!C654/100*C$2/$B$1)</f>
        <v>34493.238543323467</v>
      </c>
      <c r="D657" s="103">
        <f t="shared" si="44"/>
        <v>4.8630625639925711</v>
      </c>
      <c r="E657" s="103">
        <f t="shared" si="45"/>
        <v>9.2719928859660286</v>
      </c>
      <c r="F657" s="103">
        <f t="shared" si="46"/>
        <v>14.1350554499586</v>
      </c>
      <c r="G657" s="103">
        <f t="shared" si="47"/>
        <v>4.5594515381817473</v>
      </c>
    </row>
    <row r="658" spans="1:7" ht="15" thickBot="1" x14ac:dyDescent="0.35">
      <c r="A658" s="106">
        <v>653</v>
      </c>
      <c r="B658" s="103">
        <f>B$4/(1+Simulasyon!B655/100*B$2/$B$1)</f>
        <v>64045.333534704529</v>
      </c>
      <c r="C658" s="103">
        <f>C$4/(1+Simulasyon!C655/100*C$2/$B$1)</f>
        <v>34490.097438618453</v>
      </c>
      <c r="D658" s="103">
        <f t="shared" si="44"/>
        <v>3.6813696063109091</v>
      </c>
      <c r="E658" s="103">
        <f t="shared" si="45"/>
        <v>6.130888180952752</v>
      </c>
      <c r="F658" s="103">
        <f t="shared" si="46"/>
        <v>9.8122577872636612</v>
      </c>
      <c r="G658" s="103">
        <f t="shared" si="47"/>
        <v>4.5725462626651279</v>
      </c>
    </row>
    <row r="659" spans="1:7" ht="15" thickBot="1" x14ac:dyDescent="0.35">
      <c r="A659" s="106">
        <v>654</v>
      </c>
      <c r="B659" s="103">
        <f>B$4/(1+Simulasyon!B656/100*B$2/$B$1)</f>
        <v>64041.794230792184</v>
      </c>
      <c r="C659" s="103">
        <f>C$4/(1+Simulasyon!C656/100*C$2/$B$1)</f>
        <v>34495.409987113868</v>
      </c>
      <c r="D659" s="103">
        <f t="shared" si="44"/>
        <v>0.14206569396628765</v>
      </c>
      <c r="E659" s="103">
        <f t="shared" si="45"/>
        <v>11.443436676367128</v>
      </c>
      <c r="F659" s="103">
        <f t="shared" si="46"/>
        <v>11.585502370333415</v>
      </c>
      <c r="G659" s="103">
        <f t="shared" si="47"/>
        <v>4.592928172009124</v>
      </c>
    </row>
    <row r="660" spans="1:7" ht="15" thickBot="1" x14ac:dyDescent="0.35">
      <c r="A660" s="106">
        <v>655</v>
      </c>
      <c r="B660" s="103">
        <f>B$4/(1+Simulasyon!B657/100*B$2/$B$1)</f>
        <v>64038.928592331074</v>
      </c>
      <c r="C660" s="103">
        <f>C$4/(1+Simulasyon!C657/100*C$2/$B$1)</f>
        <v>34478.876668585362</v>
      </c>
      <c r="D660" s="103">
        <f t="shared" si="44"/>
        <v>-2.723572767143196</v>
      </c>
      <c r="E660" s="103">
        <f t="shared" si="45"/>
        <v>-5.0898818521382054</v>
      </c>
      <c r="F660" s="103">
        <f t="shared" si="46"/>
        <v>-7.8134546192814014</v>
      </c>
      <c r="G660" s="103">
        <f t="shared" si="47"/>
        <v>4.598884459650435</v>
      </c>
    </row>
    <row r="661" spans="1:7" ht="15" thickBot="1" x14ac:dyDescent="0.35">
      <c r="A661" s="106">
        <v>656</v>
      </c>
      <c r="B661" s="103">
        <f>B$4/(1+Simulasyon!B658/100*B$2/$B$1)</f>
        <v>64036.144323802087</v>
      </c>
      <c r="C661" s="103">
        <f>C$4/(1+Simulasyon!C658/100*C$2/$B$1)</f>
        <v>34473.256825396798</v>
      </c>
      <c r="D661" s="103">
        <f t="shared" si="44"/>
        <v>-5.5078412961302092</v>
      </c>
      <c r="E661" s="103">
        <f t="shared" si="45"/>
        <v>-10.709725040702324</v>
      </c>
      <c r="F661" s="103">
        <f t="shared" si="46"/>
        <v>-16.217566336832533</v>
      </c>
      <c r="G661" s="103">
        <f t="shared" si="47"/>
        <v>4.6331479048894835</v>
      </c>
    </row>
    <row r="662" spans="1:7" ht="15" thickBot="1" x14ac:dyDescent="0.35">
      <c r="A662" s="106">
        <v>657</v>
      </c>
      <c r="B662" s="103">
        <f>B$4/(1+Simulasyon!B659/100*B$2/$B$1)</f>
        <v>64047.481000515494</v>
      </c>
      <c r="C662" s="103">
        <f>C$4/(1+Simulasyon!C659/100*C$2/$B$1)</f>
        <v>34490.923864671735</v>
      </c>
      <c r="D662" s="103">
        <f t="shared" si="44"/>
        <v>5.828835417276423</v>
      </c>
      <c r="E662" s="103">
        <f t="shared" si="45"/>
        <v>6.957314234234218</v>
      </c>
      <c r="F662" s="103">
        <f t="shared" si="46"/>
        <v>12.786149651510641</v>
      </c>
      <c r="G662" s="103">
        <f t="shared" si="47"/>
        <v>4.6578370912829996</v>
      </c>
    </row>
    <row r="663" spans="1:7" ht="15" thickBot="1" x14ac:dyDescent="0.35">
      <c r="A663" s="106">
        <v>658</v>
      </c>
      <c r="B663" s="103">
        <f>B$4/(1+Simulasyon!B660/100*B$2/$B$1)</f>
        <v>64038.128758445404</v>
      </c>
      <c r="C663" s="103">
        <f>C$4/(1+Simulasyon!C660/100*C$2/$B$1)</f>
        <v>34477.913240698981</v>
      </c>
      <c r="D663" s="103">
        <f t="shared" si="44"/>
        <v>-3.5234066528137191</v>
      </c>
      <c r="E663" s="103">
        <f t="shared" si="45"/>
        <v>-6.0533097385196015</v>
      </c>
      <c r="F663" s="103">
        <f t="shared" si="46"/>
        <v>-9.5767163913333206</v>
      </c>
      <c r="G663" s="103">
        <f t="shared" si="47"/>
        <v>4.6677887333571562</v>
      </c>
    </row>
    <row r="664" spans="1:7" ht="15" thickBot="1" x14ac:dyDescent="0.35">
      <c r="A664" s="106">
        <v>659</v>
      </c>
      <c r="B664" s="103">
        <f>B$4/(1+Simulasyon!B661/100*B$2/$B$1)</f>
        <v>64047.396461960787</v>
      </c>
      <c r="C664" s="103">
        <f>C$4/(1+Simulasyon!C661/100*C$2/$B$1)</f>
        <v>34497.227721828</v>
      </c>
      <c r="D664" s="103">
        <f t="shared" si="44"/>
        <v>5.7442968625691719</v>
      </c>
      <c r="E664" s="103">
        <f t="shared" si="45"/>
        <v>13.26117139049893</v>
      </c>
      <c r="F664" s="103">
        <f t="shared" si="46"/>
        <v>19.005468253068102</v>
      </c>
      <c r="G664" s="103">
        <f t="shared" si="47"/>
        <v>4.7279165016370825</v>
      </c>
    </row>
    <row r="665" spans="1:7" ht="15" thickBot="1" x14ac:dyDescent="0.35">
      <c r="A665" s="106">
        <v>660</v>
      </c>
      <c r="B665" s="103">
        <f>B$4/(1+Simulasyon!B662/100*B$2/$B$1)</f>
        <v>64038.074966508546</v>
      </c>
      <c r="C665" s="103">
        <f>C$4/(1+Simulasyon!C662/100*C$2/$B$1)</f>
        <v>34474.906523363694</v>
      </c>
      <c r="D665" s="103">
        <f t="shared" si="44"/>
        <v>-3.5771985896717524</v>
      </c>
      <c r="E665" s="103">
        <f t="shared" si="45"/>
        <v>-9.0600270738068502</v>
      </c>
      <c r="F665" s="103">
        <f t="shared" si="46"/>
        <v>-12.637225663478603</v>
      </c>
      <c r="G665" s="103">
        <f t="shared" si="47"/>
        <v>4.7609422452806029</v>
      </c>
    </row>
    <row r="666" spans="1:7" ht="15" thickBot="1" x14ac:dyDescent="0.35">
      <c r="A666" s="106">
        <v>661</v>
      </c>
      <c r="B666" s="103">
        <f>B$4/(1+Simulasyon!B663/100*B$2/$B$1)</f>
        <v>64031.059463110454</v>
      </c>
      <c r="C666" s="103">
        <f>C$4/(1+Simulasyon!C663/100*C$2/$B$1)</f>
        <v>34470.496888678877</v>
      </c>
      <c r="D666" s="103">
        <f t="shared" si="44"/>
        <v>-10.592701987763576</v>
      </c>
      <c r="E666" s="103">
        <f t="shared" si="45"/>
        <v>-13.469661758623261</v>
      </c>
      <c r="F666" s="103">
        <f t="shared" si="46"/>
        <v>-24.062363746386836</v>
      </c>
      <c r="G666" s="103">
        <f t="shared" si="47"/>
        <v>4.7688324007103802</v>
      </c>
    </row>
    <row r="667" spans="1:7" ht="15" thickBot="1" x14ac:dyDescent="0.35">
      <c r="A667" s="106">
        <v>662</v>
      </c>
      <c r="B667" s="103">
        <f>B$4/(1+Simulasyon!B664/100*B$2/$B$1)</f>
        <v>64033.419882186718</v>
      </c>
      <c r="C667" s="103">
        <f>C$4/(1+Simulasyon!C664/100*C$2/$B$1)</f>
        <v>34471.333164151554</v>
      </c>
      <c r="D667" s="103">
        <f t="shared" si="44"/>
        <v>-8.2322829115000786</v>
      </c>
      <c r="E667" s="103">
        <f t="shared" si="45"/>
        <v>-12.633386285946472</v>
      </c>
      <c r="F667" s="103">
        <f t="shared" si="46"/>
        <v>-20.86566919744655</v>
      </c>
      <c r="G667" s="103">
        <f t="shared" si="47"/>
        <v>4.8199138735071756</v>
      </c>
    </row>
    <row r="668" spans="1:7" ht="15" thickBot="1" x14ac:dyDescent="0.35">
      <c r="A668" s="106">
        <v>663</v>
      </c>
      <c r="B668" s="103">
        <f>B$4/(1+Simulasyon!B665/100*B$2/$B$1)</f>
        <v>64046.192732571137</v>
      </c>
      <c r="C668" s="103">
        <f>C$4/(1+Simulasyon!C665/100*C$2/$B$1)</f>
        <v>34484.838722879176</v>
      </c>
      <c r="D668" s="103">
        <f t="shared" si="44"/>
        <v>4.540567472919065</v>
      </c>
      <c r="E668" s="103">
        <f t="shared" si="45"/>
        <v>0.87217244167550234</v>
      </c>
      <c r="F668" s="103">
        <f t="shared" si="46"/>
        <v>5.4127399145945674</v>
      </c>
      <c r="G668" s="103">
        <f t="shared" si="47"/>
        <v>4.8611731285636779</v>
      </c>
    </row>
    <row r="669" spans="1:7" ht="15" thickBot="1" x14ac:dyDescent="0.35">
      <c r="A669" s="106">
        <v>664</v>
      </c>
      <c r="B669" s="103">
        <f>B$4/(1+Simulasyon!B666/100*B$2/$B$1)</f>
        <v>64044.148025775474</v>
      </c>
      <c r="C669" s="103">
        <f>C$4/(1+Simulasyon!C666/100*C$2/$B$1)</f>
        <v>34480.404995891397</v>
      </c>
      <c r="D669" s="103">
        <f t="shared" si="44"/>
        <v>2.4958606772561325</v>
      </c>
      <c r="E669" s="103">
        <f t="shared" si="45"/>
        <v>-3.561554546104162</v>
      </c>
      <c r="F669" s="103">
        <f t="shared" si="46"/>
        <v>-1.0656938688480295</v>
      </c>
      <c r="G669" s="103">
        <f t="shared" si="47"/>
        <v>4.8980622129456606</v>
      </c>
    </row>
    <row r="670" spans="1:7" ht="15" thickBot="1" x14ac:dyDescent="0.35">
      <c r="A670" s="106">
        <v>665</v>
      </c>
      <c r="B670" s="103">
        <f>B$4/(1+Simulasyon!B667/100*B$2/$B$1)</f>
        <v>64033.427324429882</v>
      </c>
      <c r="C670" s="103">
        <f>C$4/(1+Simulasyon!C667/100*C$2/$B$1)</f>
        <v>34468.97352207607</v>
      </c>
      <c r="D670" s="103">
        <f t="shared" si="44"/>
        <v>-8.2248406683356734</v>
      </c>
      <c r="E670" s="103">
        <f t="shared" si="45"/>
        <v>-14.993028361430333</v>
      </c>
      <c r="F670" s="103">
        <f t="shared" si="46"/>
        <v>-23.217869029766007</v>
      </c>
      <c r="G670" s="103">
        <f t="shared" si="47"/>
        <v>4.9119128661477589</v>
      </c>
    </row>
    <row r="671" spans="1:7" ht="15" thickBot="1" x14ac:dyDescent="0.35">
      <c r="A671" s="106">
        <v>666</v>
      </c>
      <c r="B671" s="103">
        <f>B$4/(1+Simulasyon!B668/100*B$2/$B$1)</f>
        <v>64041.252910864459</v>
      </c>
      <c r="C671" s="103">
        <f>C$4/(1+Simulasyon!C668/100*C$2/$B$1)</f>
        <v>34480.48842415712</v>
      </c>
      <c r="D671" s="103">
        <f t="shared" si="44"/>
        <v>-0.39925423375825631</v>
      </c>
      <c r="E671" s="103">
        <f t="shared" si="45"/>
        <v>-3.4781262803808204</v>
      </c>
      <c r="F671" s="103">
        <f t="shared" si="46"/>
        <v>-3.8773805141390767</v>
      </c>
      <c r="G671" s="103">
        <f t="shared" si="47"/>
        <v>4.9172135085245827</v>
      </c>
    </row>
    <row r="672" spans="1:7" ht="15" thickBot="1" x14ac:dyDescent="0.35">
      <c r="A672" s="106">
        <v>667</v>
      </c>
      <c r="B672" s="103">
        <f>B$4/(1+Simulasyon!B669/100*B$2/$B$1)</f>
        <v>64038.637898819157</v>
      </c>
      <c r="C672" s="103">
        <f>C$4/(1+Simulasyon!C669/100*C$2/$B$1)</f>
        <v>34482.196925053671</v>
      </c>
      <c r="D672" s="103">
        <f t="shared" si="44"/>
        <v>-3.0142662790603936</v>
      </c>
      <c r="E672" s="103">
        <f t="shared" si="45"/>
        <v>-1.7696253838294069</v>
      </c>
      <c r="F672" s="103">
        <f t="shared" si="46"/>
        <v>-4.7838916628898005</v>
      </c>
      <c r="G672" s="103">
        <f t="shared" si="47"/>
        <v>4.9360305309746764</v>
      </c>
    </row>
    <row r="673" spans="1:7" ht="15" thickBot="1" x14ac:dyDescent="0.35">
      <c r="A673" s="106">
        <v>668</v>
      </c>
      <c r="B673" s="103">
        <f>B$4/(1+Simulasyon!B670/100*B$2/$B$1)</f>
        <v>64047.442777126314</v>
      </c>
      <c r="C673" s="103">
        <f>C$4/(1+Simulasyon!C670/100*C$2/$B$1)</f>
        <v>34481.645336384194</v>
      </c>
      <c r="D673" s="103">
        <f t="shared" si="44"/>
        <v>5.7906120280968025</v>
      </c>
      <c r="E673" s="103">
        <f t="shared" si="45"/>
        <v>-2.3212140533069032</v>
      </c>
      <c r="F673" s="103">
        <f t="shared" si="46"/>
        <v>3.4693979747898993</v>
      </c>
      <c r="G673" s="103">
        <f t="shared" si="47"/>
        <v>4.9835995184621424</v>
      </c>
    </row>
    <row r="674" spans="1:7" ht="15" thickBot="1" x14ac:dyDescent="0.35">
      <c r="A674" s="106">
        <v>669</v>
      </c>
      <c r="B674" s="103">
        <f>B$4/(1+Simulasyon!B671/100*B$2/$B$1)</f>
        <v>64042.104497983586</v>
      </c>
      <c r="C674" s="103">
        <f>C$4/(1+Simulasyon!C671/100*C$2/$B$1)</f>
        <v>34493.028970184736</v>
      </c>
      <c r="D674" s="103">
        <f t="shared" si="44"/>
        <v>0.4523328853683779</v>
      </c>
      <c r="E674" s="103">
        <f t="shared" si="45"/>
        <v>9.0624197472352535</v>
      </c>
      <c r="F674" s="103">
        <f t="shared" si="46"/>
        <v>9.5147526326036314</v>
      </c>
      <c r="G674" s="103">
        <f t="shared" si="47"/>
        <v>4.9855921152411611</v>
      </c>
    </row>
    <row r="675" spans="1:7" ht="15" thickBot="1" x14ac:dyDescent="0.35">
      <c r="A675" s="106">
        <v>670</v>
      </c>
      <c r="B675" s="103">
        <f>B$4/(1+Simulasyon!B672/100*B$2/$B$1)</f>
        <v>64048.975657032497</v>
      </c>
      <c r="C675" s="103">
        <f>C$4/(1+Simulasyon!C672/100*C$2/$B$1)</f>
        <v>34495.348726020711</v>
      </c>
      <c r="D675" s="103">
        <f t="shared" si="44"/>
        <v>7.3234919342794456</v>
      </c>
      <c r="E675" s="103">
        <f t="shared" si="45"/>
        <v>11.382175583210483</v>
      </c>
      <c r="F675" s="103">
        <f t="shared" si="46"/>
        <v>18.705667517489928</v>
      </c>
      <c r="G675" s="103">
        <f t="shared" si="47"/>
        <v>5.0086713598284405</v>
      </c>
    </row>
    <row r="676" spans="1:7" ht="15" thickBot="1" x14ac:dyDescent="0.35">
      <c r="A676" s="106">
        <v>671</v>
      </c>
      <c r="B676" s="103">
        <f>B$4/(1+Simulasyon!B673/100*B$2/$B$1)</f>
        <v>64042.768586773542</v>
      </c>
      <c r="C676" s="103">
        <f>C$4/(1+Simulasyon!C673/100*C$2/$B$1)</f>
        <v>34485.282807161617</v>
      </c>
      <c r="D676" s="103">
        <f t="shared" si="44"/>
        <v>1.1164216753240908</v>
      </c>
      <c r="E676" s="103">
        <f t="shared" si="45"/>
        <v>1.3162567241161014</v>
      </c>
      <c r="F676" s="103">
        <f t="shared" si="46"/>
        <v>2.4326783994401922</v>
      </c>
      <c r="G676" s="103">
        <f t="shared" si="47"/>
        <v>5.0878378379275091</v>
      </c>
    </row>
    <row r="677" spans="1:7" ht="15" thickBot="1" x14ac:dyDescent="0.35">
      <c r="A677" s="106">
        <v>672</v>
      </c>
      <c r="B677" s="103">
        <f>B$4/(1+Simulasyon!B674/100*B$2/$B$1)</f>
        <v>64044.315451655071</v>
      </c>
      <c r="C677" s="103">
        <f>C$4/(1+Simulasyon!C674/100*C$2/$B$1)</f>
        <v>34495.75093742476</v>
      </c>
      <c r="D677" s="103">
        <f t="shared" si="44"/>
        <v>2.6632865568535635</v>
      </c>
      <c r="E677" s="103">
        <f t="shared" si="45"/>
        <v>11.784386987259495</v>
      </c>
      <c r="F677" s="103">
        <f t="shared" si="46"/>
        <v>14.447673544113059</v>
      </c>
      <c r="G677" s="103">
        <f t="shared" si="47"/>
        <v>5.1122890530168661</v>
      </c>
    </row>
    <row r="678" spans="1:7" ht="15" thickBot="1" x14ac:dyDescent="0.35">
      <c r="A678" s="106">
        <v>673</v>
      </c>
      <c r="B678" s="103">
        <f>B$4/(1+Simulasyon!B675/100*B$2/$B$1)</f>
        <v>64038.693137814073</v>
      </c>
      <c r="C678" s="103">
        <f>C$4/(1+Simulasyon!C675/100*C$2/$B$1)</f>
        <v>34480.819223829283</v>
      </c>
      <c r="D678" s="103">
        <f t="shared" si="44"/>
        <v>-2.9590272841451224</v>
      </c>
      <c r="E678" s="103">
        <f t="shared" si="45"/>
        <v>-3.1473266082175542</v>
      </c>
      <c r="F678" s="103">
        <f t="shared" si="46"/>
        <v>-6.1063538923626766</v>
      </c>
      <c r="G678" s="103">
        <f t="shared" si="47"/>
        <v>5.1397430430588429</v>
      </c>
    </row>
    <row r="679" spans="1:7" ht="15" thickBot="1" x14ac:dyDescent="0.35">
      <c r="A679" s="106">
        <v>674</v>
      </c>
      <c r="B679" s="103">
        <f>B$4/(1+Simulasyon!B676/100*B$2/$B$1)</f>
        <v>64040.907825501017</v>
      </c>
      <c r="C679" s="103">
        <f>C$4/(1+Simulasyon!C676/100*C$2/$B$1)</f>
        <v>34485.644317069047</v>
      </c>
      <c r="D679" s="103">
        <f t="shared" si="44"/>
        <v>-0.74433959720045095</v>
      </c>
      <c r="E679" s="103">
        <f t="shared" si="45"/>
        <v>1.6777666315465467</v>
      </c>
      <c r="F679" s="103">
        <f t="shared" si="46"/>
        <v>0.93342703434609575</v>
      </c>
      <c r="G679" s="103">
        <f t="shared" si="47"/>
        <v>5.1490852404022007</v>
      </c>
    </row>
    <row r="680" spans="1:7" ht="15" thickBot="1" x14ac:dyDescent="0.35">
      <c r="A680" s="106">
        <v>675</v>
      </c>
      <c r="B680" s="103">
        <f>B$4/(1+Simulasyon!B677/100*B$2/$B$1)</f>
        <v>64042.283135266734</v>
      </c>
      <c r="C680" s="103">
        <f>C$4/(1+Simulasyon!C677/100*C$2/$B$1)</f>
        <v>34482.261914421659</v>
      </c>
      <c r="D680" s="103">
        <f t="shared" si="44"/>
        <v>0.63097016851679655</v>
      </c>
      <c r="E680" s="103">
        <f t="shared" si="45"/>
        <v>-1.7046360158419702</v>
      </c>
      <c r="F680" s="103">
        <f t="shared" si="46"/>
        <v>-1.0736658473251737</v>
      </c>
      <c r="G680" s="103">
        <f t="shared" si="47"/>
        <v>5.1548811979082529</v>
      </c>
    </row>
    <row r="681" spans="1:7" ht="15" thickBot="1" x14ac:dyDescent="0.35">
      <c r="A681" s="106">
        <v>676</v>
      </c>
      <c r="B681" s="103">
        <f>B$4/(1+Simulasyon!B678/100*B$2/$B$1)</f>
        <v>64025.512786187748</v>
      </c>
      <c r="C681" s="103">
        <f>C$4/(1+Simulasyon!C678/100*C$2/$B$1)</f>
        <v>34458.510901618873</v>
      </c>
      <c r="D681" s="103">
        <f t="shared" si="44"/>
        <v>-16.139378910469532</v>
      </c>
      <c r="E681" s="103">
        <f t="shared" si="45"/>
        <v>-25.455648818628106</v>
      </c>
      <c r="F681" s="103">
        <f t="shared" si="46"/>
        <v>-41.595027729097637</v>
      </c>
      <c r="G681" s="103">
        <f t="shared" si="47"/>
        <v>5.2030462157999864</v>
      </c>
    </row>
    <row r="682" spans="1:7" ht="15" thickBot="1" x14ac:dyDescent="0.35">
      <c r="A682" s="106">
        <v>677</v>
      </c>
      <c r="B682" s="103">
        <f>B$4/(1+Simulasyon!B679/100*B$2/$B$1)</f>
        <v>64031.789837059972</v>
      </c>
      <c r="C682" s="103">
        <f>C$4/(1+Simulasyon!C679/100*C$2/$B$1)</f>
        <v>34475.798465698193</v>
      </c>
      <c r="D682" s="103">
        <f t="shared" si="44"/>
        <v>-9.8623280382453231</v>
      </c>
      <c r="E682" s="103">
        <f t="shared" si="45"/>
        <v>-8.1680847393072327</v>
      </c>
      <c r="F682" s="103">
        <f t="shared" si="46"/>
        <v>-18.030412777552556</v>
      </c>
      <c r="G682" s="103">
        <f t="shared" si="47"/>
        <v>5.2331328794534784</v>
      </c>
    </row>
    <row r="683" spans="1:7" ht="15" thickBot="1" x14ac:dyDescent="0.35">
      <c r="A683" s="106">
        <v>678</v>
      </c>
      <c r="B683" s="103">
        <f>B$4/(1+Simulasyon!B680/100*B$2/$B$1)</f>
        <v>64039.626021094686</v>
      </c>
      <c r="C683" s="103">
        <f>C$4/(1+Simulasyon!C680/100*C$2/$B$1)</f>
        <v>34479.953207741652</v>
      </c>
      <c r="D683" s="103">
        <f t="shared" si="44"/>
        <v>-2.0261440035319538</v>
      </c>
      <c r="E683" s="103">
        <f t="shared" si="45"/>
        <v>-4.0133426958491327</v>
      </c>
      <c r="F683" s="103">
        <f t="shared" si="46"/>
        <v>-6.0394866993810865</v>
      </c>
      <c r="G683" s="103">
        <f t="shared" si="47"/>
        <v>5.3073098108798149</v>
      </c>
    </row>
    <row r="684" spans="1:7" ht="15" thickBot="1" x14ac:dyDescent="0.35">
      <c r="A684" s="106">
        <v>679</v>
      </c>
      <c r="B684" s="103">
        <f>B$4/(1+Simulasyon!B681/100*B$2/$B$1)</f>
        <v>64038.190635852894</v>
      </c>
      <c r="C684" s="103">
        <f>C$4/(1+Simulasyon!C681/100*C$2/$B$1)</f>
        <v>34483.167730396679</v>
      </c>
      <c r="D684" s="103">
        <f t="shared" si="44"/>
        <v>-3.4615292453236179</v>
      </c>
      <c r="E684" s="103">
        <f t="shared" si="45"/>
        <v>-0.79882004082173808</v>
      </c>
      <c r="F684" s="103">
        <f t="shared" si="46"/>
        <v>-4.260349286145356</v>
      </c>
      <c r="G684" s="103">
        <f t="shared" si="47"/>
        <v>5.3299879964615684</v>
      </c>
    </row>
    <row r="685" spans="1:7" ht="15" thickBot="1" x14ac:dyDescent="0.35">
      <c r="A685" s="106">
        <v>680</v>
      </c>
      <c r="B685" s="103">
        <f>B$4/(1+Simulasyon!B682/100*B$2/$B$1)</f>
        <v>64049.057012941848</v>
      </c>
      <c r="C685" s="103">
        <f>C$4/(1+Simulasyon!C682/100*C$2/$B$1)</f>
        <v>34490.707558127659</v>
      </c>
      <c r="D685" s="103">
        <f t="shared" si="44"/>
        <v>7.404847843630705</v>
      </c>
      <c r="E685" s="103">
        <f t="shared" si="45"/>
        <v>6.7410076901578577</v>
      </c>
      <c r="F685" s="103">
        <f t="shared" si="46"/>
        <v>14.145855533788563</v>
      </c>
      <c r="G685" s="103">
        <f t="shared" si="47"/>
        <v>5.342614495610178</v>
      </c>
    </row>
    <row r="686" spans="1:7" ht="15" thickBot="1" x14ac:dyDescent="0.35">
      <c r="A686" s="106">
        <v>681</v>
      </c>
      <c r="B686" s="103">
        <f>B$4/(1+Simulasyon!B683/100*B$2/$B$1)</f>
        <v>64046.170980158066</v>
      </c>
      <c r="C686" s="103">
        <f>C$4/(1+Simulasyon!C683/100*C$2/$B$1)</f>
        <v>34486.335204075156</v>
      </c>
      <c r="D686" s="103">
        <f t="shared" si="44"/>
        <v>4.5188150598478387</v>
      </c>
      <c r="E686" s="103">
        <f t="shared" si="45"/>
        <v>2.3686536376553704</v>
      </c>
      <c r="F686" s="103">
        <f t="shared" si="46"/>
        <v>6.8874686975032091</v>
      </c>
      <c r="G686" s="103">
        <f t="shared" si="47"/>
        <v>5.3812223088534665</v>
      </c>
    </row>
    <row r="687" spans="1:7" ht="15" thickBot="1" x14ac:dyDescent="0.35">
      <c r="A687" s="106">
        <v>682</v>
      </c>
      <c r="B687" s="103">
        <f>B$4/(1+Simulasyon!B684/100*B$2/$B$1)</f>
        <v>64040.435959871589</v>
      </c>
      <c r="C687" s="103">
        <f>C$4/(1+Simulasyon!C684/100*C$2/$B$1)</f>
        <v>34479.275261389135</v>
      </c>
      <c r="D687" s="103">
        <f t="shared" si="44"/>
        <v>-1.2162052266285173</v>
      </c>
      <c r="E687" s="103">
        <f t="shared" si="45"/>
        <v>-4.6912890483654337</v>
      </c>
      <c r="F687" s="103">
        <f t="shared" si="46"/>
        <v>-5.907494274993951</v>
      </c>
      <c r="G687" s="103">
        <f t="shared" si="47"/>
        <v>5.3942365053517278</v>
      </c>
    </row>
    <row r="688" spans="1:7" ht="15" thickBot="1" x14ac:dyDescent="0.35">
      <c r="A688" s="106">
        <v>683</v>
      </c>
      <c r="B688" s="103">
        <f>B$4/(1+Simulasyon!B685/100*B$2/$B$1)</f>
        <v>64041.056584440397</v>
      </c>
      <c r="C688" s="103">
        <f>C$4/(1+Simulasyon!C685/100*C$2/$B$1)</f>
        <v>34484.148873206977</v>
      </c>
      <c r="D688" s="103">
        <f t="shared" si="44"/>
        <v>-0.59558065782039193</v>
      </c>
      <c r="E688" s="103">
        <f t="shared" si="45"/>
        <v>0.18232276947674109</v>
      </c>
      <c r="F688" s="103">
        <f t="shared" si="46"/>
        <v>-0.41325788834365085</v>
      </c>
      <c r="G688" s="103">
        <f t="shared" si="47"/>
        <v>5.4127399145945674</v>
      </c>
    </row>
    <row r="689" spans="1:7" ht="15" thickBot="1" x14ac:dyDescent="0.35">
      <c r="A689" s="106">
        <v>684</v>
      </c>
      <c r="B689" s="103">
        <f>B$4/(1+Simulasyon!B686/100*B$2/$B$1)</f>
        <v>64041.453816016365</v>
      </c>
      <c r="C689" s="103">
        <f>C$4/(1+Simulasyon!C686/100*C$2/$B$1)</f>
        <v>34490.138977337636</v>
      </c>
      <c r="D689" s="103">
        <f t="shared" si="44"/>
        <v>-0.19834908185293898</v>
      </c>
      <c r="E689" s="103">
        <f t="shared" si="45"/>
        <v>6.1724269001351786</v>
      </c>
      <c r="F689" s="103">
        <f t="shared" si="46"/>
        <v>5.9740778182822396</v>
      </c>
      <c r="G689" s="103">
        <f t="shared" si="47"/>
        <v>5.4194249283173122</v>
      </c>
    </row>
    <row r="690" spans="1:7" ht="15" thickBot="1" x14ac:dyDescent="0.35">
      <c r="A690" s="106">
        <v>685</v>
      </c>
      <c r="B690" s="103">
        <f>B$4/(1+Simulasyon!B687/100*B$2/$B$1)</f>
        <v>64047.960390342865</v>
      </c>
      <c r="C690" s="103">
        <f>C$4/(1+Simulasyon!C687/100*C$2/$B$1)</f>
        <v>34491.771889235002</v>
      </c>
      <c r="D690" s="103">
        <f t="shared" si="44"/>
        <v>6.308225244647474</v>
      </c>
      <c r="E690" s="103">
        <f t="shared" si="45"/>
        <v>7.805338797501463</v>
      </c>
      <c r="F690" s="103">
        <f t="shared" si="46"/>
        <v>14.113564042148937</v>
      </c>
      <c r="G690" s="103">
        <f t="shared" si="47"/>
        <v>5.4325700349218096</v>
      </c>
    </row>
    <row r="691" spans="1:7" ht="15" thickBot="1" x14ac:dyDescent="0.35">
      <c r="A691" s="106">
        <v>686</v>
      </c>
      <c r="B691" s="103">
        <f>B$4/(1+Simulasyon!B688/100*B$2/$B$1)</f>
        <v>64038.452407968762</v>
      </c>
      <c r="C691" s="103">
        <f>C$4/(1+Simulasyon!C688/100*C$2/$B$1)</f>
        <v>34484.405096370618</v>
      </c>
      <c r="D691" s="103">
        <f t="shared" si="44"/>
        <v>-3.1997571294559748</v>
      </c>
      <c r="E691" s="103">
        <f t="shared" si="45"/>
        <v>0.43854593311698409</v>
      </c>
      <c r="F691" s="103">
        <f t="shared" si="46"/>
        <v>-2.7612111963389907</v>
      </c>
      <c r="G691" s="103">
        <f t="shared" si="47"/>
        <v>5.43987592371559</v>
      </c>
    </row>
    <row r="692" spans="1:7" ht="15" thickBot="1" x14ac:dyDescent="0.35">
      <c r="A692" s="106">
        <v>687</v>
      </c>
      <c r="B692" s="103">
        <f>B$4/(1+Simulasyon!B689/100*B$2/$B$1)</f>
        <v>64032.49542888526</v>
      </c>
      <c r="C692" s="103">
        <f>C$4/(1+Simulasyon!C689/100*C$2/$B$1)</f>
        <v>34469.356150242333</v>
      </c>
      <c r="D692" s="103">
        <f t="shared" si="44"/>
        <v>-9.1567362129571848</v>
      </c>
      <c r="E692" s="103">
        <f t="shared" si="45"/>
        <v>-14.61040019516804</v>
      </c>
      <c r="F692" s="103">
        <f t="shared" si="46"/>
        <v>-23.767136408125225</v>
      </c>
      <c r="G692" s="103">
        <f t="shared" si="47"/>
        <v>5.4834274472450488</v>
      </c>
    </row>
    <row r="693" spans="1:7" ht="15" thickBot="1" x14ac:dyDescent="0.35">
      <c r="A693" s="106">
        <v>688</v>
      </c>
      <c r="B693" s="103">
        <f>B$4/(1+Simulasyon!B690/100*B$2/$B$1)</f>
        <v>64052.000037361562</v>
      </c>
      <c r="C693" s="103">
        <f>C$4/(1+Simulasyon!C690/100*C$2/$B$1)</f>
        <v>34491.746870731491</v>
      </c>
      <c r="D693" s="103">
        <f t="shared" si="44"/>
        <v>10.34787226334447</v>
      </c>
      <c r="E693" s="103">
        <f t="shared" si="45"/>
        <v>7.7803202939903713</v>
      </c>
      <c r="F693" s="103">
        <f t="shared" si="46"/>
        <v>18.128192557334842</v>
      </c>
      <c r="G693" s="103">
        <f t="shared" si="47"/>
        <v>5.4934399284902611</v>
      </c>
    </row>
    <row r="694" spans="1:7" ht="15" thickBot="1" x14ac:dyDescent="0.35">
      <c r="A694" s="106">
        <v>689</v>
      </c>
      <c r="B694" s="103">
        <f>B$4/(1+Simulasyon!B691/100*B$2/$B$1)</f>
        <v>64048.933646202306</v>
      </c>
      <c r="C694" s="103">
        <f>C$4/(1+Simulasyon!C691/100*C$2/$B$1)</f>
        <v>34502.56282490708</v>
      </c>
      <c r="D694" s="103">
        <f t="shared" si="44"/>
        <v>7.2814811040880159</v>
      </c>
      <c r="E694" s="103">
        <f t="shared" si="45"/>
        <v>18.59627446957893</v>
      </c>
      <c r="F694" s="103">
        <f t="shared" si="46"/>
        <v>25.877755573666946</v>
      </c>
      <c r="G694" s="103">
        <f t="shared" si="47"/>
        <v>5.5829645629564766</v>
      </c>
    </row>
    <row r="695" spans="1:7" ht="15" thickBot="1" x14ac:dyDescent="0.35">
      <c r="A695" s="106">
        <v>690</v>
      </c>
      <c r="B695" s="103">
        <f>B$4/(1+Simulasyon!B692/100*B$2/$B$1)</f>
        <v>64037.749715774429</v>
      </c>
      <c r="C695" s="103">
        <f>C$4/(1+Simulasyon!C692/100*C$2/$B$1)</f>
        <v>34478.235618065228</v>
      </c>
      <c r="D695" s="103">
        <f t="shared" si="44"/>
        <v>-3.9024493237884599</v>
      </c>
      <c r="E695" s="103">
        <f t="shared" si="45"/>
        <v>-5.7309323722729459</v>
      </c>
      <c r="F695" s="103">
        <f t="shared" si="46"/>
        <v>-9.6333816960614058</v>
      </c>
      <c r="G695" s="103">
        <f t="shared" si="47"/>
        <v>5.5848163619884872</v>
      </c>
    </row>
    <row r="696" spans="1:7" ht="15" thickBot="1" x14ac:dyDescent="0.35">
      <c r="A696" s="106">
        <v>691</v>
      </c>
      <c r="B696" s="103">
        <f>B$4/(1+Simulasyon!B693/100*B$2/$B$1)</f>
        <v>64035.240652047833</v>
      </c>
      <c r="C696" s="103">
        <f>C$4/(1+Simulasyon!C693/100*C$2/$B$1)</f>
        <v>34474.227341369129</v>
      </c>
      <c r="D696" s="103">
        <f t="shared" si="44"/>
        <v>-6.4115130503851105</v>
      </c>
      <c r="E696" s="103">
        <f t="shared" si="45"/>
        <v>-9.7392090683715651</v>
      </c>
      <c r="F696" s="103">
        <f t="shared" si="46"/>
        <v>-16.150722118756676</v>
      </c>
      <c r="G696" s="103">
        <f t="shared" si="47"/>
        <v>5.5878391486839973</v>
      </c>
    </row>
    <row r="697" spans="1:7" ht="15" thickBot="1" x14ac:dyDescent="0.35">
      <c r="A697" s="106">
        <v>692</v>
      </c>
      <c r="B697" s="103">
        <f>B$4/(1+Simulasyon!B694/100*B$2/$B$1)</f>
        <v>64037.317127547314</v>
      </c>
      <c r="C697" s="103">
        <f>C$4/(1+Simulasyon!C694/100*C$2/$B$1)</f>
        <v>34479.13602804421</v>
      </c>
      <c r="D697" s="103">
        <f t="shared" si="44"/>
        <v>-4.3350375509035075</v>
      </c>
      <c r="E697" s="103">
        <f t="shared" si="45"/>
        <v>-4.8305223932911758</v>
      </c>
      <c r="F697" s="103">
        <f t="shared" si="46"/>
        <v>-9.1655599441946833</v>
      </c>
      <c r="G697" s="103">
        <f t="shared" si="47"/>
        <v>5.672405860699655</v>
      </c>
    </row>
    <row r="698" spans="1:7" ht="15" thickBot="1" x14ac:dyDescent="0.35">
      <c r="A698" s="106">
        <v>693</v>
      </c>
      <c r="B698" s="103">
        <f>B$4/(1+Simulasyon!B695/100*B$2/$B$1)</f>
        <v>64040.060044706064</v>
      </c>
      <c r="C698" s="103">
        <f>C$4/(1+Simulasyon!C695/100*C$2/$B$1)</f>
        <v>34475.210483382732</v>
      </c>
      <c r="D698" s="103">
        <f t="shared" si="44"/>
        <v>-1.592120392153447</v>
      </c>
      <c r="E698" s="103">
        <f t="shared" si="45"/>
        <v>-8.7560670547682093</v>
      </c>
      <c r="F698" s="103">
        <f t="shared" si="46"/>
        <v>-10.348187446921656</v>
      </c>
      <c r="G698" s="103">
        <f t="shared" si="47"/>
        <v>5.6745056545114494</v>
      </c>
    </row>
    <row r="699" spans="1:7" ht="15" thickBot="1" x14ac:dyDescent="0.35">
      <c r="A699" s="106">
        <v>694</v>
      </c>
      <c r="B699" s="103">
        <f>B$4/(1+Simulasyon!B696/100*B$2/$B$1)</f>
        <v>64048.263286981717</v>
      </c>
      <c r="C699" s="103">
        <f>C$4/(1+Simulasyon!C696/100*C$2/$B$1)</f>
        <v>34494.395836692762</v>
      </c>
      <c r="D699" s="103">
        <f t="shared" si="44"/>
        <v>6.6111218834994361</v>
      </c>
      <c r="E699" s="103">
        <f t="shared" si="45"/>
        <v>10.429286255261104</v>
      </c>
      <c r="F699" s="103">
        <f t="shared" si="46"/>
        <v>17.04040813876054</v>
      </c>
      <c r="G699" s="103">
        <f t="shared" si="47"/>
        <v>5.6767816872015828</v>
      </c>
    </row>
    <row r="700" spans="1:7" ht="15" thickBot="1" x14ac:dyDescent="0.35">
      <c r="A700" s="106">
        <v>695</v>
      </c>
      <c r="B700" s="103">
        <f>B$4/(1+Simulasyon!B697/100*B$2/$B$1)</f>
        <v>64039.169514196321</v>
      </c>
      <c r="C700" s="103">
        <f>C$4/(1+Simulasyon!C697/100*C$2/$B$1)</f>
        <v>34478.97876554617</v>
      </c>
      <c r="D700" s="103">
        <f t="shared" si="44"/>
        <v>-2.4826509018967045</v>
      </c>
      <c r="E700" s="103">
        <f t="shared" si="45"/>
        <v>-4.9877848913311027</v>
      </c>
      <c r="F700" s="103">
        <f t="shared" si="46"/>
        <v>-7.4704357932278072</v>
      </c>
      <c r="G700" s="103">
        <f t="shared" si="47"/>
        <v>5.6928707645274699</v>
      </c>
    </row>
    <row r="701" spans="1:7" ht="15" thickBot="1" x14ac:dyDescent="0.35">
      <c r="A701" s="106">
        <v>696</v>
      </c>
      <c r="B701" s="103">
        <f>B$4/(1+Simulasyon!B698/100*B$2/$B$1)</f>
        <v>64035.176008146133</v>
      </c>
      <c r="C701" s="103">
        <f>C$4/(1+Simulasyon!C698/100*C$2/$B$1)</f>
        <v>34477.362094228927</v>
      </c>
      <c r="D701" s="103">
        <f t="shared" si="44"/>
        <v>-6.4761569520851481</v>
      </c>
      <c r="E701" s="103">
        <f t="shared" si="45"/>
        <v>-6.6044562085735379</v>
      </c>
      <c r="F701" s="103">
        <f t="shared" si="46"/>
        <v>-13.080613160658686</v>
      </c>
      <c r="G701" s="103">
        <f t="shared" si="47"/>
        <v>5.7321051542458008</v>
      </c>
    </row>
    <row r="702" spans="1:7" ht="15" thickBot="1" x14ac:dyDescent="0.35">
      <c r="A702" s="106">
        <v>697</v>
      </c>
      <c r="B702" s="103">
        <f>B$4/(1+Simulasyon!B699/100*B$2/$B$1)</f>
        <v>64041.053167815677</v>
      </c>
      <c r="C702" s="103">
        <f>C$4/(1+Simulasyon!C699/100*C$2/$B$1)</f>
        <v>34477.844698205481</v>
      </c>
      <c r="D702" s="103">
        <f t="shared" si="44"/>
        <v>-0.59899728254094953</v>
      </c>
      <c r="E702" s="103">
        <f t="shared" si="45"/>
        <v>-6.1218522320195916</v>
      </c>
      <c r="F702" s="103">
        <f t="shared" si="46"/>
        <v>-6.7208495145605411</v>
      </c>
      <c r="G702" s="103">
        <f t="shared" si="47"/>
        <v>5.7322674834504141</v>
      </c>
    </row>
    <row r="703" spans="1:7" ht="15" thickBot="1" x14ac:dyDescent="0.35">
      <c r="A703" s="106">
        <v>698</v>
      </c>
      <c r="B703" s="103">
        <f>B$4/(1+Simulasyon!B700/100*B$2/$B$1)</f>
        <v>64046.659736069538</v>
      </c>
      <c r="C703" s="103">
        <f>C$4/(1+Simulasyon!C700/100*C$2/$B$1)</f>
        <v>34493.748121449142</v>
      </c>
      <c r="D703" s="103">
        <f t="shared" si="44"/>
        <v>5.0075709713200922</v>
      </c>
      <c r="E703" s="103">
        <f t="shared" si="45"/>
        <v>9.7815710116410628</v>
      </c>
      <c r="F703" s="103">
        <f t="shared" si="46"/>
        <v>14.789141982961155</v>
      </c>
      <c r="G703" s="103">
        <f t="shared" si="47"/>
        <v>5.8753081909526372</v>
      </c>
    </row>
    <row r="704" spans="1:7" ht="15" thickBot="1" x14ac:dyDescent="0.35">
      <c r="A704" s="106">
        <v>699</v>
      </c>
      <c r="B704" s="103">
        <f>B$4/(1+Simulasyon!B701/100*B$2/$B$1)</f>
        <v>64050.271149627952</v>
      </c>
      <c r="C704" s="103">
        <f>C$4/(1+Simulasyon!C701/100*C$2/$B$1)</f>
        <v>34504.775782890742</v>
      </c>
      <c r="D704" s="103">
        <f t="shared" si="44"/>
        <v>8.6189845297340071</v>
      </c>
      <c r="E704" s="103">
        <f t="shared" si="45"/>
        <v>20.809232453240838</v>
      </c>
      <c r="F704" s="103">
        <f t="shared" si="46"/>
        <v>29.428216982974845</v>
      </c>
      <c r="G704" s="103">
        <f t="shared" si="47"/>
        <v>5.9740778182822396</v>
      </c>
    </row>
    <row r="705" spans="1:7" ht="15" thickBot="1" x14ac:dyDescent="0.35">
      <c r="A705" s="106">
        <v>700</v>
      </c>
      <c r="B705" s="103">
        <f>B$4/(1+Simulasyon!B702/100*B$2/$B$1)</f>
        <v>64037.270662967516</v>
      </c>
      <c r="C705" s="103">
        <f>C$4/(1+Simulasyon!C702/100*C$2/$B$1)</f>
        <v>34469.702624289712</v>
      </c>
      <c r="D705" s="103">
        <f t="shared" ref="D705:D768" si="48">+B705-B$5</f>
        <v>-4.3815021307018469</v>
      </c>
      <c r="E705" s="103">
        <f t="shared" ref="E705:E768" si="49">+C705-C$5</f>
        <v>-14.263926147788879</v>
      </c>
      <c r="F705" s="103">
        <f t="shared" ref="F705:F768" si="50">+SUM(D705:E705)</f>
        <v>-18.645428278490726</v>
      </c>
      <c r="G705" s="103">
        <f t="shared" si="47"/>
        <v>6.1643861066404497</v>
      </c>
    </row>
    <row r="706" spans="1:7" ht="15" thickBot="1" x14ac:dyDescent="0.35">
      <c r="A706" s="106">
        <v>701</v>
      </c>
      <c r="B706" s="103">
        <f>B$4/(1+Simulasyon!B703/100*B$2/$B$1)</f>
        <v>64043.23179569278</v>
      </c>
      <c r="C706" s="103">
        <f>C$4/(1+Simulasyon!C703/100*C$2/$B$1)</f>
        <v>34491.317042590475</v>
      </c>
      <c r="D706" s="103">
        <f t="shared" si="48"/>
        <v>1.5796305945623317</v>
      </c>
      <c r="E706" s="103">
        <f t="shared" si="49"/>
        <v>7.3504921529747662</v>
      </c>
      <c r="F706" s="103">
        <f t="shared" si="50"/>
        <v>8.9301227475370979</v>
      </c>
      <c r="G706" s="103">
        <f t="shared" si="47"/>
        <v>6.1978235021524597</v>
      </c>
    </row>
    <row r="707" spans="1:7" ht="15" thickBot="1" x14ac:dyDescent="0.35">
      <c r="A707" s="106">
        <v>702</v>
      </c>
      <c r="B707" s="103">
        <f>B$4/(1+Simulasyon!B704/100*B$2/$B$1)</f>
        <v>64040.067118384453</v>
      </c>
      <c r="C707" s="103">
        <f>C$4/(1+Simulasyon!C704/100*C$2/$B$1)</f>
        <v>34477.177170275303</v>
      </c>
      <c r="D707" s="103">
        <f t="shared" si="48"/>
        <v>-1.5850467137643136</v>
      </c>
      <c r="E707" s="103">
        <f t="shared" si="49"/>
        <v>-6.7893801621976309</v>
      </c>
      <c r="F707" s="103">
        <f t="shared" si="50"/>
        <v>-8.3744268759619445</v>
      </c>
      <c r="G707" s="103">
        <f t="shared" si="47"/>
        <v>6.2415209285099991</v>
      </c>
    </row>
    <row r="708" spans="1:7" ht="15" thickBot="1" x14ac:dyDescent="0.35">
      <c r="A708" s="106">
        <v>703</v>
      </c>
      <c r="B708" s="103">
        <f>B$4/(1+Simulasyon!B705/100*B$2/$B$1)</f>
        <v>64045.588596420064</v>
      </c>
      <c r="C708" s="103">
        <f>C$4/(1+Simulasyon!C705/100*C$2/$B$1)</f>
        <v>34481.455076967686</v>
      </c>
      <c r="D708" s="103">
        <f t="shared" si="48"/>
        <v>3.9364313218466123</v>
      </c>
      <c r="E708" s="103">
        <f t="shared" si="49"/>
        <v>-2.5114734698145185</v>
      </c>
      <c r="F708" s="103">
        <f t="shared" si="50"/>
        <v>1.4249578520320938</v>
      </c>
      <c r="G708" s="103">
        <f t="shared" si="47"/>
        <v>6.2817444252650603</v>
      </c>
    </row>
    <row r="709" spans="1:7" ht="15" thickBot="1" x14ac:dyDescent="0.35">
      <c r="A709" s="106">
        <v>704</v>
      </c>
      <c r="B709" s="103">
        <f>B$4/(1+Simulasyon!B706/100*B$2/$B$1)</f>
        <v>64039.179563573663</v>
      </c>
      <c r="C709" s="103">
        <f>C$4/(1+Simulasyon!C706/100*C$2/$B$1)</f>
        <v>34481.756892077065</v>
      </c>
      <c r="D709" s="103">
        <f t="shared" si="48"/>
        <v>-2.472601524554193</v>
      </c>
      <c r="E709" s="103">
        <f t="shared" si="49"/>
        <v>-2.2096583604361513</v>
      </c>
      <c r="F709" s="103">
        <f t="shared" si="50"/>
        <v>-4.6822598849903443</v>
      </c>
      <c r="G709" s="103">
        <f t="shared" si="47"/>
        <v>6.4053873901066254</v>
      </c>
    </row>
    <row r="710" spans="1:7" ht="15" thickBot="1" x14ac:dyDescent="0.35">
      <c r="A710" s="106">
        <v>705</v>
      </c>
      <c r="B710" s="103">
        <f>B$4/(1+Simulasyon!B707/100*B$2/$B$1)</f>
        <v>64041.770258169192</v>
      </c>
      <c r="C710" s="103">
        <f>C$4/(1+Simulasyon!C707/100*C$2/$B$1)</f>
        <v>34486.922380571305</v>
      </c>
      <c r="D710" s="103">
        <f t="shared" si="48"/>
        <v>0.11809307097428245</v>
      </c>
      <c r="E710" s="103">
        <f t="shared" si="49"/>
        <v>2.9558301338038291</v>
      </c>
      <c r="F710" s="103">
        <f t="shared" si="50"/>
        <v>3.0739232047781115</v>
      </c>
      <c r="G710" s="103">
        <f t="shared" si="47"/>
        <v>6.4506590742385015</v>
      </c>
    </row>
    <row r="711" spans="1:7" ht="15" thickBot="1" x14ac:dyDescent="0.35">
      <c r="A711" s="106">
        <v>706</v>
      </c>
      <c r="B711" s="103">
        <f>B$4/(1+Simulasyon!B708/100*B$2/$B$1)</f>
        <v>64045.575033181456</v>
      </c>
      <c r="C711" s="103">
        <f>C$4/(1+Simulasyon!C708/100*C$2/$B$1)</f>
        <v>34492.548872785272</v>
      </c>
      <c r="D711" s="103">
        <f t="shared" si="48"/>
        <v>3.9228680832384271</v>
      </c>
      <c r="E711" s="103">
        <f t="shared" si="49"/>
        <v>8.5823223477709689</v>
      </c>
      <c r="F711" s="103">
        <f t="shared" si="50"/>
        <v>12.505190431009396</v>
      </c>
      <c r="G711" s="103">
        <f t="shared" ref="G711:G774" si="51">+SMALL($F$6:$F$1005,A711)</f>
        <v>6.4729013519317959</v>
      </c>
    </row>
    <row r="712" spans="1:7" ht="15" thickBot="1" x14ac:dyDescent="0.35">
      <c r="A712" s="106">
        <v>707</v>
      </c>
      <c r="B712" s="103">
        <f>B$4/(1+Simulasyon!B709/100*B$2/$B$1)</f>
        <v>64038.306472858778</v>
      </c>
      <c r="C712" s="103">
        <f>C$4/(1+Simulasyon!C709/100*C$2/$B$1)</f>
        <v>34470.231079423102</v>
      </c>
      <c r="D712" s="103">
        <f t="shared" si="48"/>
        <v>-3.3456922394398134</v>
      </c>
      <c r="E712" s="103">
        <f t="shared" si="49"/>
        <v>-13.735471014399081</v>
      </c>
      <c r="F712" s="103">
        <f t="shared" si="50"/>
        <v>-17.081163253838895</v>
      </c>
      <c r="G712" s="103">
        <f t="shared" si="51"/>
        <v>6.4960151992490864</v>
      </c>
    </row>
    <row r="713" spans="1:7" ht="15" thickBot="1" x14ac:dyDescent="0.35">
      <c r="A713" s="106">
        <v>708</v>
      </c>
      <c r="B713" s="103">
        <f>B$4/(1+Simulasyon!B710/100*B$2/$B$1)</f>
        <v>64036.007614688097</v>
      </c>
      <c r="C713" s="103">
        <f>C$4/(1+Simulasyon!C710/100*C$2/$B$1)</f>
        <v>34483.863834069467</v>
      </c>
      <c r="D713" s="103">
        <f t="shared" si="48"/>
        <v>-5.6445504101211554</v>
      </c>
      <c r="E713" s="103">
        <f t="shared" si="49"/>
        <v>-0.1027163680337253</v>
      </c>
      <c r="F713" s="103">
        <f t="shared" si="50"/>
        <v>-5.7472667781548807</v>
      </c>
      <c r="G713" s="103">
        <f t="shared" si="51"/>
        <v>6.5163769958453486</v>
      </c>
    </row>
    <row r="714" spans="1:7" ht="15" thickBot="1" x14ac:dyDescent="0.35">
      <c r="A714" s="106">
        <v>709</v>
      </c>
      <c r="B714" s="103">
        <f>B$4/(1+Simulasyon!B711/100*B$2/$B$1)</f>
        <v>64035.501146031871</v>
      </c>
      <c r="C714" s="103">
        <f>C$4/(1+Simulasyon!C711/100*C$2/$B$1)</f>
        <v>34485.952574309056</v>
      </c>
      <c r="D714" s="103">
        <f t="shared" si="48"/>
        <v>-6.1510190663466346</v>
      </c>
      <c r="E714" s="103">
        <f t="shared" si="49"/>
        <v>1.986023871555517</v>
      </c>
      <c r="F714" s="103">
        <f t="shared" si="50"/>
        <v>-4.1649951947911177</v>
      </c>
      <c r="G714" s="103">
        <f t="shared" si="51"/>
        <v>6.5699996799812652</v>
      </c>
    </row>
    <row r="715" spans="1:7" ht="15" thickBot="1" x14ac:dyDescent="0.35">
      <c r="A715" s="106">
        <v>710</v>
      </c>
      <c r="B715" s="103">
        <f>B$4/(1+Simulasyon!B712/100*B$2/$B$1)</f>
        <v>64040.411005540082</v>
      </c>
      <c r="C715" s="103">
        <f>C$4/(1+Simulasyon!C712/100*C$2/$B$1)</f>
        <v>34479.57963588056</v>
      </c>
      <c r="D715" s="103">
        <f t="shared" si="48"/>
        <v>-1.2411595581361325</v>
      </c>
      <c r="E715" s="103">
        <f t="shared" si="49"/>
        <v>-4.3869145569406101</v>
      </c>
      <c r="F715" s="103">
        <f t="shared" si="50"/>
        <v>-5.6280741150767426</v>
      </c>
      <c r="G715" s="103">
        <f t="shared" si="51"/>
        <v>6.5937880388955818</v>
      </c>
    </row>
    <row r="716" spans="1:7" ht="15" thickBot="1" x14ac:dyDescent="0.35">
      <c r="A716" s="106">
        <v>711</v>
      </c>
      <c r="B716" s="103">
        <f>B$4/(1+Simulasyon!B713/100*B$2/$B$1)</f>
        <v>64045.734624439028</v>
      </c>
      <c r="C716" s="103">
        <f>C$4/(1+Simulasyon!C713/100*C$2/$B$1)</f>
        <v>34486.534206947392</v>
      </c>
      <c r="D716" s="103">
        <f t="shared" si="48"/>
        <v>4.0824593408106011</v>
      </c>
      <c r="E716" s="103">
        <f t="shared" si="49"/>
        <v>2.5676565098910942</v>
      </c>
      <c r="F716" s="103">
        <f t="shared" si="50"/>
        <v>6.6501158507016953</v>
      </c>
      <c r="G716" s="103">
        <f t="shared" si="51"/>
        <v>6.6162850128821447</v>
      </c>
    </row>
    <row r="717" spans="1:7" ht="15" thickBot="1" x14ac:dyDescent="0.35">
      <c r="A717" s="106">
        <v>712</v>
      </c>
      <c r="B717" s="103">
        <f>B$4/(1+Simulasyon!B714/100*B$2/$B$1)</f>
        <v>64037.744853363103</v>
      </c>
      <c r="C717" s="103">
        <f>C$4/(1+Simulasyon!C714/100*C$2/$B$1)</f>
        <v>34482.509927517967</v>
      </c>
      <c r="D717" s="103">
        <f t="shared" si="48"/>
        <v>-3.9073117351144901</v>
      </c>
      <c r="E717" s="103">
        <f t="shared" si="49"/>
        <v>-1.4566229195334017</v>
      </c>
      <c r="F717" s="103">
        <f t="shared" si="50"/>
        <v>-5.3639346546478919</v>
      </c>
      <c r="G717" s="103">
        <f t="shared" si="51"/>
        <v>6.6416442591726081</v>
      </c>
    </row>
    <row r="718" spans="1:7" ht="15" thickBot="1" x14ac:dyDescent="0.35">
      <c r="A718" s="106">
        <v>713</v>
      </c>
      <c r="B718" s="103">
        <f>B$4/(1+Simulasyon!B715/100*B$2/$B$1)</f>
        <v>64041.78182960218</v>
      </c>
      <c r="C718" s="103">
        <f>C$4/(1+Simulasyon!C715/100*C$2/$B$1)</f>
        <v>34485.56343635283</v>
      </c>
      <c r="D718" s="103">
        <f t="shared" si="48"/>
        <v>0.12966450396197615</v>
      </c>
      <c r="E718" s="103">
        <f t="shared" si="49"/>
        <v>1.5968859153290396</v>
      </c>
      <c r="F718" s="103">
        <f t="shared" si="50"/>
        <v>1.7265504192910157</v>
      </c>
      <c r="G718" s="103">
        <f t="shared" si="51"/>
        <v>6.6468139583084849</v>
      </c>
    </row>
    <row r="719" spans="1:7" ht="15" thickBot="1" x14ac:dyDescent="0.35">
      <c r="A719" s="106">
        <v>714</v>
      </c>
      <c r="B719" s="103">
        <f>B$4/(1+Simulasyon!B716/100*B$2/$B$1)</f>
        <v>64041.85168719518</v>
      </c>
      <c r="C719" s="103">
        <f>C$4/(1+Simulasyon!C716/100*C$2/$B$1)</f>
        <v>34489.642336531491</v>
      </c>
      <c r="D719" s="103">
        <f t="shared" si="48"/>
        <v>0.19952209696202772</v>
      </c>
      <c r="E719" s="103">
        <f t="shared" si="49"/>
        <v>5.6757860939906095</v>
      </c>
      <c r="F719" s="103">
        <f t="shared" si="50"/>
        <v>5.8753081909526372</v>
      </c>
      <c r="G719" s="103">
        <f t="shared" si="51"/>
        <v>6.6501158507016953</v>
      </c>
    </row>
    <row r="720" spans="1:7" ht="15" thickBot="1" x14ac:dyDescent="0.35">
      <c r="A720" s="106">
        <v>715</v>
      </c>
      <c r="B720" s="103">
        <f>B$4/(1+Simulasyon!B717/100*B$2/$B$1)</f>
        <v>64045.528844597146</v>
      </c>
      <c r="C720" s="103">
        <f>C$4/(1+Simulasyon!C717/100*C$2/$B$1)</f>
        <v>34497.689574000047</v>
      </c>
      <c r="D720" s="103">
        <f t="shared" si="48"/>
        <v>3.8766794989278424</v>
      </c>
      <c r="E720" s="103">
        <f t="shared" si="49"/>
        <v>13.723023562546587</v>
      </c>
      <c r="F720" s="103">
        <f t="shared" si="50"/>
        <v>17.599703061474429</v>
      </c>
      <c r="G720" s="103">
        <f t="shared" si="51"/>
        <v>6.7207391134797945</v>
      </c>
    </row>
    <row r="721" spans="1:7" ht="15" thickBot="1" x14ac:dyDescent="0.35">
      <c r="A721" s="106">
        <v>716</v>
      </c>
      <c r="B721" s="103">
        <f>B$4/(1+Simulasyon!B718/100*B$2/$B$1)</f>
        <v>64038.759955303074</v>
      </c>
      <c r="C721" s="103">
        <f>C$4/(1+Simulasyon!C718/100*C$2/$B$1)</f>
        <v>34479.781076275154</v>
      </c>
      <c r="D721" s="103">
        <f t="shared" si="48"/>
        <v>-2.8922097951435717</v>
      </c>
      <c r="E721" s="103">
        <f t="shared" si="49"/>
        <v>-4.1854741623465088</v>
      </c>
      <c r="F721" s="103">
        <f t="shared" si="50"/>
        <v>-7.0776839574900805</v>
      </c>
      <c r="G721" s="103">
        <f t="shared" si="51"/>
        <v>6.7905830176823656</v>
      </c>
    </row>
    <row r="722" spans="1:7" ht="15" thickBot="1" x14ac:dyDescent="0.35">
      <c r="A722" s="106">
        <v>717</v>
      </c>
      <c r="B722" s="103">
        <f>B$4/(1+Simulasyon!B719/100*B$2/$B$1)</f>
        <v>64035.767580015505</v>
      </c>
      <c r="C722" s="103">
        <f>C$4/(1+Simulasyon!C719/100*C$2/$B$1)</f>
        <v>34473.413367139583</v>
      </c>
      <c r="D722" s="103">
        <f t="shared" si="48"/>
        <v>-5.8845850827128743</v>
      </c>
      <c r="E722" s="103">
        <f t="shared" si="49"/>
        <v>-10.553183297917712</v>
      </c>
      <c r="F722" s="103">
        <f t="shared" si="50"/>
        <v>-16.437768380630587</v>
      </c>
      <c r="G722" s="103">
        <f t="shared" si="51"/>
        <v>6.8120126815483673</v>
      </c>
    </row>
    <row r="723" spans="1:7" ht="15" thickBot="1" x14ac:dyDescent="0.35">
      <c r="A723" s="106">
        <v>718</v>
      </c>
      <c r="B723" s="103">
        <f>B$4/(1+Simulasyon!B720/100*B$2/$B$1)</f>
        <v>64048.923848758248</v>
      </c>
      <c r="C723" s="103">
        <f>C$4/(1+Simulasyon!C720/100*C$2/$B$1)</f>
        <v>34490.451732185014</v>
      </c>
      <c r="D723" s="103">
        <f t="shared" si="48"/>
        <v>7.2716836600302486</v>
      </c>
      <c r="E723" s="103">
        <f t="shared" si="49"/>
        <v>6.4851817475137068</v>
      </c>
      <c r="F723" s="103">
        <f t="shared" si="50"/>
        <v>13.756865407543955</v>
      </c>
      <c r="G723" s="103">
        <f t="shared" si="51"/>
        <v>6.8437746139534283</v>
      </c>
    </row>
    <row r="724" spans="1:7" ht="15" thickBot="1" x14ac:dyDescent="0.35">
      <c r="A724" s="106">
        <v>719</v>
      </c>
      <c r="B724" s="103">
        <f>B$4/(1+Simulasyon!B721/100*B$2/$B$1)</f>
        <v>64046.80094360168</v>
      </c>
      <c r="C724" s="103">
        <f>C$4/(1+Simulasyon!C721/100*C$2/$B$1)</f>
        <v>34488.757710072758</v>
      </c>
      <c r="D724" s="103">
        <f t="shared" si="48"/>
        <v>5.1487785034623812</v>
      </c>
      <c r="E724" s="103">
        <f t="shared" si="49"/>
        <v>4.7911596352569177</v>
      </c>
      <c r="F724" s="103">
        <f t="shared" si="50"/>
        <v>9.9399381387192989</v>
      </c>
      <c r="G724" s="103">
        <f t="shared" si="51"/>
        <v>6.8486898780902266</v>
      </c>
    </row>
    <row r="725" spans="1:7" ht="15" thickBot="1" x14ac:dyDescent="0.35">
      <c r="A725" s="106">
        <v>720</v>
      </c>
      <c r="B725" s="103">
        <f>B$4/(1+Simulasyon!B722/100*B$2/$B$1)</f>
        <v>64038.403334135772</v>
      </c>
      <c r="C725" s="103">
        <f>C$4/(1+Simulasyon!C722/100*C$2/$B$1)</f>
        <v>34479.511366490449</v>
      </c>
      <c r="D725" s="103">
        <f t="shared" si="48"/>
        <v>-3.2488309624459362</v>
      </c>
      <c r="E725" s="103">
        <f t="shared" si="49"/>
        <v>-4.4551839470514096</v>
      </c>
      <c r="F725" s="103">
        <f t="shared" si="50"/>
        <v>-7.7040149094973458</v>
      </c>
      <c r="G725" s="103">
        <f t="shared" si="51"/>
        <v>6.866971467534313</v>
      </c>
    </row>
    <row r="726" spans="1:7" ht="15" thickBot="1" x14ac:dyDescent="0.35">
      <c r="A726" s="106">
        <v>721</v>
      </c>
      <c r="B726" s="103">
        <f>B$4/(1+Simulasyon!B723/100*B$2/$B$1)</f>
        <v>64041.43572410319</v>
      </c>
      <c r="C726" s="103">
        <f>C$4/(1+Simulasyon!C723/100*C$2/$B$1)</f>
        <v>34481.393628781734</v>
      </c>
      <c r="D726" s="103">
        <f t="shared" si="48"/>
        <v>-0.21644099502736935</v>
      </c>
      <c r="E726" s="103">
        <f t="shared" si="49"/>
        <v>-2.5729216557665495</v>
      </c>
      <c r="F726" s="103">
        <f t="shared" si="50"/>
        <v>-2.7893626507939189</v>
      </c>
      <c r="G726" s="103">
        <f t="shared" si="51"/>
        <v>6.8870738571640686</v>
      </c>
    </row>
    <row r="727" spans="1:7" ht="15" thickBot="1" x14ac:dyDescent="0.35">
      <c r="A727" s="106">
        <v>722</v>
      </c>
      <c r="B727" s="103">
        <f>B$4/(1+Simulasyon!B724/100*B$2/$B$1)</f>
        <v>64028.876456098507</v>
      </c>
      <c r="C727" s="103">
        <f>C$4/(1+Simulasyon!C724/100*C$2/$B$1)</f>
        <v>34470.07089665941</v>
      </c>
      <c r="D727" s="103">
        <f t="shared" si="48"/>
        <v>-12.775708999710332</v>
      </c>
      <c r="E727" s="103">
        <f t="shared" si="49"/>
        <v>-13.895653778090491</v>
      </c>
      <c r="F727" s="103">
        <f t="shared" si="50"/>
        <v>-26.671362777800823</v>
      </c>
      <c r="G727" s="103">
        <f t="shared" si="51"/>
        <v>6.8874686975032091</v>
      </c>
    </row>
    <row r="728" spans="1:7" ht="15" thickBot="1" x14ac:dyDescent="0.35">
      <c r="A728" s="106">
        <v>723</v>
      </c>
      <c r="B728" s="103">
        <f>B$4/(1+Simulasyon!B725/100*B$2/$B$1)</f>
        <v>64042.587361003185</v>
      </c>
      <c r="C728" s="103">
        <f>C$4/(1+Simulasyon!C725/100*C$2/$B$1)</f>
        <v>34493.054896654969</v>
      </c>
      <c r="D728" s="103">
        <f t="shared" si="48"/>
        <v>0.93519590496725868</v>
      </c>
      <c r="E728" s="103">
        <f t="shared" si="49"/>
        <v>9.0883462174679153</v>
      </c>
      <c r="F728" s="103">
        <f t="shared" si="50"/>
        <v>10.023542122435174</v>
      </c>
      <c r="G728" s="103">
        <f t="shared" si="51"/>
        <v>6.9347737003990915</v>
      </c>
    </row>
    <row r="729" spans="1:7" ht="15" thickBot="1" x14ac:dyDescent="0.35">
      <c r="A729" s="106">
        <v>724</v>
      </c>
      <c r="B729" s="103">
        <f>B$4/(1+Simulasyon!B726/100*B$2/$B$1)</f>
        <v>64042.308555060139</v>
      </c>
      <c r="C729" s="103">
        <f>C$4/(1+Simulasyon!C726/100*C$2/$B$1)</f>
        <v>34484.065315565174</v>
      </c>
      <c r="D729" s="103">
        <f t="shared" si="48"/>
        <v>0.65638996192137711</v>
      </c>
      <c r="E729" s="103">
        <f t="shared" si="49"/>
        <v>9.8765127673686948E-2</v>
      </c>
      <c r="F729" s="103">
        <f t="shared" si="50"/>
        <v>0.75515508959506406</v>
      </c>
      <c r="G729" s="103">
        <f t="shared" si="51"/>
        <v>6.9894544103517546</v>
      </c>
    </row>
    <row r="730" spans="1:7" ht="15" thickBot="1" x14ac:dyDescent="0.35">
      <c r="A730" s="106">
        <v>725</v>
      </c>
      <c r="B730" s="103">
        <f>B$4/(1+Simulasyon!B727/100*B$2/$B$1)</f>
        <v>64036.636125243516</v>
      </c>
      <c r="C730" s="103">
        <f>C$4/(1+Simulasyon!C727/100*C$2/$B$1)</f>
        <v>34479.000765732824</v>
      </c>
      <c r="D730" s="103">
        <f t="shared" si="48"/>
        <v>-5.0160398547013756</v>
      </c>
      <c r="E730" s="103">
        <f t="shared" si="49"/>
        <v>-4.96578470467648</v>
      </c>
      <c r="F730" s="103">
        <f t="shared" si="50"/>
        <v>-9.9818245593778556</v>
      </c>
      <c r="G730" s="103">
        <f t="shared" si="51"/>
        <v>7.089464643082465</v>
      </c>
    </row>
    <row r="731" spans="1:7" ht="15" thickBot="1" x14ac:dyDescent="0.35">
      <c r="A731" s="106">
        <v>726</v>
      </c>
      <c r="B731" s="103">
        <f>B$4/(1+Simulasyon!B728/100*B$2/$B$1)</f>
        <v>64045.236655142202</v>
      </c>
      <c r="C731" s="103">
        <f>C$4/(1+Simulasyon!C728/100*C$2/$B$1)</f>
        <v>34490.7585348168</v>
      </c>
      <c r="D731" s="103">
        <f t="shared" si="48"/>
        <v>3.5844900439842604</v>
      </c>
      <c r="E731" s="103">
        <f t="shared" si="49"/>
        <v>6.7919843792988104</v>
      </c>
      <c r="F731" s="103">
        <f t="shared" si="50"/>
        <v>10.376474423283071</v>
      </c>
      <c r="G731" s="103">
        <f t="shared" si="51"/>
        <v>7.1010937126702629</v>
      </c>
    </row>
    <row r="732" spans="1:7" ht="15" thickBot="1" x14ac:dyDescent="0.35">
      <c r="A732" s="106">
        <v>727</v>
      </c>
      <c r="B732" s="103">
        <f>B$4/(1+Simulasyon!B729/100*B$2/$B$1)</f>
        <v>64034.216900640859</v>
      </c>
      <c r="C732" s="103">
        <f>C$4/(1+Simulasyon!C729/100*C$2/$B$1)</f>
        <v>34480.757325278893</v>
      </c>
      <c r="D732" s="103">
        <f t="shared" si="48"/>
        <v>-7.4352644573591533</v>
      </c>
      <c r="E732" s="103">
        <f t="shared" si="49"/>
        <v>-3.2092251586072962</v>
      </c>
      <c r="F732" s="103">
        <f t="shared" si="50"/>
        <v>-10.644489615966449</v>
      </c>
      <c r="G732" s="103">
        <f t="shared" si="51"/>
        <v>7.169185427694174</v>
      </c>
    </row>
    <row r="733" spans="1:7" ht="15" thickBot="1" x14ac:dyDescent="0.35">
      <c r="A733" s="106">
        <v>728</v>
      </c>
      <c r="B733" s="103">
        <f>B$4/(1+Simulasyon!B730/100*B$2/$B$1)</f>
        <v>64051.111645035155</v>
      </c>
      <c r="C733" s="103">
        <f>C$4/(1+Simulasyon!C730/100*C$2/$B$1)</f>
        <v>34494.775770843029</v>
      </c>
      <c r="D733" s="103">
        <f t="shared" si="48"/>
        <v>9.4594799369369866</v>
      </c>
      <c r="E733" s="103">
        <f t="shared" si="49"/>
        <v>10.809220405528322</v>
      </c>
      <c r="F733" s="103">
        <f t="shared" si="50"/>
        <v>20.268700342465308</v>
      </c>
      <c r="G733" s="103">
        <f t="shared" si="51"/>
        <v>7.2264395879756194</v>
      </c>
    </row>
    <row r="734" spans="1:7" ht="15" thickBot="1" x14ac:dyDescent="0.35">
      <c r="A734" s="106">
        <v>729</v>
      </c>
      <c r="B734" s="103">
        <f>B$4/(1+Simulasyon!B731/100*B$2/$B$1)</f>
        <v>64048.237575832696</v>
      </c>
      <c r="C734" s="103">
        <f>C$4/(1+Simulasyon!C731/100*C$2/$B$1)</f>
        <v>34486.238008261651</v>
      </c>
      <c r="D734" s="103">
        <f t="shared" si="48"/>
        <v>6.5854107344785007</v>
      </c>
      <c r="E734" s="103">
        <f t="shared" si="49"/>
        <v>2.271457824150275</v>
      </c>
      <c r="F734" s="103">
        <f t="shared" si="50"/>
        <v>8.8568685586287756</v>
      </c>
      <c r="G734" s="103">
        <f t="shared" si="51"/>
        <v>7.2288264019516646</v>
      </c>
    </row>
    <row r="735" spans="1:7" ht="15" thickBot="1" x14ac:dyDescent="0.35">
      <c r="A735" s="106">
        <v>730</v>
      </c>
      <c r="B735" s="103">
        <f>B$4/(1+Simulasyon!B732/100*B$2/$B$1)</f>
        <v>64042.073603591889</v>
      </c>
      <c r="C735" s="103">
        <f>C$4/(1+Simulasyon!C732/100*C$2/$B$1)</f>
        <v>34487.88705330911</v>
      </c>
      <c r="D735" s="103">
        <f t="shared" si="48"/>
        <v>0.42143849367130315</v>
      </c>
      <c r="E735" s="103">
        <f t="shared" si="49"/>
        <v>3.9205028716096422</v>
      </c>
      <c r="F735" s="103">
        <f t="shared" si="50"/>
        <v>4.3419413652809453</v>
      </c>
      <c r="G735" s="103">
        <f t="shared" si="51"/>
        <v>7.2728395009689848</v>
      </c>
    </row>
    <row r="736" spans="1:7" ht="15" thickBot="1" x14ac:dyDescent="0.35">
      <c r="A736" s="106">
        <v>731</v>
      </c>
      <c r="B736" s="103">
        <f>B$4/(1+Simulasyon!B733/100*B$2/$B$1)</f>
        <v>64047.598339825956</v>
      </c>
      <c r="C736" s="103">
        <f>C$4/(1+Simulasyon!C733/100*C$2/$B$1)</f>
        <v>34493.257306392814</v>
      </c>
      <c r="D736" s="103">
        <f t="shared" si="48"/>
        <v>5.9461747277382528</v>
      </c>
      <c r="E736" s="103">
        <f t="shared" si="49"/>
        <v>9.290755955313216</v>
      </c>
      <c r="F736" s="103">
        <f t="shared" si="50"/>
        <v>15.236930683051469</v>
      </c>
      <c r="G736" s="103">
        <f t="shared" si="51"/>
        <v>7.3160666301046149</v>
      </c>
    </row>
    <row r="737" spans="1:7" ht="15" thickBot="1" x14ac:dyDescent="0.35">
      <c r="A737" s="106">
        <v>732</v>
      </c>
      <c r="B737" s="103">
        <f>B$4/(1+Simulasyon!B734/100*B$2/$B$1)</f>
        <v>64052.278144513504</v>
      </c>
      <c r="C737" s="103">
        <f>C$4/(1+Simulasyon!C734/100*C$2/$B$1)</f>
        <v>34505.779206093444</v>
      </c>
      <c r="D737" s="103">
        <f t="shared" si="48"/>
        <v>10.625979415286565</v>
      </c>
      <c r="E737" s="103">
        <f t="shared" si="49"/>
        <v>21.812655655943672</v>
      </c>
      <c r="F737" s="103">
        <f t="shared" si="50"/>
        <v>32.438635071230237</v>
      </c>
      <c r="G737" s="103">
        <f t="shared" si="51"/>
        <v>7.3199766620236915</v>
      </c>
    </row>
    <row r="738" spans="1:7" ht="15" thickBot="1" x14ac:dyDescent="0.35">
      <c r="A738" s="106">
        <v>733</v>
      </c>
      <c r="B738" s="103">
        <f>B$4/(1+Simulasyon!B735/100*B$2/$B$1)</f>
        <v>64036.730144113681</v>
      </c>
      <c r="C738" s="103">
        <f>C$4/(1+Simulasyon!C735/100*C$2/$B$1)</f>
        <v>34480.056516745615</v>
      </c>
      <c r="D738" s="103">
        <f t="shared" si="48"/>
        <v>-4.9220209845370846</v>
      </c>
      <c r="E738" s="103">
        <f t="shared" si="49"/>
        <v>-3.9100336918854737</v>
      </c>
      <c r="F738" s="103">
        <f t="shared" si="50"/>
        <v>-8.8320546764225583</v>
      </c>
      <c r="G738" s="103">
        <f t="shared" si="51"/>
        <v>7.3250363493061741</v>
      </c>
    </row>
    <row r="739" spans="1:7" ht="15" thickBot="1" x14ac:dyDescent="0.35">
      <c r="A739" s="106">
        <v>734</v>
      </c>
      <c r="B739" s="103">
        <f>B$4/(1+Simulasyon!B736/100*B$2/$B$1)</f>
        <v>64035.713171449723</v>
      </c>
      <c r="C739" s="103">
        <f>C$4/(1+Simulasyon!C736/100*C$2/$B$1)</f>
        <v>34476.882093861503</v>
      </c>
      <c r="D739" s="103">
        <f t="shared" si="48"/>
        <v>-5.938993648494943</v>
      </c>
      <c r="E739" s="103">
        <f t="shared" si="49"/>
        <v>-7.0844565759980469</v>
      </c>
      <c r="F739" s="103">
        <f t="shared" si="50"/>
        <v>-13.02345022449299</v>
      </c>
      <c r="G739" s="103">
        <f t="shared" si="51"/>
        <v>7.4338601935378392</v>
      </c>
    </row>
    <row r="740" spans="1:7" ht="15" thickBot="1" x14ac:dyDescent="0.35">
      <c r="A740" s="106">
        <v>735</v>
      </c>
      <c r="B740" s="103">
        <f>B$4/(1+Simulasyon!B737/100*B$2/$B$1)</f>
        <v>64038.491449027024</v>
      </c>
      <c r="C740" s="103">
        <f>C$4/(1+Simulasyon!C737/100*C$2/$B$1)</f>
        <v>34478.44581780419</v>
      </c>
      <c r="D740" s="103">
        <f t="shared" si="48"/>
        <v>-3.1607160711937468</v>
      </c>
      <c r="E740" s="103">
        <f t="shared" si="49"/>
        <v>-5.5207326333111268</v>
      </c>
      <c r="F740" s="103">
        <f t="shared" si="50"/>
        <v>-8.6814487045048736</v>
      </c>
      <c r="G740" s="103">
        <f t="shared" si="51"/>
        <v>7.4944868414240773</v>
      </c>
    </row>
    <row r="741" spans="1:7" ht="15" thickBot="1" x14ac:dyDescent="0.35">
      <c r="A741" s="106">
        <v>736</v>
      </c>
      <c r="B741" s="103">
        <f>B$4/(1+Simulasyon!B738/100*B$2/$B$1)</f>
        <v>64037.580463189021</v>
      </c>
      <c r="C741" s="103">
        <f>C$4/(1+Simulasyon!C738/100*C$2/$B$1)</f>
        <v>34480.967837120123</v>
      </c>
      <c r="D741" s="103">
        <f t="shared" si="48"/>
        <v>-4.0717019091971451</v>
      </c>
      <c r="E741" s="103">
        <f t="shared" si="49"/>
        <v>-2.9987133173781331</v>
      </c>
      <c r="F741" s="103">
        <f t="shared" si="50"/>
        <v>-7.0704152265752782</v>
      </c>
      <c r="G741" s="103">
        <f t="shared" si="51"/>
        <v>7.5026453635291546</v>
      </c>
    </row>
    <row r="742" spans="1:7" ht="15" thickBot="1" x14ac:dyDescent="0.35">
      <c r="A742" s="106">
        <v>737</v>
      </c>
      <c r="B742" s="103">
        <f>B$4/(1+Simulasyon!B739/100*B$2/$B$1)</f>
        <v>64039.450317931114</v>
      </c>
      <c r="C742" s="103">
        <f>C$4/(1+Simulasyon!C739/100*C$2/$B$1)</f>
        <v>34476.312391941668</v>
      </c>
      <c r="D742" s="103">
        <f t="shared" si="48"/>
        <v>-2.2018471671035513</v>
      </c>
      <c r="E742" s="103">
        <f t="shared" si="49"/>
        <v>-7.6541584958322346</v>
      </c>
      <c r="F742" s="103">
        <f t="shared" si="50"/>
        <v>-9.8560056629357859</v>
      </c>
      <c r="G742" s="103">
        <f t="shared" si="51"/>
        <v>7.5819225802842993</v>
      </c>
    </row>
    <row r="743" spans="1:7" ht="15" thickBot="1" x14ac:dyDescent="0.35">
      <c r="A743" s="106">
        <v>738</v>
      </c>
      <c r="B743" s="103">
        <f>B$4/(1+Simulasyon!B740/100*B$2/$B$1)</f>
        <v>64037.669546278914</v>
      </c>
      <c r="C743" s="103">
        <f>C$4/(1+Simulasyon!C740/100*C$2/$B$1)</f>
        <v>34484.403041327743</v>
      </c>
      <c r="D743" s="103">
        <f t="shared" si="48"/>
        <v>-3.9826188193037524</v>
      </c>
      <c r="E743" s="103">
        <f t="shared" si="49"/>
        <v>0.43649089024256682</v>
      </c>
      <c r="F743" s="103">
        <f t="shared" si="50"/>
        <v>-3.5461279290611856</v>
      </c>
      <c r="G743" s="103">
        <f t="shared" si="51"/>
        <v>7.6098995437059784</v>
      </c>
    </row>
    <row r="744" spans="1:7" ht="15" thickBot="1" x14ac:dyDescent="0.35">
      <c r="A744" s="106">
        <v>739</v>
      </c>
      <c r="B744" s="103">
        <f>B$4/(1+Simulasyon!B741/100*B$2/$B$1)</f>
        <v>64039.085406404083</v>
      </c>
      <c r="C744" s="103">
        <f>C$4/(1+Simulasyon!C741/100*C$2/$B$1)</f>
        <v>34475.877154282156</v>
      </c>
      <c r="D744" s="103">
        <f t="shared" si="48"/>
        <v>-2.566758694134478</v>
      </c>
      <c r="E744" s="103">
        <f t="shared" si="49"/>
        <v>-8.0893961553447298</v>
      </c>
      <c r="F744" s="103">
        <f t="shared" si="50"/>
        <v>-10.656154849479208</v>
      </c>
      <c r="G744" s="103">
        <f t="shared" si="51"/>
        <v>7.6275789023056859</v>
      </c>
    </row>
    <row r="745" spans="1:7" ht="15" thickBot="1" x14ac:dyDescent="0.35">
      <c r="A745" s="106">
        <v>740</v>
      </c>
      <c r="B745" s="103">
        <f>B$4/(1+Simulasyon!B742/100*B$2/$B$1)</f>
        <v>64032.947813875398</v>
      </c>
      <c r="C745" s="103">
        <f>C$4/(1+Simulasyon!C742/100*C$2/$B$1)</f>
        <v>34470.326286296135</v>
      </c>
      <c r="D745" s="103">
        <f t="shared" si="48"/>
        <v>-8.7043512228192412</v>
      </c>
      <c r="E745" s="103">
        <f t="shared" si="49"/>
        <v>-13.64026414136606</v>
      </c>
      <c r="F745" s="103">
        <f t="shared" si="50"/>
        <v>-22.344615364185302</v>
      </c>
      <c r="G745" s="103">
        <f t="shared" si="51"/>
        <v>7.6685844781022752</v>
      </c>
    </row>
    <row r="746" spans="1:7" ht="15" thickBot="1" x14ac:dyDescent="0.35">
      <c r="A746" s="106">
        <v>741</v>
      </c>
      <c r="B746" s="103">
        <f>B$4/(1+Simulasyon!B743/100*B$2/$B$1)</f>
        <v>64043.443296646466</v>
      </c>
      <c r="C746" s="103">
        <f>C$4/(1+Simulasyon!C743/100*C$2/$B$1)</f>
        <v>34486.373005426103</v>
      </c>
      <c r="D746" s="103">
        <f t="shared" si="48"/>
        <v>1.7911315482488135</v>
      </c>
      <c r="E746" s="103">
        <f t="shared" si="49"/>
        <v>2.4064549886024906</v>
      </c>
      <c r="F746" s="103">
        <f t="shared" si="50"/>
        <v>4.1975865368513041</v>
      </c>
      <c r="G746" s="103">
        <f t="shared" si="51"/>
        <v>7.69199663370091</v>
      </c>
    </row>
    <row r="747" spans="1:7" ht="15" thickBot="1" x14ac:dyDescent="0.35">
      <c r="A747" s="106">
        <v>742</v>
      </c>
      <c r="B747" s="103">
        <f>B$4/(1+Simulasyon!B744/100*B$2/$B$1)</f>
        <v>64047.233477269561</v>
      </c>
      <c r="C747" s="103">
        <f>C$4/(1+Simulasyon!C744/100*C$2/$B$1)</f>
        <v>34495.239825459495</v>
      </c>
      <c r="D747" s="103">
        <f t="shared" si="48"/>
        <v>5.5813121713435976</v>
      </c>
      <c r="E747" s="103">
        <f t="shared" si="49"/>
        <v>11.273275021994777</v>
      </c>
      <c r="F747" s="103">
        <f t="shared" si="50"/>
        <v>16.854587193338375</v>
      </c>
      <c r="G747" s="103">
        <f t="shared" si="51"/>
        <v>7.8411326942077721</v>
      </c>
    </row>
    <row r="748" spans="1:7" ht="15" thickBot="1" x14ac:dyDescent="0.35">
      <c r="A748" s="106">
        <v>743</v>
      </c>
      <c r="B748" s="103">
        <f>B$4/(1+Simulasyon!B745/100*B$2/$B$1)</f>
        <v>64045.606389257104</v>
      </c>
      <c r="C748" s="103">
        <f>C$4/(1+Simulasyon!C745/100*C$2/$B$1)</f>
        <v>34485.100164116542</v>
      </c>
      <c r="D748" s="103">
        <f t="shared" si="48"/>
        <v>3.9542241588860634</v>
      </c>
      <c r="E748" s="103">
        <f t="shared" si="49"/>
        <v>1.1336136790414457</v>
      </c>
      <c r="F748" s="103">
        <f t="shared" si="50"/>
        <v>5.0878378379275091</v>
      </c>
      <c r="G748" s="103">
        <f t="shared" si="51"/>
        <v>7.9080876955995336</v>
      </c>
    </row>
    <row r="749" spans="1:7" ht="15" thickBot="1" x14ac:dyDescent="0.35">
      <c r="A749" s="106">
        <v>744</v>
      </c>
      <c r="B749" s="103">
        <f>B$4/(1+Simulasyon!B746/100*B$2/$B$1)</f>
        <v>64038.553167204525</v>
      </c>
      <c r="C749" s="103">
        <f>C$4/(1+Simulasyon!C746/100*C$2/$B$1)</f>
        <v>34483.723551364215</v>
      </c>
      <c r="D749" s="103">
        <f t="shared" si="48"/>
        <v>-3.0989978936922853</v>
      </c>
      <c r="E749" s="103">
        <f t="shared" si="49"/>
        <v>-0.24299907328531845</v>
      </c>
      <c r="F749" s="103">
        <f t="shared" si="50"/>
        <v>-3.3419969669776037</v>
      </c>
      <c r="G749" s="103">
        <f t="shared" si="51"/>
        <v>7.9217577278250246</v>
      </c>
    </row>
    <row r="750" spans="1:7" ht="15" thickBot="1" x14ac:dyDescent="0.35">
      <c r="A750" s="106">
        <v>745</v>
      </c>
      <c r="B750" s="103">
        <f>B$4/(1+Simulasyon!B747/100*B$2/$B$1)</f>
        <v>64038.064395351001</v>
      </c>
      <c r="C750" s="103">
        <f>C$4/(1+Simulasyon!C747/100*C$2/$B$1)</f>
        <v>34477.035356604516</v>
      </c>
      <c r="D750" s="103">
        <f t="shared" si="48"/>
        <v>-3.587769747216953</v>
      </c>
      <c r="E750" s="103">
        <f t="shared" si="49"/>
        <v>-6.931193832984718</v>
      </c>
      <c r="F750" s="103">
        <f t="shared" si="50"/>
        <v>-10.518963580201671</v>
      </c>
      <c r="G750" s="103">
        <f t="shared" si="51"/>
        <v>7.9568052204704145</v>
      </c>
    </row>
    <row r="751" spans="1:7" ht="15" thickBot="1" x14ac:dyDescent="0.35">
      <c r="A751" s="106">
        <v>746</v>
      </c>
      <c r="B751" s="103">
        <f>B$4/(1+Simulasyon!B748/100*B$2/$B$1)</f>
        <v>64043.032806555864</v>
      </c>
      <c r="C751" s="103">
        <f>C$4/(1+Simulasyon!C748/100*C$2/$B$1)</f>
        <v>34486.251815070165</v>
      </c>
      <c r="D751" s="103">
        <f t="shared" si="48"/>
        <v>1.3806414576465613</v>
      </c>
      <c r="E751" s="103">
        <f t="shared" si="49"/>
        <v>2.2852646326646209</v>
      </c>
      <c r="F751" s="103">
        <f t="shared" si="50"/>
        <v>3.6659060903111822</v>
      </c>
      <c r="G751" s="103">
        <f t="shared" si="51"/>
        <v>7.9781260515010217</v>
      </c>
    </row>
    <row r="752" spans="1:7" ht="15" thickBot="1" x14ac:dyDescent="0.35">
      <c r="A752" s="106">
        <v>747</v>
      </c>
      <c r="B752" s="103">
        <f>B$4/(1+Simulasyon!B749/100*B$2/$B$1)</f>
        <v>64043.186806268044</v>
      </c>
      <c r="C752" s="103">
        <f>C$4/(1+Simulasyon!C749/100*C$2/$B$1)</f>
        <v>34486.67206131373</v>
      </c>
      <c r="D752" s="103">
        <f t="shared" si="48"/>
        <v>1.5346411698265001</v>
      </c>
      <c r="E752" s="103">
        <f t="shared" si="49"/>
        <v>2.7055108762288</v>
      </c>
      <c r="F752" s="103">
        <f t="shared" si="50"/>
        <v>4.2401520460553002</v>
      </c>
      <c r="G752" s="103">
        <f t="shared" si="51"/>
        <v>8.0029271168386913</v>
      </c>
    </row>
    <row r="753" spans="1:7" ht="15" thickBot="1" x14ac:dyDescent="0.35">
      <c r="A753" s="106">
        <v>748</v>
      </c>
      <c r="B753" s="103">
        <f>B$4/(1+Simulasyon!B750/100*B$2/$B$1)</f>
        <v>64041.406850758736</v>
      </c>
      <c r="C753" s="103">
        <f>C$4/(1+Simulasyon!C750/100*C$2/$B$1)</f>
        <v>34486.313535472131</v>
      </c>
      <c r="D753" s="103">
        <f t="shared" si="48"/>
        <v>-0.24531433948141057</v>
      </c>
      <c r="E753" s="103">
        <f t="shared" si="49"/>
        <v>2.3469850346300518</v>
      </c>
      <c r="F753" s="103">
        <f t="shared" si="50"/>
        <v>2.1016706951486412</v>
      </c>
      <c r="G753" s="103">
        <f t="shared" si="51"/>
        <v>8.0424203374423087</v>
      </c>
    </row>
    <row r="754" spans="1:7" ht="15" thickBot="1" x14ac:dyDescent="0.35">
      <c r="A754" s="106">
        <v>749</v>
      </c>
      <c r="B754" s="103">
        <f>B$4/(1+Simulasyon!B751/100*B$2/$B$1)</f>
        <v>64034.538350076051</v>
      </c>
      <c r="C754" s="103">
        <f>C$4/(1+Simulasyon!C751/100*C$2/$B$1)</f>
        <v>34478.927081948903</v>
      </c>
      <c r="D754" s="103">
        <f t="shared" si="48"/>
        <v>-7.1138150221668184</v>
      </c>
      <c r="E754" s="103">
        <f t="shared" si="49"/>
        <v>-5.0394684885977767</v>
      </c>
      <c r="F754" s="103">
        <f t="shared" si="50"/>
        <v>-12.153283510764595</v>
      </c>
      <c r="G754" s="103">
        <f t="shared" si="51"/>
        <v>8.1025452661633608</v>
      </c>
    </row>
    <row r="755" spans="1:7" ht="15" thickBot="1" x14ac:dyDescent="0.35">
      <c r="A755" s="106">
        <v>750</v>
      </c>
      <c r="B755" s="103">
        <f>B$4/(1+Simulasyon!B752/100*B$2/$B$1)</f>
        <v>64044.017614713237</v>
      </c>
      <c r="C755" s="103">
        <f>C$4/(1+Simulasyon!C752/100*C$2/$B$1)</f>
        <v>34485.784139786767</v>
      </c>
      <c r="D755" s="103">
        <f t="shared" si="48"/>
        <v>2.3654496150193154</v>
      </c>
      <c r="E755" s="103">
        <f t="shared" si="49"/>
        <v>1.8175893492661999</v>
      </c>
      <c r="F755" s="103">
        <f t="shared" si="50"/>
        <v>4.1830389642855152</v>
      </c>
      <c r="G755" s="103">
        <f t="shared" si="51"/>
        <v>8.1230815728849848</v>
      </c>
    </row>
    <row r="756" spans="1:7" ht="15" thickBot="1" x14ac:dyDescent="0.35">
      <c r="A756" s="106">
        <v>751</v>
      </c>
      <c r="B756" s="103">
        <f>B$4/(1+Simulasyon!B753/100*B$2/$B$1)</f>
        <v>64038.435131927625</v>
      </c>
      <c r="C756" s="103">
        <f>C$4/(1+Simulasyon!C753/100*C$2/$B$1)</f>
        <v>34484.028002908686</v>
      </c>
      <c r="D756" s="103">
        <f t="shared" si="48"/>
        <v>-3.2170331705929129</v>
      </c>
      <c r="E756" s="103">
        <f t="shared" si="49"/>
        <v>6.1452471185475588E-2</v>
      </c>
      <c r="F756" s="103">
        <f t="shared" si="50"/>
        <v>-3.1555806994074374</v>
      </c>
      <c r="G756" s="103">
        <f t="shared" si="51"/>
        <v>8.1491989302594448</v>
      </c>
    </row>
    <row r="757" spans="1:7" ht="15" thickBot="1" x14ac:dyDescent="0.35">
      <c r="A757" s="106">
        <v>752</v>
      </c>
      <c r="B757" s="103">
        <f>B$4/(1+Simulasyon!B754/100*B$2/$B$1)</f>
        <v>64038.962110961198</v>
      </c>
      <c r="C757" s="103">
        <f>C$4/(1+Simulasyon!C754/100*C$2/$B$1)</f>
        <v>34476.462996960719</v>
      </c>
      <c r="D757" s="103">
        <f t="shared" si="48"/>
        <v>-2.6900541370196152</v>
      </c>
      <c r="E757" s="103">
        <f t="shared" si="49"/>
        <v>-7.5035534767812351</v>
      </c>
      <c r="F757" s="103">
        <f t="shared" si="50"/>
        <v>-10.19360761380085</v>
      </c>
      <c r="G757" s="103">
        <f t="shared" si="51"/>
        <v>8.2193360034798388</v>
      </c>
    </row>
    <row r="758" spans="1:7" ht="15" thickBot="1" x14ac:dyDescent="0.35">
      <c r="A758" s="106">
        <v>753</v>
      </c>
      <c r="B758" s="103">
        <f>B$4/(1+Simulasyon!B755/100*B$2/$B$1)</f>
        <v>64035.029127551126</v>
      </c>
      <c r="C758" s="103">
        <f>C$4/(1+Simulasyon!C755/100*C$2/$B$1)</f>
        <v>34478.270916587338</v>
      </c>
      <c r="D758" s="103">
        <f t="shared" si="48"/>
        <v>-6.6230375470913714</v>
      </c>
      <c r="E758" s="103">
        <f t="shared" si="49"/>
        <v>-5.6956338501622668</v>
      </c>
      <c r="F758" s="103">
        <f t="shared" si="50"/>
        <v>-12.318671397253638</v>
      </c>
      <c r="G758" s="103">
        <f t="shared" si="51"/>
        <v>8.306236642980366</v>
      </c>
    </row>
    <row r="759" spans="1:7" ht="15" thickBot="1" x14ac:dyDescent="0.35">
      <c r="A759" s="106">
        <v>754</v>
      </c>
      <c r="B759" s="103">
        <f>B$4/(1+Simulasyon!B756/100*B$2/$B$1)</f>
        <v>64046.437807776281</v>
      </c>
      <c r="C759" s="103">
        <f>C$4/(1+Simulasyon!C756/100*C$2/$B$1)</f>
        <v>34486.496974389542</v>
      </c>
      <c r="D759" s="103">
        <f t="shared" si="48"/>
        <v>4.7856426780635957</v>
      </c>
      <c r="E759" s="103">
        <f t="shared" si="49"/>
        <v>2.5304239520410192</v>
      </c>
      <c r="F759" s="103">
        <f t="shared" si="50"/>
        <v>7.3160666301046149</v>
      </c>
      <c r="G759" s="103">
        <f t="shared" si="51"/>
        <v>8.3165505507568014</v>
      </c>
    </row>
    <row r="760" spans="1:7" ht="15" thickBot="1" x14ac:dyDescent="0.35">
      <c r="A760" s="106">
        <v>755</v>
      </c>
      <c r="B760" s="103">
        <f>B$4/(1+Simulasyon!B757/100*B$2/$B$1)</f>
        <v>64056.834050305966</v>
      </c>
      <c r="C760" s="103">
        <f>C$4/(1+Simulasyon!C757/100*C$2/$B$1)</f>
        <v>34500.581312797025</v>
      </c>
      <c r="D760" s="103">
        <f t="shared" si="48"/>
        <v>15.181885207748564</v>
      </c>
      <c r="E760" s="103">
        <f t="shared" si="49"/>
        <v>16.61476235952432</v>
      </c>
      <c r="F760" s="103">
        <f t="shared" si="50"/>
        <v>31.796647567272885</v>
      </c>
      <c r="G760" s="103">
        <f t="shared" si="51"/>
        <v>8.3452628826489672</v>
      </c>
    </row>
    <row r="761" spans="1:7" ht="15" thickBot="1" x14ac:dyDescent="0.35">
      <c r="A761" s="106">
        <v>756</v>
      </c>
      <c r="B761" s="103">
        <f>B$4/(1+Simulasyon!B758/100*B$2/$B$1)</f>
        <v>64037.993346210998</v>
      </c>
      <c r="C761" s="103">
        <f>C$4/(1+Simulasyon!C758/100*C$2/$B$1)</f>
        <v>34483.387054159597</v>
      </c>
      <c r="D761" s="103">
        <f t="shared" si="48"/>
        <v>-3.6588188872192404</v>
      </c>
      <c r="E761" s="103">
        <f t="shared" si="49"/>
        <v>-0.57949627790367231</v>
      </c>
      <c r="F761" s="103">
        <f t="shared" si="50"/>
        <v>-4.2383151651229127</v>
      </c>
      <c r="G761" s="103">
        <f t="shared" si="51"/>
        <v>8.3470303490757942</v>
      </c>
    </row>
    <row r="762" spans="1:7" ht="15" thickBot="1" x14ac:dyDescent="0.35">
      <c r="A762" s="106">
        <v>757</v>
      </c>
      <c r="B762" s="103">
        <f>B$4/(1+Simulasyon!B759/100*B$2/$B$1)</f>
        <v>64040.301544865171</v>
      </c>
      <c r="C762" s="103">
        <f>C$4/(1+Simulasyon!C759/100*C$2/$B$1)</f>
        <v>34479.640065548185</v>
      </c>
      <c r="D762" s="103">
        <f t="shared" si="48"/>
        <v>-1.3506202330463566</v>
      </c>
      <c r="E762" s="103">
        <f t="shared" si="49"/>
        <v>-4.3264848893159069</v>
      </c>
      <c r="F762" s="103">
        <f t="shared" si="50"/>
        <v>-5.6771051223622635</v>
      </c>
      <c r="G762" s="103">
        <f t="shared" si="51"/>
        <v>8.3702966125856619</v>
      </c>
    </row>
    <row r="763" spans="1:7" ht="15" thickBot="1" x14ac:dyDescent="0.35">
      <c r="A763" s="106">
        <v>758</v>
      </c>
      <c r="B763" s="103">
        <f>B$4/(1+Simulasyon!B760/100*B$2/$B$1)</f>
        <v>64042.634402174677</v>
      </c>
      <c r="C763" s="103">
        <f>C$4/(1+Simulasyon!C760/100*C$2/$B$1)</f>
        <v>34484.557786054429</v>
      </c>
      <c r="D763" s="103">
        <f t="shared" si="48"/>
        <v>0.98223707645956893</v>
      </c>
      <c r="E763" s="103">
        <f t="shared" si="49"/>
        <v>0.59123561692831572</v>
      </c>
      <c r="F763" s="103">
        <f t="shared" si="50"/>
        <v>1.5734726933878846</v>
      </c>
      <c r="G763" s="103">
        <f t="shared" si="51"/>
        <v>8.4892833809062722</v>
      </c>
    </row>
    <row r="764" spans="1:7" ht="15" thickBot="1" x14ac:dyDescent="0.35">
      <c r="A764" s="106">
        <v>759</v>
      </c>
      <c r="B764" s="103">
        <f>B$4/(1+Simulasyon!B761/100*B$2/$B$1)</f>
        <v>64044.474124561581</v>
      </c>
      <c r="C764" s="103">
        <f>C$4/(1+Simulasyon!C761/100*C$2/$B$1)</f>
        <v>34484.766201868471</v>
      </c>
      <c r="D764" s="103">
        <f t="shared" si="48"/>
        <v>2.8219594633628731</v>
      </c>
      <c r="E764" s="103">
        <f t="shared" si="49"/>
        <v>0.79965143097069813</v>
      </c>
      <c r="F764" s="103">
        <f t="shared" si="50"/>
        <v>3.6216108943335712</v>
      </c>
      <c r="G764" s="103">
        <f t="shared" si="51"/>
        <v>8.5595365768458578</v>
      </c>
    </row>
    <row r="765" spans="1:7" ht="15" thickBot="1" x14ac:dyDescent="0.35">
      <c r="A765" s="106">
        <v>760</v>
      </c>
      <c r="B765" s="103">
        <f>B$4/(1+Simulasyon!B762/100*B$2/$B$1)</f>
        <v>64030.959694782723</v>
      </c>
      <c r="C765" s="103">
        <f>C$4/(1+Simulasyon!C762/100*C$2/$B$1)</f>
        <v>34475.715455016012</v>
      </c>
      <c r="D765" s="103">
        <f t="shared" si="48"/>
        <v>-10.692470315494575</v>
      </c>
      <c r="E765" s="103">
        <f t="shared" si="49"/>
        <v>-8.2510954214885714</v>
      </c>
      <c r="F765" s="103">
        <f t="shared" si="50"/>
        <v>-18.943565736983146</v>
      </c>
      <c r="G765" s="103">
        <f t="shared" si="51"/>
        <v>8.5949537881679134</v>
      </c>
    </row>
    <row r="766" spans="1:7" ht="15" thickBot="1" x14ac:dyDescent="0.35">
      <c r="A766" s="106">
        <v>761</v>
      </c>
      <c r="B766" s="103">
        <f>B$4/(1+Simulasyon!B763/100*B$2/$B$1)</f>
        <v>64049.936328203337</v>
      </c>
      <c r="C766" s="103">
        <f>C$4/(1+Simulasyon!C763/100*C$2/$B$1)</f>
        <v>34498.109125814983</v>
      </c>
      <c r="D766" s="103">
        <f t="shared" si="48"/>
        <v>8.28416310511966</v>
      </c>
      <c r="E766" s="103">
        <f t="shared" si="49"/>
        <v>14.14257537748199</v>
      </c>
      <c r="F766" s="103">
        <f t="shared" si="50"/>
        <v>22.42673848260165</v>
      </c>
      <c r="G766" s="103">
        <f t="shared" si="51"/>
        <v>8.6007397383291391</v>
      </c>
    </row>
    <row r="767" spans="1:7" ht="15" thickBot="1" x14ac:dyDescent="0.35">
      <c r="A767" s="106">
        <v>762</v>
      </c>
      <c r="B767" s="103">
        <f>B$4/(1+Simulasyon!B764/100*B$2/$B$1)</f>
        <v>64044.827528085611</v>
      </c>
      <c r="C767" s="103">
        <f>C$4/(1+Simulasyon!C764/100*C$2/$B$1)</f>
        <v>34485.776779565349</v>
      </c>
      <c r="D767" s="103">
        <f t="shared" si="48"/>
        <v>3.175362987392873</v>
      </c>
      <c r="E767" s="103">
        <f t="shared" si="49"/>
        <v>1.810229127848288</v>
      </c>
      <c r="F767" s="103">
        <f t="shared" si="50"/>
        <v>4.9855921152411611</v>
      </c>
      <c r="G767" s="103">
        <f t="shared" si="51"/>
        <v>8.6028645174883422</v>
      </c>
    </row>
    <row r="768" spans="1:7" ht="15" thickBot="1" x14ac:dyDescent="0.35">
      <c r="A768" s="106">
        <v>763</v>
      </c>
      <c r="B768" s="103">
        <f>B$4/(1+Simulasyon!B765/100*B$2/$B$1)</f>
        <v>64042.870583763681</v>
      </c>
      <c r="C768" s="103">
        <f>C$4/(1+Simulasyon!C765/100*C$2/$B$1)</f>
        <v>34480.466760628071</v>
      </c>
      <c r="D768" s="103">
        <f t="shared" si="48"/>
        <v>1.2184186654631048</v>
      </c>
      <c r="E768" s="103">
        <f t="shared" si="49"/>
        <v>-3.4997898094297852</v>
      </c>
      <c r="F768" s="103">
        <f t="shared" si="50"/>
        <v>-2.2813711439666804</v>
      </c>
      <c r="G768" s="103">
        <f t="shared" si="51"/>
        <v>8.6297573972042301</v>
      </c>
    </row>
    <row r="769" spans="1:7" ht="15" thickBot="1" x14ac:dyDescent="0.35">
      <c r="A769" s="106">
        <v>764</v>
      </c>
      <c r="B769" s="103">
        <f>B$4/(1+Simulasyon!B766/100*B$2/$B$1)</f>
        <v>64040.57743229004</v>
      </c>
      <c r="C769" s="103">
        <f>C$4/(1+Simulasyon!C766/100*C$2/$B$1)</f>
        <v>34479.957176206248</v>
      </c>
      <c r="D769" s="103">
        <f t="shared" ref="D769:D832" si="52">+B769-B$5</f>
        <v>-1.0747328081779415</v>
      </c>
      <c r="E769" s="103">
        <f t="shared" ref="E769:E832" si="53">+C769-C$5</f>
        <v>-4.0093742312528775</v>
      </c>
      <c r="F769" s="103">
        <f t="shared" ref="F769:F832" si="54">+SUM(D769:E769)</f>
        <v>-5.084107039430819</v>
      </c>
      <c r="G769" s="103">
        <f t="shared" si="51"/>
        <v>8.6415803168638377</v>
      </c>
    </row>
    <row r="770" spans="1:7" ht="15" thickBot="1" x14ac:dyDescent="0.35">
      <c r="A770" s="106">
        <v>765</v>
      </c>
      <c r="B770" s="103">
        <f>B$4/(1+Simulasyon!B767/100*B$2/$B$1)</f>
        <v>64037.035657896296</v>
      </c>
      <c r="C770" s="103">
        <f>C$4/(1+Simulasyon!C767/100*C$2/$B$1)</f>
        <v>34477.936168602057</v>
      </c>
      <c r="D770" s="103">
        <f t="shared" si="52"/>
        <v>-4.6165072019211948</v>
      </c>
      <c r="E770" s="103">
        <f t="shared" si="53"/>
        <v>-6.0303818354441319</v>
      </c>
      <c r="F770" s="103">
        <f t="shared" si="54"/>
        <v>-10.646889037365327</v>
      </c>
      <c r="G770" s="103">
        <f t="shared" si="51"/>
        <v>8.6446054144398659</v>
      </c>
    </row>
    <row r="771" spans="1:7" ht="15" thickBot="1" x14ac:dyDescent="0.35">
      <c r="A771" s="106">
        <v>766</v>
      </c>
      <c r="B771" s="103">
        <f>B$4/(1+Simulasyon!B768/100*B$2/$B$1)</f>
        <v>64043.842863183272</v>
      </c>
      <c r="C771" s="103">
        <f>C$4/(1+Simulasyon!C768/100*C$2/$B$1)</f>
        <v>34487.973675854599</v>
      </c>
      <c r="D771" s="103">
        <f t="shared" si="52"/>
        <v>2.1906980850544642</v>
      </c>
      <c r="E771" s="103">
        <f t="shared" si="53"/>
        <v>4.0071254170979955</v>
      </c>
      <c r="F771" s="103">
        <f t="shared" si="54"/>
        <v>6.1978235021524597</v>
      </c>
      <c r="G771" s="103">
        <f t="shared" si="51"/>
        <v>8.7242174246784998</v>
      </c>
    </row>
    <row r="772" spans="1:7" ht="15" thickBot="1" x14ac:dyDescent="0.35">
      <c r="A772" s="106">
        <v>767</v>
      </c>
      <c r="B772" s="103">
        <f>B$4/(1+Simulasyon!B769/100*B$2/$B$1)</f>
        <v>64052.613998740999</v>
      </c>
      <c r="C772" s="103">
        <f>C$4/(1+Simulasyon!C769/100*C$2/$B$1)</f>
        <v>34495.079576622767</v>
      </c>
      <c r="D772" s="103">
        <f t="shared" si="52"/>
        <v>10.96183364278113</v>
      </c>
      <c r="E772" s="103">
        <f t="shared" si="53"/>
        <v>11.11302618526679</v>
      </c>
      <c r="F772" s="103">
        <f t="shared" si="54"/>
        <v>22.07485982804792</v>
      </c>
      <c r="G772" s="103">
        <f t="shared" si="51"/>
        <v>8.7284226248375489</v>
      </c>
    </row>
    <row r="773" spans="1:7" ht="15" thickBot="1" x14ac:dyDescent="0.35">
      <c r="A773" s="106">
        <v>768</v>
      </c>
      <c r="B773" s="103">
        <f>B$4/(1+Simulasyon!B770/100*B$2/$B$1)</f>
        <v>64049.832499129428</v>
      </c>
      <c r="C773" s="103">
        <f>C$4/(1+Simulasyon!C770/100*C$2/$B$1)</f>
        <v>34492.480961339221</v>
      </c>
      <c r="D773" s="103">
        <f t="shared" si="52"/>
        <v>8.1803340312108048</v>
      </c>
      <c r="E773" s="103">
        <f t="shared" si="53"/>
        <v>8.5144109017201117</v>
      </c>
      <c r="F773" s="103">
        <f t="shared" si="54"/>
        <v>16.694744932930917</v>
      </c>
      <c r="G773" s="103">
        <f t="shared" si="51"/>
        <v>8.8196333292944473</v>
      </c>
    </row>
    <row r="774" spans="1:7" ht="15" thickBot="1" x14ac:dyDescent="0.35">
      <c r="A774" s="106">
        <v>769</v>
      </c>
      <c r="B774" s="103">
        <f>B$4/(1+Simulasyon!B771/100*B$2/$B$1)</f>
        <v>64036.655053957656</v>
      </c>
      <c r="C774" s="103">
        <f>C$4/(1+Simulasyon!C771/100*C$2/$B$1)</f>
        <v>34482.256689032103</v>
      </c>
      <c r="D774" s="103">
        <f t="shared" si="52"/>
        <v>-4.9971111405611737</v>
      </c>
      <c r="E774" s="103">
        <f t="shared" si="53"/>
        <v>-1.7098614053975325</v>
      </c>
      <c r="F774" s="103">
        <f t="shared" si="54"/>
        <v>-6.7069725459587062</v>
      </c>
      <c r="G774" s="103">
        <f t="shared" si="51"/>
        <v>8.8533483122300822</v>
      </c>
    </row>
    <row r="775" spans="1:7" ht="15" thickBot="1" x14ac:dyDescent="0.35">
      <c r="A775" s="106">
        <v>770</v>
      </c>
      <c r="B775" s="103">
        <f>B$4/(1+Simulasyon!B772/100*B$2/$B$1)</f>
        <v>64051.11612716844</v>
      </c>
      <c r="C775" s="103">
        <f>C$4/(1+Simulasyon!C772/100*C$2/$B$1)</f>
        <v>34493.444374141662</v>
      </c>
      <c r="D775" s="103">
        <f t="shared" si="52"/>
        <v>9.4639620702218963</v>
      </c>
      <c r="E775" s="103">
        <f t="shared" si="53"/>
        <v>9.4778237041609827</v>
      </c>
      <c r="F775" s="103">
        <f t="shared" si="54"/>
        <v>18.941785774382879</v>
      </c>
      <c r="G775" s="103">
        <f t="shared" ref="G775:G838" si="55">+SMALL($F$6:$F$1005,A775)</f>
        <v>8.8568685586287756</v>
      </c>
    </row>
    <row r="776" spans="1:7" ht="15" thickBot="1" x14ac:dyDescent="0.35">
      <c r="A776" s="106">
        <v>771</v>
      </c>
      <c r="B776" s="103">
        <f>B$4/(1+Simulasyon!B773/100*B$2/$B$1)</f>
        <v>64046.548392832519</v>
      </c>
      <c r="C776" s="103">
        <f>C$4/(1+Simulasyon!C773/100*C$2/$B$1)</f>
        <v>34492.448892680688</v>
      </c>
      <c r="D776" s="103">
        <f t="shared" si="52"/>
        <v>4.8962277343016467</v>
      </c>
      <c r="E776" s="103">
        <f t="shared" si="53"/>
        <v>8.4823422431873041</v>
      </c>
      <c r="F776" s="103">
        <f t="shared" si="54"/>
        <v>13.378569977488951</v>
      </c>
      <c r="G776" s="103">
        <f t="shared" si="55"/>
        <v>8.9301227475370979</v>
      </c>
    </row>
    <row r="777" spans="1:7" ht="15" thickBot="1" x14ac:dyDescent="0.35">
      <c r="A777" s="106">
        <v>772</v>
      </c>
      <c r="B777" s="103">
        <f>B$4/(1+Simulasyon!B774/100*B$2/$B$1)</f>
        <v>64044.947405733692</v>
      </c>
      <c r="C777" s="103">
        <f>C$4/(1+Simulasyon!C774/100*C$2/$B$1)</f>
        <v>34483.922105664817</v>
      </c>
      <c r="D777" s="103">
        <f t="shared" si="52"/>
        <v>3.2952406354743289</v>
      </c>
      <c r="E777" s="103">
        <f t="shared" si="53"/>
        <v>-4.4444772684073541E-2</v>
      </c>
      <c r="F777" s="103">
        <f t="shared" si="54"/>
        <v>3.2507958627902553</v>
      </c>
      <c r="G777" s="103">
        <f t="shared" si="55"/>
        <v>9.077152493999165</v>
      </c>
    </row>
    <row r="778" spans="1:7" ht="15" thickBot="1" x14ac:dyDescent="0.35">
      <c r="A778" s="106">
        <v>773</v>
      </c>
      <c r="B778" s="103">
        <f>B$4/(1+Simulasyon!B775/100*B$2/$B$1)</f>
        <v>64043.901593493152</v>
      </c>
      <c r="C778" s="103">
        <f>C$4/(1+Simulasyon!C775/100*C$2/$B$1)</f>
        <v>34486.700721561028</v>
      </c>
      <c r="D778" s="103">
        <f t="shared" si="52"/>
        <v>2.2494283949345117</v>
      </c>
      <c r="E778" s="103">
        <f t="shared" si="53"/>
        <v>2.7341711235276307</v>
      </c>
      <c r="F778" s="103">
        <f t="shared" si="54"/>
        <v>4.9835995184621424</v>
      </c>
      <c r="G778" s="103">
        <f t="shared" si="55"/>
        <v>9.1783449074428063</v>
      </c>
    </row>
    <row r="779" spans="1:7" ht="15" thickBot="1" x14ac:dyDescent="0.35">
      <c r="A779" s="106">
        <v>774</v>
      </c>
      <c r="B779" s="103">
        <f>B$4/(1+Simulasyon!B776/100*B$2/$B$1)</f>
        <v>64044.758931902958</v>
      </c>
      <c r="C779" s="103">
        <f>C$4/(1+Simulasyon!C776/100*C$2/$B$1)</f>
        <v>34487.726755100295</v>
      </c>
      <c r="D779" s="103">
        <f t="shared" si="52"/>
        <v>3.1067668047398911</v>
      </c>
      <c r="E779" s="103">
        <f t="shared" si="53"/>
        <v>3.7602046627944219</v>
      </c>
      <c r="F779" s="103">
        <f t="shared" si="54"/>
        <v>6.866971467534313</v>
      </c>
      <c r="G779" s="103">
        <f t="shared" si="55"/>
        <v>9.1913667867265758</v>
      </c>
    </row>
    <row r="780" spans="1:7" ht="15" thickBot="1" x14ac:dyDescent="0.35">
      <c r="A780" s="106">
        <v>775</v>
      </c>
      <c r="B780" s="103">
        <f>B$4/(1+Simulasyon!B777/100*B$2/$B$1)</f>
        <v>64050.544205136903</v>
      </c>
      <c r="C780" s="103">
        <f>C$4/(1+Simulasyon!C777/100*C$2/$B$1)</f>
        <v>34497.461302479918</v>
      </c>
      <c r="D780" s="103">
        <f t="shared" si="52"/>
        <v>8.8920400386850815</v>
      </c>
      <c r="E780" s="103">
        <f t="shared" si="53"/>
        <v>13.494752042417531</v>
      </c>
      <c r="F780" s="103">
        <f t="shared" si="54"/>
        <v>22.386792081102612</v>
      </c>
      <c r="G780" s="103">
        <f t="shared" si="55"/>
        <v>9.2071997854873189</v>
      </c>
    </row>
    <row r="781" spans="1:7" ht="15" thickBot="1" x14ac:dyDescent="0.35">
      <c r="A781" s="106">
        <v>776</v>
      </c>
      <c r="B781" s="103">
        <f>B$4/(1+Simulasyon!B778/100*B$2/$B$1)</f>
        <v>64046.020773575809</v>
      </c>
      <c r="C781" s="103">
        <f>C$4/(1+Simulasyon!C778/100*C$2/$B$1)</f>
        <v>34491.235026694041</v>
      </c>
      <c r="D781" s="103">
        <f t="shared" si="52"/>
        <v>4.3686084775908967</v>
      </c>
      <c r="E781" s="103">
        <f t="shared" si="53"/>
        <v>7.2684762565404526</v>
      </c>
      <c r="F781" s="103">
        <f t="shared" si="54"/>
        <v>11.637084734131349</v>
      </c>
      <c r="G781" s="103">
        <f t="shared" si="55"/>
        <v>9.2099299747933401</v>
      </c>
    </row>
    <row r="782" spans="1:7" ht="15" thickBot="1" x14ac:dyDescent="0.35">
      <c r="A782" s="106">
        <v>777</v>
      </c>
      <c r="B782" s="103">
        <f>B$4/(1+Simulasyon!B779/100*B$2/$B$1)</f>
        <v>64032.392213050138</v>
      </c>
      <c r="C782" s="103">
        <f>C$4/(1+Simulasyon!C779/100*C$2/$B$1)</f>
        <v>34476.36465287274</v>
      </c>
      <c r="D782" s="103">
        <f t="shared" si="52"/>
        <v>-9.2599520480798674</v>
      </c>
      <c r="E782" s="103">
        <f t="shared" si="53"/>
        <v>-7.6018975647602929</v>
      </c>
      <c r="F782" s="103">
        <f t="shared" si="54"/>
        <v>-16.86184961284016</v>
      </c>
      <c r="G782" s="103">
        <f t="shared" si="55"/>
        <v>9.2356275422498584</v>
      </c>
    </row>
    <row r="783" spans="1:7" ht="15" thickBot="1" x14ac:dyDescent="0.35">
      <c r="A783" s="106">
        <v>778</v>
      </c>
      <c r="B783" s="103">
        <f>B$4/(1+Simulasyon!B780/100*B$2/$B$1)</f>
        <v>64040.029871762134</v>
      </c>
      <c r="C783" s="103">
        <f>C$4/(1+Simulasyon!C780/100*C$2/$B$1)</f>
        <v>34490.112480369011</v>
      </c>
      <c r="D783" s="103">
        <f t="shared" si="52"/>
        <v>-1.6222933360841125</v>
      </c>
      <c r="E783" s="103">
        <f t="shared" si="53"/>
        <v>6.1459299315101816</v>
      </c>
      <c r="F783" s="103">
        <f t="shared" si="54"/>
        <v>4.5236365954260691</v>
      </c>
      <c r="G783" s="103">
        <f t="shared" si="55"/>
        <v>9.24196737944294</v>
      </c>
    </row>
    <row r="784" spans="1:7" ht="15" thickBot="1" x14ac:dyDescent="0.35">
      <c r="A784" s="106">
        <v>779</v>
      </c>
      <c r="B784" s="103">
        <f>B$4/(1+Simulasyon!B781/100*B$2/$B$1)</f>
        <v>64038.42271752037</v>
      </c>
      <c r="C784" s="103">
        <f>C$4/(1+Simulasyon!C781/100*C$2/$B$1)</f>
        <v>34476.190321409726</v>
      </c>
      <c r="D784" s="103">
        <f t="shared" si="52"/>
        <v>-3.2294475778471678</v>
      </c>
      <c r="E784" s="103">
        <f t="shared" si="53"/>
        <v>-7.7762290277751163</v>
      </c>
      <c r="F784" s="103">
        <f t="shared" si="54"/>
        <v>-11.005676605622284</v>
      </c>
      <c r="G784" s="103">
        <f t="shared" si="55"/>
        <v>9.2943542657303624</v>
      </c>
    </row>
    <row r="785" spans="1:7" ht="15" thickBot="1" x14ac:dyDescent="0.35">
      <c r="A785" s="106">
        <v>780</v>
      </c>
      <c r="B785" s="103">
        <f>B$4/(1+Simulasyon!B782/100*B$2/$B$1)</f>
        <v>64051.030416152767</v>
      </c>
      <c r="C785" s="103">
        <f>C$4/(1+Simulasyon!C782/100*C$2/$B$1)</f>
        <v>34492.812725529111</v>
      </c>
      <c r="D785" s="103">
        <f t="shared" si="52"/>
        <v>9.3782510545497644</v>
      </c>
      <c r="E785" s="103">
        <f t="shared" si="53"/>
        <v>8.8461750916103483</v>
      </c>
      <c r="F785" s="103">
        <f t="shared" si="54"/>
        <v>18.224426146160113</v>
      </c>
      <c r="G785" s="103">
        <f t="shared" si="55"/>
        <v>9.3697910351111204</v>
      </c>
    </row>
    <row r="786" spans="1:7" ht="15" thickBot="1" x14ac:dyDescent="0.35">
      <c r="A786" s="106">
        <v>781</v>
      </c>
      <c r="B786" s="103">
        <f>B$4/(1+Simulasyon!B783/100*B$2/$B$1)</f>
        <v>64043.849938600179</v>
      </c>
      <c r="C786" s="103">
        <f>C$4/(1+Simulasyon!C783/100*C$2/$B$1)</f>
        <v>34486.36766139519</v>
      </c>
      <c r="D786" s="103">
        <f t="shared" si="52"/>
        <v>2.1977735019609099</v>
      </c>
      <c r="E786" s="103">
        <f t="shared" si="53"/>
        <v>2.4011109576895251</v>
      </c>
      <c r="F786" s="103">
        <f t="shared" si="54"/>
        <v>4.598884459650435</v>
      </c>
      <c r="G786" s="103">
        <f t="shared" si="55"/>
        <v>9.3761808277486125</v>
      </c>
    </row>
    <row r="787" spans="1:7" ht="15" thickBot="1" x14ac:dyDescent="0.35">
      <c r="A787" s="106">
        <v>782</v>
      </c>
      <c r="B787" s="103">
        <f>B$4/(1+Simulasyon!B784/100*B$2/$B$1)</f>
        <v>64032.492390955944</v>
      </c>
      <c r="C787" s="103">
        <f>C$4/(1+Simulasyon!C784/100*C$2/$B$1)</f>
        <v>34471.558200510241</v>
      </c>
      <c r="D787" s="103">
        <f t="shared" si="52"/>
        <v>-9.1597741422738181</v>
      </c>
      <c r="E787" s="103">
        <f t="shared" si="53"/>
        <v>-12.408349927260133</v>
      </c>
      <c r="F787" s="103">
        <f t="shared" si="54"/>
        <v>-21.568124069533951</v>
      </c>
      <c r="G787" s="103">
        <f t="shared" si="55"/>
        <v>9.4354910285401274</v>
      </c>
    </row>
    <row r="788" spans="1:7" ht="15" thickBot="1" x14ac:dyDescent="0.35">
      <c r="A788" s="106">
        <v>783</v>
      </c>
      <c r="B788" s="103">
        <f>B$4/(1+Simulasyon!B785/100*B$2/$B$1)</f>
        <v>64044.010590022895</v>
      </c>
      <c r="C788" s="103">
        <f>C$4/(1+Simulasyon!C785/100*C$2/$B$1)</f>
        <v>34490.977916547934</v>
      </c>
      <c r="D788" s="103">
        <f t="shared" si="52"/>
        <v>2.3584249246778199</v>
      </c>
      <c r="E788" s="103">
        <f t="shared" si="53"/>
        <v>7.0113661104333005</v>
      </c>
      <c r="F788" s="103">
        <f t="shared" si="54"/>
        <v>9.3697910351111204</v>
      </c>
      <c r="G788" s="103">
        <f t="shared" si="55"/>
        <v>9.478661203836964</v>
      </c>
    </row>
    <row r="789" spans="1:7" ht="15" thickBot="1" x14ac:dyDescent="0.35">
      <c r="A789" s="106">
        <v>784</v>
      </c>
      <c r="B789" s="103">
        <f>B$4/(1+Simulasyon!B786/100*B$2/$B$1)</f>
        <v>64042.316045281281</v>
      </c>
      <c r="C789" s="103">
        <f>C$4/(1+Simulasyon!C786/100*C$2/$B$1)</f>
        <v>34486.898530907369</v>
      </c>
      <c r="D789" s="103">
        <f t="shared" si="52"/>
        <v>0.66388018306315644</v>
      </c>
      <c r="E789" s="103">
        <f t="shared" si="53"/>
        <v>2.9319804698679945</v>
      </c>
      <c r="F789" s="103">
        <f t="shared" si="54"/>
        <v>3.595860652931151</v>
      </c>
      <c r="G789" s="103">
        <f t="shared" si="55"/>
        <v>9.5147526326036314</v>
      </c>
    </row>
    <row r="790" spans="1:7" ht="15" thickBot="1" x14ac:dyDescent="0.35">
      <c r="A790" s="106">
        <v>785</v>
      </c>
      <c r="B790" s="103">
        <f>B$4/(1+Simulasyon!B787/100*B$2/$B$1)</f>
        <v>64032.225194752878</v>
      </c>
      <c r="C790" s="103">
        <f>C$4/(1+Simulasyon!C787/100*C$2/$B$1)</f>
        <v>34471.959252043438</v>
      </c>
      <c r="D790" s="103">
        <f t="shared" si="52"/>
        <v>-9.426970345339214</v>
      </c>
      <c r="E790" s="103">
        <f t="shared" si="53"/>
        <v>-12.007298394062673</v>
      </c>
      <c r="F790" s="103">
        <f t="shared" si="54"/>
        <v>-21.434268739401887</v>
      </c>
      <c r="G790" s="103">
        <f t="shared" si="55"/>
        <v>9.5196581846612389</v>
      </c>
    </row>
    <row r="791" spans="1:7" ht="15" thickBot="1" x14ac:dyDescent="0.35">
      <c r="A791" s="106">
        <v>786</v>
      </c>
      <c r="B791" s="103">
        <f>B$4/(1+Simulasyon!B788/100*B$2/$B$1)</f>
        <v>64046.682104263447</v>
      </c>
      <c r="C791" s="103">
        <f>C$4/(1+Simulasyon!C788/100*C$2/$B$1)</f>
        <v>34488.873211495673</v>
      </c>
      <c r="D791" s="103">
        <f t="shared" si="52"/>
        <v>5.0299391652297345</v>
      </c>
      <c r="E791" s="103">
        <f t="shared" si="53"/>
        <v>4.9066610581721761</v>
      </c>
      <c r="F791" s="103">
        <f t="shared" si="54"/>
        <v>9.9366002234019106</v>
      </c>
      <c r="G791" s="103">
        <f t="shared" si="55"/>
        <v>9.6154674776553293</v>
      </c>
    </row>
    <row r="792" spans="1:7" ht="15" thickBot="1" x14ac:dyDescent="0.35">
      <c r="A792" s="106">
        <v>787</v>
      </c>
      <c r="B792" s="103">
        <f>B$4/(1+Simulasyon!B789/100*B$2/$B$1)</f>
        <v>64048.094416065738</v>
      </c>
      <c r="C792" s="103">
        <f>C$4/(1+Simulasyon!C789/100*C$2/$B$1)</f>
        <v>34495.585633100884</v>
      </c>
      <c r="D792" s="103">
        <f t="shared" si="52"/>
        <v>6.442250967520522</v>
      </c>
      <c r="E792" s="103">
        <f t="shared" si="53"/>
        <v>11.619082663382869</v>
      </c>
      <c r="F792" s="103">
        <f t="shared" si="54"/>
        <v>18.061333630903391</v>
      </c>
      <c r="G792" s="103">
        <f t="shared" si="55"/>
        <v>9.7846409114499693</v>
      </c>
    </row>
    <row r="793" spans="1:7" ht="15" thickBot="1" x14ac:dyDescent="0.35">
      <c r="A793" s="106">
        <v>788</v>
      </c>
      <c r="B793" s="103">
        <f>B$4/(1+Simulasyon!B790/100*B$2/$B$1)</f>
        <v>64045.569601328294</v>
      </c>
      <c r="C793" s="103">
        <f>C$4/(1+Simulasyon!C790/100*C$2/$B$1)</f>
        <v>34492.083044911713</v>
      </c>
      <c r="D793" s="103">
        <f t="shared" si="52"/>
        <v>3.9174362300764187</v>
      </c>
      <c r="E793" s="103">
        <f t="shared" si="53"/>
        <v>8.1164944742122316</v>
      </c>
      <c r="F793" s="103">
        <f t="shared" si="54"/>
        <v>12.03393070428865</v>
      </c>
      <c r="G793" s="103">
        <f t="shared" si="55"/>
        <v>9.7920059904499794</v>
      </c>
    </row>
    <row r="794" spans="1:7" ht="15" thickBot="1" x14ac:dyDescent="0.35">
      <c r="A794" s="106">
        <v>789</v>
      </c>
      <c r="B794" s="103">
        <f>B$4/(1+Simulasyon!B791/100*B$2/$B$1)</f>
        <v>64042.142991629211</v>
      </c>
      <c r="C794" s="103">
        <f>C$4/(1+Simulasyon!C791/100*C$2/$B$1)</f>
        <v>34487.653745602052</v>
      </c>
      <c r="D794" s="103">
        <f t="shared" si="52"/>
        <v>0.4908265309932176</v>
      </c>
      <c r="E794" s="103">
        <f t="shared" si="53"/>
        <v>3.6871951645516674</v>
      </c>
      <c r="F794" s="103">
        <f t="shared" si="54"/>
        <v>4.178021695544885</v>
      </c>
      <c r="G794" s="103">
        <f t="shared" si="55"/>
        <v>9.8122577872636612</v>
      </c>
    </row>
    <row r="795" spans="1:7" ht="15" thickBot="1" x14ac:dyDescent="0.35">
      <c r="A795" s="106">
        <v>790</v>
      </c>
      <c r="B795" s="103">
        <f>B$4/(1+Simulasyon!B792/100*B$2/$B$1)</f>
        <v>64047.188617177548</v>
      </c>
      <c r="C795" s="103">
        <f>C$4/(1+Simulasyon!C792/100*C$2/$B$1)</f>
        <v>34492.955760673598</v>
      </c>
      <c r="D795" s="103">
        <f t="shared" si="52"/>
        <v>5.5364520793300471</v>
      </c>
      <c r="E795" s="103">
        <f t="shared" si="53"/>
        <v>8.9892102360972785</v>
      </c>
      <c r="F795" s="103">
        <f t="shared" si="54"/>
        <v>14.525662315427326</v>
      </c>
      <c r="G795" s="103">
        <f t="shared" si="55"/>
        <v>9.8290180686235544</v>
      </c>
    </row>
    <row r="796" spans="1:7" ht="15" thickBot="1" x14ac:dyDescent="0.35">
      <c r="A796" s="106">
        <v>791</v>
      </c>
      <c r="B796" s="103">
        <f>B$4/(1+Simulasyon!B793/100*B$2/$B$1)</f>
        <v>64042.738714149506</v>
      </c>
      <c r="C796" s="103">
        <f>C$4/(1+Simulasyon!C793/100*C$2/$B$1)</f>
        <v>34484.223667541402</v>
      </c>
      <c r="D796" s="103">
        <f t="shared" si="52"/>
        <v>1.086549051287875</v>
      </c>
      <c r="E796" s="103">
        <f t="shared" si="53"/>
        <v>0.25711710390169173</v>
      </c>
      <c r="F796" s="103">
        <f t="shared" si="54"/>
        <v>1.3436661551895668</v>
      </c>
      <c r="G796" s="103">
        <f t="shared" si="55"/>
        <v>9.9366002234019106</v>
      </c>
    </row>
    <row r="797" spans="1:7" ht="15" thickBot="1" x14ac:dyDescent="0.35">
      <c r="A797" s="106">
        <v>792</v>
      </c>
      <c r="B797" s="103">
        <f>B$4/(1+Simulasyon!B794/100*B$2/$B$1)</f>
        <v>64048.32930786808</v>
      </c>
      <c r="C797" s="103">
        <f>C$4/(1+Simulasyon!C794/100*C$2/$B$1)</f>
        <v>34488.016428959767</v>
      </c>
      <c r="D797" s="103">
        <f t="shared" si="52"/>
        <v>6.6771427698622574</v>
      </c>
      <c r="E797" s="103">
        <f t="shared" si="53"/>
        <v>4.0498785222662264</v>
      </c>
      <c r="F797" s="103">
        <f t="shared" si="54"/>
        <v>10.727021292128484</v>
      </c>
      <c r="G797" s="103">
        <f t="shared" si="55"/>
        <v>9.9399381387192989</v>
      </c>
    </row>
    <row r="798" spans="1:7" ht="15" thickBot="1" x14ac:dyDescent="0.35">
      <c r="A798" s="106">
        <v>793</v>
      </c>
      <c r="B798" s="103">
        <f>B$4/(1+Simulasyon!B795/100*B$2/$B$1)</f>
        <v>64037.729479130328</v>
      </c>
      <c r="C798" s="103">
        <f>C$4/(1+Simulasyon!C795/100*C$2/$B$1)</f>
        <v>34474.39203596962</v>
      </c>
      <c r="D798" s="103">
        <f t="shared" si="52"/>
        <v>-3.9226859678892652</v>
      </c>
      <c r="E798" s="103">
        <f t="shared" si="53"/>
        <v>-9.5745144678803626</v>
      </c>
      <c r="F798" s="103">
        <f t="shared" si="54"/>
        <v>-13.497200435769628</v>
      </c>
      <c r="G798" s="103">
        <f t="shared" si="55"/>
        <v>10.023542122435174</v>
      </c>
    </row>
    <row r="799" spans="1:7" ht="15" thickBot="1" x14ac:dyDescent="0.35">
      <c r="A799" s="106">
        <v>794</v>
      </c>
      <c r="B799" s="103">
        <f>B$4/(1+Simulasyon!B796/100*B$2/$B$1)</f>
        <v>64049.363740230721</v>
      </c>
      <c r="C799" s="103">
        <f>C$4/(1+Simulasyon!C796/100*C$2/$B$1)</f>
        <v>34491.108292043515</v>
      </c>
      <c r="D799" s="103">
        <f t="shared" si="52"/>
        <v>7.7115751325036399</v>
      </c>
      <c r="E799" s="103">
        <f t="shared" si="53"/>
        <v>7.1417416060139658</v>
      </c>
      <c r="F799" s="103">
        <f t="shared" si="54"/>
        <v>14.853316738517606</v>
      </c>
      <c r="G799" s="103">
        <f t="shared" si="55"/>
        <v>10.055659858691797</v>
      </c>
    </row>
    <row r="800" spans="1:7" ht="15" thickBot="1" x14ac:dyDescent="0.35">
      <c r="A800" s="106">
        <v>795</v>
      </c>
      <c r="B800" s="103">
        <f>B$4/(1+Simulasyon!B797/100*B$2/$B$1)</f>
        <v>64033.751838391094</v>
      </c>
      <c r="C800" s="103">
        <f>C$4/(1+Simulasyon!C797/100*C$2/$B$1)</f>
        <v>34475.621082794663</v>
      </c>
      <c r="D800" s="103">
        <f t="shared" si="52"/>
        <v>-7.9003267071238952</v>
      </c>
      <c r="E800" s="103">
        <f t="shared" si="53"/>
        <v>-8.3454676428373205</v>
      </c>
      <c r="F800" s="103">
        <f t="shared" si="54"/>
        <v>-16.245794349961216</v>
      </c>
      <c r="G800" s="103">
        <f t="shared" si="55"/>
        <v>10.13234644401382</v>
      </c>
    </row>
    <row r="801" spans="1:7" ht="15" thickBot="1" x14ac:dyDescent="0.35">
      <c r="A801" s="106">
        <v>796</v>
      </c>
      <c r="B801" s="103">
        <f>B$4/(1+Simulasyon!B798/100*B$2/$B$1)</f>
        <v>64039.271803586504</v>
      </c>
      <c r="C801" s="103">
        <f>C$4/(1+Simulasyon!C798/100*C$2/$B$1)</f>
        <v>34470.712704522361</v>
      </c>
      <c r="D801" s="103">
        <f t="shared" si="52"/>
        <v>-2.3803615117139998</v>
      </c>
      <c r="E801" s="103">
        <f t="shared" si="53"/>
        <v>-13.253845915140118</v>
      </c>
      <c r="F801" s="103">
        <f t="shared" si="54"/>
        <v>-15.634207426854118</v>
      </c>
      <c r="G801" s="103">
        <f t="shared" si="55"/>
        <v>10.136773590515077</v>
      </c>
    </row>
    <row r="802" spans="1:7" ht="15" thickBot="1" x14ac:dyDescent="0.35">
      <c r="A802" s="106">
        <v>797</v>
      </c>
      <c r="B802" s="103">
        <f>B$4/(1+Simulasyon!B799/100*B$2/$B$1)</f>
        <v>64040.520733360485</v>
      </c>
      <c r="C802" s="103">
        <f>C$4/(1+Simulasyon!C799/100*C$2/$B$1)</f>
        <v>34476.819014333603</v>
      </c>
      <c r="D802" s="103">
        <f t="shared" si="52"/>
        <v>-1.1314317377327825</v>
      </c>
      <c r="E802" s="103">
        <f t="shared" si="53"/>
        <v>-7.147536103897437</v>
      </c>
      <c r="F802" s="103">
        <f t="shared" si="54"/>
        <v>-8.2789678416302195</v>
      </c>
      <c r="G802" s="103">
        <f t="shared" si="55"/>
        <v>10.173468867520569</v>
      </c>
    </row>
    <row r="803" spans="1:7" ht="15" thickBot="1" x14ac:dyDescent="0.35">
      <c r="A803" s="106">
        <v>798</v>
      </c>
      <c r="B803" s="103">
        <f>B$4/(1+Simulasyon!B800/100*B$2/$B$1)</f>
        <v>64039.201372948351</v>
      </c>
      <c r="C803" s="103">
        <f>C$4/(1+Simulasyon!C800/100*C$2/$B$1)</f>
        <v>34484.95242739519</v>
      </c>
      <c r="D803" s="103">
        <f t="shared" si="52"/>
        <v>-2.4507921498661744</v>
      </c>
      <c r="E803" s="103">
        <f t="shared" si="53"/>
        <v>0.98587695768947015</v>
      </c>
      <c r="F803" s="103">
        <f t="shared" si="54"/>
        <v>-1.4649151921767043</v>
      </c>
      <c r="G803" s="103">
        <f t="shared" si="55"/>
        <v>10.325947217221255</v>
      </c>
    </row>
    <row r="804" spans="1:7" ht="15" thickBot="1" x14ac:dyDescent="0.35">
      <c r="A804" s="106">
        <v>799</v>
      </c>
      <c r="B804" s="103">
        <f>B$4/(1+Simulasyon!B801/100*B$2/$B$1)</f>
        <v>64042.982517847973</v>
      </c>
      <c r="C804" s="103">
        <f>C$4/(1+Simulasyon!C801/100*C$2/$B$1)</f>
        <v>34486.881111853385</v>
      </c>
      <c r="D804" s="103">
        <f t="shared" si="52"/>
        <v>1.3303527497555478</v>
      </c>
      <c r="E804" s="103">
        <f t="shared" si="53"/>
        <v>2.9145614158842363</v>
      </c>
      <c r="F804" s="103">
        <f t="shared" si="54"/>
        <v>4.2449141656397842</v>
      </c>
      <c r="G804" s="103">
        <f t="shared" si="55"/>
        <v>10.367572042348911</v>
      </c>
    </row>
    <row r="805" spans="1:7" ht="15" thickBot="1" x14ac:dyDescent="0.35">
      <c r="A805" s="106">
        <v>800</v>
      </c>
      <c r="B805" s="103">
        <f>B$4/(1+Simulasyon!B802/100*B$2/$B$1)</f>
        <v>64034.124669211255</v>
      </c>
      <c r="C805" s="103">
        <f>C$4/(1+Simulasyon!C802/100*C$2/$B$1)</f>
        <v>34483.36135081562</v>
      </c>
      <c r="D805" s="103">
        <f t="shared" si="52"/>
        <v>-7.5274958869631519</v>
      </c>
      <c r="E805" s="103">
        <f t="shared" si="53"/>
        <v>-0.6051996218811837</v>
      </c>
      <c r="F805" s="103">
        <f t="shared" si="54"/>
        <v>-8.1326955088443356</v>
      </c>
      <c r="G805" s="103">
        <f t="shared" si="55"/>
        <v>10.376474423283071</v>
      </c>
    </row>
    <row r="806" spans="1:7" ht="15" thickBot="1" x14ac:dyDescent="0.35">
      <c r="A806" s="106">
        <v>801</v>
      </c>
      <c r="B806" s="103">
        <f>B$4/(1+Simulasyon!B803/100*B$2/$B$1)</f>
        <v>64041.417512190572</v>
      </c>
      <c r="C806" s="103">
        <f>C$4/(1+Simulasyon!C803/100*C$2/$B$1)</f>
        <v>34472.798962927787</v>
      </c>
      <c r="D806" s="103">
        <f t="shared" si="52"/>
        <v>-0.23465290764579549</v>
      </c>
      <c r="E806" s="103">
        <f t="shared" si="53"/>
        <v>-11.167587509713485</v>
      </c>
      <c r="F806" s="103">
        <f t="shared" si="54"/>
        <v>-11.40224041735928</v>
      </c>
      <c r="G806" s="103">
        <f t="shared" si="55"/>
        <v>10.392623506551899</v>
      </c>
    </row>
    <row r="807" spans="1:7" ht="15" thickBot="1" x14ac:dyDescent="0.35">
      <c r="A807" s="106">
        <v>802</v>
      </c>
      <c r="B807" s="103">
        <f>B$4/(1+Simulasyon!B804/100*B$2/$B$1)</f>
        <v>64041.282470727463</v>
      </c>
      <c r="C807" s="103">
        <f>C$4/(1+Simulasyon!C804/100*C$2/$B$1)</f>
        <v>34483.125506669261</v>
      </c>
      <c r="D807" s="103">
        <f t="shared" si="52"/>
        <v>-0.369694370754587</v>
      </c>
      <c r="E807" s="103">
        <f t="shared" si="53"/>
        <v>-0.84104376823961502</v>
      </c>
      <c r="F807" s="103">
        <f t="shared" si="54"/>
        <v>-1.210738138994202</v>
      </c>
      <c r="G807" s="103">
        <f t="shared" si="55"/>
        <v>10.49763149372302</v>
      </c>
    </row>
    <row r="808" spans="1:7" ht="15" thickBot="1" x14ac:dyDescent="0.35">
      <c r="A808" s="106">
        <v>803</v>
      </c>
      <c r="B808" s="103">
        <f>B$4/(1+Simulasyon!B805/100*B$2/$B$1)</f>
        <v>64041.145518107449</v>
      </c>
      <c r="C808" s="103">
        <f>C$4/(1+Simulasyon!C805/100*C$2/$B$1)</f>
        <v>34482.909417351155</v>
      </c>
      <c r="D808" s="103">
        <f t="shared" si="52"/>
        <v>-0.50664699076878605</v>
      </c>
      <c r="E808" s="103">
        <f t="shared" si="53"/>
        <v>-1.057133086345857</v>
      </c>
      <c r="F808" s="103">
        <f t="shared" si="54"/>
        <v>-1.5637800771146431</v>
      </c>
      <c r="G808" s="103">
        <f t="shared" si="55"/>
        <v>10.572922052146168</v>
      </c>
    </row>
    <row r="809" spans="1:7" ht="15" thickBot="1" x14ac:dyDescent="0.35">
      <c r="A809" s="106">
        <v>804</v>
      </c>
      <c r="B809" s="103">
        <f>B$4/(1+Simulasyon!B806/100*B$2/$B$1)</f>
        <v>64032.904620486283</v>
      </c>
      <c r="C809" s="103">
        <f>C$4/(1+Simulasyon!C806/100*C$2/$B$1)</f>
        <v>34471.107106192918</v>
      </c>
      <c r="D809" s="103">
        <f t="shared" si="52"/>
        <v>-8.7475446119351545</v>
      </c>
      <c r="E809" s="103">
        <f t="shared" si="53"/>
        <v>-12.859444244582846</v>
      </c>
      <c r="F809" s="103">
        <f t="shared" si="54"/>
        <v>-21.606988856518001</v>
      </c>
      <c r="G809" s="103">
        <f t="shared" si="55"/>
        <v>10.595791708285105</v>
      </c>
    </row>
    <row r="810" spans="1:7" ht="15" thickBot="1" x14ac:dyDescent="0.35">
      <c r="A810" s="106">
        <v>805</v>
      </c>
      <c r="B810" s="103">
        <f>B$4/(1+Simulasyon!B807/100*B$2/$B$1)</f>
        <v>64043.439526523965</v>
      </c>
      <c r="C810" s="103">
        <f>C$4/(1+Simulasyon!C807/100*C$2/$B$1)</f>
        <v>34480.636605334723</v>
      </c>
      <c r="D810" s="103">
        <f t="shared" si="52"/>
        <v>1.7873614257478039</v>
      </c>
      <c r="E810" s="103">
        <f t="shared" si="53"/>
        <v>-3.3299451027778559</v>
      </c>
      <c r="F810" s="103">
        <f t="shared" si="54"/>
        <v>-1.5425836770300521</v>
      </c>
      <c r="G810" s="103">
        <f t="shared" si="55"/>
        <v>10.628519638135913</v>
      </c>
    </row>
    <row r="811" spans="1:7" ht="15" thickBot="1" x14ac:dyDescent="0.35">
      <c r="A811" s="106">
        <v>806</v>
      </c>
      <c r="B811" s="103">
        <f>B$4/(1+Simulasyon!B808/100*B$2/$B$1)</f>
        <v>64039.635915418068</v>
      </c>
      <c r="C811" s="103">
        <f>C$4/(1+Simulasyon!C808/100*C$2/$B$1)</f>
        <v>34474.027824999044</v>
      </c>
      <c r="D811" s="103">
        <f t="shared" si="52"/>
        <v>-2.0162496801494854</v>
      </c>
      <c r="E811" s="103">
        <f t="shared" si="53"/>
        <v>-9.9387254384564585</v>
      </c>
      <c r="F811" s="103">
        <f t="shared" si="54"/>
        <v>-11.954975118605944</v>
      </c>
      <c r="G811" s="103">
        <f t="shared" si="55"/>
        <v>10.628893159606378</v>
      </c>
    </row>
    <row r="812" spans="1:7" ht="15" thickBot="1" x14ac:dyDescent="0.35">
      <c r="A812" s="106">
        <v>807</v>
      </c>
      <c r="B812" s="103">
        <f>B$4/(1+Simulasyon!B809/100*B$2/$B$1)</f>
        <v>64048.726213506743</v>
      </c>
      <c r="C812" s="103">
        <f>C$4/(1+Simulasyon!C809/100*C$2/$B$1)</f>
        <v>34492.572476285008</v>
      </c>
      <c r="D812" s="103">
        <f t="shared" si="52"/>
        <v>7.0740484085254138</v>
      </c>
      <c r="E812" s="103">
        <f t="shared" si="53"/>
        <v>8.6059258475070237</v>
      </c>
      <c r="F812" s="103">
        <f t="shared" si="54"/>
        <v>15.679974256032438</v>
      </c>
      <c r="G812" s="103">
        <f t="shared" si="55"/>
        <v>10.655231406039093</v>
      </c>
    </row>
    <row r="813" spans="1:7" ht="15" thickBot="1" x14ac:dyDescent="0.35">
      <c r="A813" s="106">
        <v>808</v>
      </c>
      <c r="B813" s="103">
        <f>B$4/(1+Simulasyon!B810/100*B$2/$B$1)</f>
        <v>64044.697921150451</v>
      </c>
      <c r="C813" s="103">
        <f>C$4/(1+Simulasyon!C810/100*C$2/$B$1)</f>
        <v>34486.505610747256</v>
      </c>
      <c r="D813" s="103">
        <f t="shared" si="52"/>
        <v>3.045756052233628</v>
      </c>
      <c r="E813" s="103">
        <f t="shared" si="53"/>
        <v>2.5390603097548592</v>
      </c>
      <c r="F813" s="103">
        <f t="shared" si="54"/>
        <v>5.5848163619884872</v>
      </c>
      <c r="G813" s="103">
        <f t="shared" si="55"/>
        <v>10.722466944978805</v>
      </c>
    </row>
    <row r="814" spans="1:7" ht="15" thickBot="1" x14ac:dyDescent="0.35">
      <c r="A814" s="106">
        <v>809</v>
      </c>
      <c r="B814" s="103">
        <f>B$4/(1+Simulasyon!B811/100*B$2/$B$1)</f>
        <v>64043.925481680526</v>
      </c>
      <c r="C814" s="103">
        <f>C$4/(1+Simulasyon!C811/100*C$2/$B$1)</f>
        <v>34485.151578342535</v>
      </c>
      <c r="D814" s="103">
        <f t="shared" si="52"/>
        <v>2.2733165823083255</v>
      </c>
      <c r="E814" s="103">
        <f t="shared" si="53"/>
        <v>1.185027905034076</v>
      </c>
      <c r="F814" s="103">
        <f t="shared" si="54"/>
        <v>3.4583444873424014</v>
      </c>
      <c r="G814" s="103">
        <f t="shared" si="55"/>
        <v>10.727021292128484</v>
      </c>
    </row>
    <row r="815" spans="1:7" ht="15" thickBot="1" x14ac:dyDescent="0.35">
      <c r="A815" s="106">
        <v>810</v>
      </c>
      <c r="B815" s="103">
        <f>B$4/(1+Simulasyon!B812/100*B$2/$B$1)</f>
        <v>64042.054880708303</v>
      </c>
      <c r="C815" s="103">
        <f>C$4/(1+Simulasyon!C812/100*C$2/$B$1)</f>
        <v>34485.841665547232</v>
      </c>
      <c r="D815" s="103">
        <f t="shared" si="52"/>
        <v>0.4027156100855791</v>
      </c>
      <c r="E815" s="103">
        <f t="shared" si="53"/>
        <v>1.8751151097312686</v>
      </c>
      <c r="F815" s="103">
        <f t="shared" si="54"/>
        <v>2.2778307198168477</v>
      </c>
      <c r="G815" s="103">
        <f t="shared" si="55"/>
        <v>10.73355321973213</v>
      </c>
    </row>
    <row r="816" spans="1:7" ht="15" thickBot="1" x14ac:dyDescent="0.35">
      <c r="A816" s="106">
        <v>811</v>
      </c>
      <c r="B816" s="103">
        <f>B$4/(1+Simulasyon!B813/100*B$2/$B$1)</f>
        <v>64036.758986543202</v>
      </c>
      <c r="C816" s="103">
        <f>C$4/(1+Simulasyon!C813/100*C$2/$B$1)</f>
        <v>34472.116014299048</v>
      </c>
      <c r="D816" s="103">
        <f t="shared" si="52"/>
        <v>-4.8931785550157656</v>
      </c>
      <c r="E816" s="103">
        <f t="shared" si="53"/>
        <v>-11.850536138452298</v>
      </c>
      <c r="F816" s="103">
        <f t="shared" si="54"/>
        <v>-16.743714693468064</v>
      </c>
      <c r="G816" s="103">
        <f t="shared" si="55"/>
        <v>10.9124646037817</v>
      </c>
    </row>
    <row r="817" spans="1:7" ht="15" thickBot="1" x14ac:dyDescent="0.35">
      <c r="A817" s="106">
        <v>812</v>
      </c>
      <c r="B817" s="103">
        <f>B$4/(1+Simulasyon!B814/100*B$2/$B$1)</f>
        <v>64036.649481601722</v>
      </c>
      <c r="C817" s="103">
        <f>C$4/(1+Simulasyon!C814/100*C$2/$B$1)</f>
        <v>34476.624351996623</v>
      </c>
      <c r="D817" s="103">
        <f t="shared" si="52"/>
        <v>-5.0026834964955924</v>
      </c>
      <c r="E817" s="103">
        <f t="shared" si="53"/>
        <v>-7.3421984408778371</v>
      </c>
      <c r="F817" s="103">
        <f t="shared" si="54"/>
        <v>-12.34488193737343</v>
      </c>
      <c r="G817" s="103">
        <f t="shared" si="55"/>
        <v>10.967226615284744</v>
      </c>
    </row>
    <row r="818" spans="1:7" ht="15" thickBot="1" x14ac:dyDescent="0.35">
      <c r="A818" s="106">
        <v>813</v>
      </c>
      <c r="B818" s="103">
        <f>B$4/(1+Simulasyon!B815/100*B$2/$B$1)</f>
        <v>64043.987235003035</v>
      </c>
      <c r="C818" s="103">
        <f>C$4/(1+Simulasyon!C815/100*C$2/$B$1)</f>
        <v>34480.180624852845</v>
      </c>
      <c r="D818" s="103">
        <f t="shared" si="52"/>
        <v>2.335069904816919</v>
      </c>
      <c r="E818" s="103">
        <f t="shared" si="53"/>
        <v>-3.78592558465607</v>
      </c>
      <c r="F818" s="103">
        <f t="shared" si="54"/>
        <v>-1.450855679839151</v>
      </c>
      <c r="G818" s="103">
        <f t="shared" si="55"/>
        <v>10.972618640305882</v>
      </c>
    </row>
    <row r="819" spans="1:7" ht="15" thickBot="1" x14ac:dyDescent="0.35">
      <c r="A819" s="106">
        <v>814</v>
      </c>
      <c r="B819" s="103">
        <f>B$4/(1+Simulasyon!B816/100*B$2/$B$1)</f>
        <v>64038.625363346451</v>
      </c>
      <c r="C819" s="103">
        <f>C$4/(1+Simulasyon!C816/100*C$2/$B$1)</f>
        <v>34470.332487836386</v>
      </c>
      <c r="D819" s="103">
        <f t="shared" si="52"/>
        <v>-3.0268017517664703</v>
      </c>
      <c r="E819" s="103">
        <f t="shared" si="53"/>
        <v>-13.634062601115147</v>
      </c>
      <c r="F819" s="103">
        <f t="shared" si="54"/>
        <v>-16.660864352881617</v>
      </c>
      <c r="G819" s="103">
        <f t="shared" si="55"/>
        <v>11.079479237290798</v>
      </c>
    </row>
    <row r="820" spans="1:7" ht="15" thickBot="1" x14ac:dyDescent="0.35">
      <c r="A820" s="106">
        <v>815</v>
      </c>
      <c r="B820" s="103">
        <f>B$4/(1+Simulasyon!B817/100*B$2/$B$1)</f>
        <v>64033.532633994531</v>
      </c>
      <c r="C820" s="103">
        <f>C$4/(1+Simulasyon!C817/100*C$2/$B$1)</f>
        <v>34471.086332707979</v>
      </c>
      <c r="D820" s="103">
        <f t="shared" si="52"/>
        <v>-8.1195311036863131</v>
      </c>
      <c r="E820" s="103">
        <f t="shared" si="53"/>
        <v>-12.880217729521974</v>
      </c>
      <c r="F820" s="103">
        <f t="shared" si="54"/>
        <v>-20.999748833208287</v>
      </c>
      <c r="G820" s="103">
        <f t="shared" si="55"/>
        <v>11.095637996157166</v>
      </c>
    </row>
    <row r="821" spans="1:7" ht="15" thickBot="1" x14ac:dyDescent="0.35">
      <c r="A821" s="106">
        <v>816</v>
      </c>
      <c r="B821" s="103">
        <f>B$4/(1+Simulasyon!B818/100*B$2/$B$1)</f>
        <v>64043.251740548272</v>
      </c>
      <c r="C821" s="103">
        <f>C$4/(1+Simulasyon!C818/100*C$2/$B$1)</f>
        <v>34487.186888860953</v>
      </c>
      <c r="D821" s="103">
        <f t="shared" si="52"/>
        <v>1.5995754500545445</v>
      </c>
      <c r="E821" s="103">
        <f t="shared" si="53"/>
        <v>3.2203384234526311</v>
      </c>
      <c r="F821" s="103">
        <f t="shared" si="54"/>
        <v>4.8199138735071756</v>
      </c>
      <c r="G821" s="103">
        <f t="shared" si="55"/>
        <v>11.101445889624301</v>
      </c>
    </row>
    <row r="822" spans="1:7" ht="15" thickBot="1" x14ac:dyDescent="0.35">
      <c r="A822" s="106">
        <v>817</v>
      </c>
      <c r="B822" s="103">
        <f>B$4/(1+Simulasyon!B819/100*B$2/$B$1)</f>
        <v>64043.815695788406</v>
      </c>
      <c r="C822" s="103">
        <f>C$4/(1+Simulasyon!C819/100*C$2/$B$1)</f>
        <v>34488.396807786208</v>
      </c>
      <c r="D822" s="103">
        <f t="shared" si="52"/>
        <v>2.163530690188054</v>
      </c>
      <c r="E822" s="103">
        <f t="shared" si="53"/>
        <v>4.4302573487075279</v>
      </c>
      <c r="F822" s="103">
        <f t="shared" si="54"/>
        <v>6.5937880388955818</v>
      </c>
      <c r="G822" s="103">
        <f t="shared" si="55"/>
        <v>11.258026219933527</v>
      </c>
    </row>
    <row r="823" spans="1:7" ht="15" thickBot="1" x14ac:dyDescent="0.35">
      <c r="A823" s="106">
        <v>818</v>
      </c>
      <c r="B823" s="103">
        <f>B$4/(1+Simulasyon!B820/100*B$2/$B$1)</f>
        <v>64038.452020545883</v>
      </c>
      <c r="C823" s="103">
        <f>C$4/(1+Simulasyon!C820/100*C$2/$B$1)</f>
        <v>34482.750233934443</v>
      </c>
      <c r="D823" s="103">
        <f t="shared" si="52"/>
        <v>-3.2001445523346774</v>
      </c>
      <c r="E823" s="103">
        <f t="shared" si="53"/>
        <v>-1.2163165030578966</v>
      </c>
      <c r="F823" s="103">
        <f t="shared" si="54"/>
        <v>-4.4164610553925741</v>
      </c>
      <c r="G823" s="103">
        <f t="shared" si="55"/>
        <v>11.302728240741999</v>
      </c>
    </row>
    <row r="824" spans="1:7" ht="15" thickBot="1" x14ac:dyDescent="0.35">
      <c r="A824" s="106">
        <v>819</v>
      </c>
      <c r="B824" s="103">
        <f>B$4/(1+Simulasyon!B821/100*B$2/$B$1)</f>
        <v>64047.351964016249</v>
      </c>
      <c r="C824" s="103">
        <f>C$4/(1+Simulasyon!C821/100*C$2/$B$1)</f>
        <v>34487.508718898913</v>
      </c>
      <c r="D824" s="103">
        <f t="shared" si="52"/>
        <v>5.699798918030865</v>
      </c>
      <c r="E824" s="103">
        <f t="shared" si="53"/>
        <v>3.542168461412075</v>
      </c>
      <c r="F824" s="103">
        <f t="shared" si="54"/>
        <v>9.24196737944294</v>
      </c>
      <c r="G824" s="103">
        <f t="shared" si="55"/>
        <v>11.350150253958418</v>
      </c>
    </row>
    <row r="825" spans="1:7" ht="15" thickBot="1" x14ac:dyDescent="0.35">
      <c r="A825" s="106">
        <v>820</v>
      </c>
      <c r="B825" s="103">
        <f>B$4/(1+Simulasyon!B822/100*B$2/$B$1)</f>
        <v>64030.269696616851</v>
      </c>
      <c r="C825" s="103">
        <f>C$4/(1+Simulasyon!C822/100*C$2/$B$1)</f>
        <v>34476.029304796211</v>
      </c>
      <c r="D825" s="103">
        <f t="shared" si="52"/>
        <v>-11.382468481366232</v>
      </c>
      <c r="E825" s="103">
        <f t="shared" si="53"/>
        <v>-7.9372456412893371</v>
      </c>
      <c r="F825" s="103">
        <f t="shared" si="54"/>
        <v>-19.319714122655569</v>
      </c>
      <c r="G825" s="103">
        <f t="shared" si="55"/>
        <v>11.352419993898366</v>
      </c>
    </row>
    <row r="826" spans="1:7" ht="15" thickBot="1" x14ac:dyDescent="0.35">
      <c r="A826" s="106">
        <v>821</v>
      </c>
      <c r="B826" s="103">
        <f>B$4/(1+Simulasyon!B823/100*B$2/$B$1)</f>
        <v>64046.601055007319</v>
      </c>
      <c r="C826" s="103">
        <f>C$4/(1+Simulasyon!C823/100*C$2/$B$1)</f>
        <v>34494.017011339063</v>
      </c>
      <c r="D826" s="103">
        <f t="shared" si="52"/>
        <v>4.9488899091011262</v>
      </c>
      <c r="E826" s="103">
        <f t="shared" si="53"/>
        <v>10.050460901562474</v>
      </c>
      <c r="F826" s="103">
        <f t="shared" si="54"/>
        <v>14.9993508106636</v>
      </c>
      <c r="G826" s="103">
        <f t="shared" si="55"/>
        <v>11.427245797043724</v>
      </c>
    </row>
    <row r="827" spans="1:7" ht="15" thickBot="1" x14ac:dyDescent="0.35">
      <c r="A827" s="106">
        <v>822</v>
      </c>
      <c r="B827" s="103">
        <f>B$4/(1+Simulasyon!B824/100*B$2/$B$1)</f>
        <v>64038.731257081818</v>
      </c>
      <c r="C827" s="103">
        <f>C$4/(1+Simulasyon!C824/100*C$2/$B$1)</f>
        <v>34490.783959051645</v>
      </c>
      <c r="D827" s="103">
        <f t="shared" si="52"/>
        <v>-2.9209080164000625</v>
      </c>
      <c r="E827" s="103">
        <f t="shared" si="53"/>
        <v>6.8174086141443695</v>
      </c>
      <c r="F827" s="103">
        <f t="shared" si="54"/>
        <v>3.896500597744307</v>
      </c>
      <c r="G827" s="103">
        <f t="shared" si="55"/>
        <v>11.496076085051754</v>
      </c>
    </row>
    <row r="828" spans="1:7" ht="15" thickBot="1" x14ac:dyDescent="0.35">
      <c r="A828" s="106">
        <v>823</v>
      </c>
      <c r="B828" s="103">
        <f>B$4/(1+Simulasyon!B825/100*B$2/$B$1)</f>
        <v>64045.641612248386</v>
      </c>
      <c r="C828" s="103">
        <f>C$4/(1+Simulasyon!C825/100*C$2/$B$1)</f>
        <v>34487.604682189638</v>
      </c>
      <c r="D828" s="103">
        <f t="shared" si="52"/>
        <v>3.9894471501684166</v>
      </c>
      <c r="E828" s="103">
        <f t="shared" si="53"/>
        <v>3.6381317521372694</v>
      </c>
      <c r="F828" s="103">
        <f t="shared" si="54"/>
        <v>7.6275789023056859</v>
      </c>
      <c r="G828" s="103">
        <f t="shared" si="55"/>
        <v>11.53781545424863</v>
      </c>
    </row>
    <row r="829" spans="1:7" ht="15" thickBot="1" x14ac:dyDescent="0.35">
      <c r="A829" s="106">
        <v>824</v>
      </c>
      <c r="B829" s="103">
        <f>B$4/(1+Simulasyon!B826/100*B$2/$B$1)</f>
        <v>64030.583124618679</v>
      </c>
      <c r="C829" s="103">
        <f>C$4/(1+Simulasyon!C826/100*C$2/$B$1)</f>
        <v>34465.64845008494</v>
      </c>
      <c r="D829" s="103">
        <f t="shared" si="52"/>
        <v>-11.069040479538671</v>
      </c>
      <c r="E829" s="103">
        <f t="shared" si="53"/>
        <v>-18.318100352560577</v>
      </c>
      <c r="F829" s="103">
        <f t="shared" si="54"/>
        <v>-29.387140832099249</v>
      </c>
      <c r="G829" s="103">
        <f t="shared" si="55"/>
        <v>11.585502370333415</v>
      </c>
    </row>
    <row r="830" spans="1:7" ht="15" thickBot="1" x14ac:dyDescent="0.35">
      <c r="A830" s="106">
        <v>825</v>
      </c>
      <c r="B830" s="103">
        <f>B$4/(1+Simulasyon!B827/100*B$2/$B$1)</f>
        <v>64042.82443938106</v>
      </c>
      <c r="C830" s="103">
        <f>C$4/(1+Simulasyon!C827/100*C$2/$B$1)</f>
        <v>34487.191394859212</v>
      </c>
      <c r="D830" s="103">
        <f t="shared" si="52"/>
        <v>1.1722742828424089</v>
      </c>
      <c r="E830" s="103">
        <f t="shared" si="53"/>
        <v>3.2248444217111683</v>
      </c>
      <c r="F830" s="103">
        <f t="shared" si="54"/>
        <v>4.3971187045535771</v>
      </c>
      <c r="G830" s="103">
        <f t="shared" si="55"/>
        <v>11.627333780452318</v>
      </c>
    </row>
    <row r="831" spans="1:7" ht="15" thickBot="1" x14ac:dyDescent="0.35">
      <c r="A831" s="106">
        <v>826</v>
      </c>
      <c r="B831" s="103">
        <f>B$4/(1+Simulasyon!B828/100*B$2/$B$1)</f>
        <v>64039.742188261174</v>
      </c>
      <c r="C831" s="103">
        <f>C$4/(1+Simulasyon!C828/100*C$2/$B$1)</f>
        <v>34475.795285747306</v>
      </c>
      <c r="D831" s="103">
        <f t="shared" si="52"/>
        <v>-1.9099768370433594</v>
      </c>
      <c r="E831" s="103">
        <f t="shared" si="53"/>
        <v>-8.1712646901942207</v>
      </c>
      <c r="F831" s="103">
        <f t="shared" si="54"/>
        <v>-10.08124152723758</v>
      </c>
      <c r="G831" s="103">
        <f t="shared" si="55"/>
        <v>11.637084734131349</v>
      </c>
    </row>
    <row r="832" spans="1:7" ht="15" thickBot="1" x14ac:dyDescent="0.35">
      <c r="A832" s="106">
        <v>827</v>
      </c>
      <c r="B832" s="103">
        <f>B$4/(1+Simulasyon!B829/100*B$2/$B$1)</f>
        <v>64047.26363989777</v>
      </c>
      <c r="C832" s="103">
        <f>C$4/(1+Simulasyon!C829/100*C$2/$B$1)</f>
        <v>34494.567921781789</v>
      </c>
      <c r="D832" s="103">
        <f t="shared" si="52"/>
        <v>5.6114747995525249</v>
      </c>
      <c r="E832" s="103">
        <f t="shared" si="53"/>
        <v>10.601371344288054</v>
      </c>
      <c r="F832" s="103">
        <f t="shared" si="54"/>
        <v>16.212846143840579</v>
      </c>
      <c r="G832" s="103">
        <f t="shared" si="55"/>
        <v>11.708236853439303</v>
      </c>
    </row>
    <row r="833" spans="1:7" ht="15" thickBot="1" x14ac:dyDescent="0.35">
      <c r="A833" s="106">
        <v>828</v>
      </c>
      <c r="B833" s="103">
        <f>B$4/(1+Simulasyon!B830/100*B$2/$B$1)</f>
        <v>64037.392748826918</v>
      </c>
      <c r="C833" s="103">
        <f>C$4/(1+Simulasyon!C830/100*C$2/$B$1)</f>
        <v>34476.446071995779</v>
      </c>
      <c r="D833" s="103">
        <f t="shared" ref="D833:D896" si="56">+B833-B$5</f>
        <v>-4.2594162712994148</v>
      </c>
      <c r="E833" s="103">
        <f t="shared" ref="E833:E896" si="57">+C833-C$5</f>
        <v>-7.5204784417219344</v>
      </c>
      <c r="F833" s="103">
        <f t="shared" ref="F833:F896" si="58">+SUM(D833:E833)</f>
        <v>-11.779894713021349</v>
      </c>
      <c r="G833" s="103">
        <f t="shared" si="55"/>
        <v>11.732280850083043</v>
      </c>
    </row>
    <row r="834" spans="1:7" ht="15" thickBot="1" x14ac:dyDescent="0.35">
      <c r="A834" s="106">
        <v>829</v>
      </c>
      <c r="B834" s="103">
        <f>B$4/(1+Simulasyon!B831/100*B$2/$B$1)</f>
        <v>64039.579950605694</v>
      </c>
      <c r="C834" s="103">
        <f>C$4/(1+Simulasyon!C831/100*C$2/$B$1)</f>
        <v>34475.943924150386</v>
      </c>
      <c r="D834" s="103">
        <f t="shared" si="56"/>
        <v>-2.0722144925239263</v>
      </c>
      <c r="E834" s="103">
        <f t="shared" si="57"/>
        <v>-8.0226262871146901</v>
      </c>
      <c r="F834" s="103">
        <f t="shared" si="58"/>
        <v>-10.094840779638616</v>
      </c>
      <c r="G834" s="103">
        <f t="shared" si="55"/>
        <v>11.964440570729494</v>
      </c>
    </row>
    <row r="835" spans="1:7" ht="15" thickBot="1" x14ac:dyDescent="0.35">
      <c r="A835" s="106">
        <v>830</v>
      </c>
      <c r="B835" s="103">
        <f>B$4/(1+Simulasyon!B832/100*B$2/$B$1)</f>
        <v>64039.003532213224</v>
      </c>
      <c r="C835" s="103">
        <f>C$4/(1+Simulasyon!C832/100*C$2/$B$1)</f>
        <v>34482.358104966974</v>
      </c>
      <c r="D835" s="103">
        <f t="shared" si="56"/>
        <v>-2.6486328849932761</v>
      </c>
      <c r="E835" s="103">
        <f t="shared" si="57"/>
        <v>-1.6084454705269309</v>
      </c>
      <c r="F835" s="103">
        <f t="shared" si="58"/>
        <v>-4.257078355520207</v>
      </c>
      <c r="G835" s="103">
        <f t="shared" si="55"/>
        <v>12.03393070428865</v>
      </c>
    </row>
    <row r="836" spans="1:7" ht="15" thickBot="1" x14ac:dyDescent="0.35">
      <c r="A836" s="106">
        <v>831</v>
      </c>
      <c r="B836" s="103">
        <f>B$4/(1+Simulasyon!B833/100*B$2/$B$1)</f>
        <v>64037.967045254241</v>
      </c>
      <c r="C836" s="103">
        <f>C$4/(1+Simulasyon!C833/100*C$2/$B$1)</f>
        <v>34478.463551086767</v>
      </c>
      <c r="D836" s="103">
        <f t="shared" si="56"/>
        <v>-3.6851198439762811</v>
      </c>
      <c r="E836" s="103">
        <f t="shared" si="57"/>
        <v>-5.5029993507341715</v>
      </c>
      <c r="F836" s="103">
        <f t="shared" si="58"/>
        <v>-9.1881191947104526</v>
      </c>
      <c r="G836" s="103">
        <f t="shared" si="55"/>
        <v>12.369976343055896</v>
      </c>
    </row>
    <row r="837" spans="1:7" ht="15" thickBot="1" x14ac:dyDescent="0.35">
      <c r="A837" s="106">
        <v>832</v>
      </c>
      <c r="B837" s="103">
        <f>B$4/(1+Simulasyon!B834/100*B$2/$B$1)</f>
        <v>64044.660912130312</v>
      </c>
      <c r="C837" s="103">
        <f>C$4/(1+Simulasyon!C834/100*C$2/$B$1)</f>
        <v>34481.976249090156</v>
      </c>
      <c r="D837" s="103">
        <f t="shared" si="56"/>
        <v>3.0087470320941065</v>
      </c>
      <c r="E837" s="103">
        <f t="shared" si="57"/>
        <v>-1.9903013473449391</v>
      </c>
      <c r="F837" s="103">
        <f t="shared" si="58"/>
        <v>1.0184456847491674</v>
      </c>
      <c r="G837" s="103">
        <f t="shared" si="55"/>
        <v>12.41730994880345</v>
      </c>
    </row>
    <row r="838" spans="1:7" ht="15" thickBot="1" x14ac:dyDescent="0.35">
      <c r="A838" s="106">
        <v>833</v>
      </c>
      <c r="B838" s="103">
        <f>B$4/(1+Simulasyon!B835/100*B$2/$B$1)</f>
        <v>64042.953316955754</v>
      </c>
      <c r="C838" s="103">
        <f>C$4/(1+Simulasyon!C835/100*C$2/$B$1)</f>
        <v>34486.479372601774</v>
      </c>
      <c r="D838" s="103">
        <f t="shared" si="56"/>
        <v>1.3011518575367518</v>
      </c>
      <c r="E838" s="103">
        <f t="shared" si="57"/>
        <v>2.5128221642735298</v>
      </c>
      <c r="F838" s="103">
        <f t="shared" si="58"/>
        <v>3.8139740218102816</v>
      </c>
      <c r="G838" s="103">
        <f t="shared" si="55"/>
        <v>12.505190431009396</v>
      </c>
    </row>
    <row r="839" spans="1:7" ht="15" thickBot="1" x14ac:dyDescent="0.35">
      <c r="A839" s="106">
        <v>834</v>
      </c>
      <c r="B839" s="103">
        <f>B$4/(1+Simulasyon!B836/100*B$2/$B$1)</f>
        <v>64036.565112369521</v>
      </c>
      <c r="C839" s="103">
        <f>C$4/(1+Simulasyon!C836/100*C$2/$B$1)</f>
        <v>34486.234155059799</v>
      </c>
      <c r="D839" s="103">
        <f t="shared" si="56"/>
        <v>-5.0870527286970173</v>
      </c>
      <c r="E839" s="103">
        <f t="shared" si="57"/>
        <v>2.267604622298677</v>
      </c>
      <c r="F839" s="103">
        <f t="shared" si="58"/>
        <v>-2.8194481063983403</v>
      </c>
      <c r="G839" s="103">
        <f t="shared" ref="G839:G902" si="59">+SMALL($F$6:$F$1005,A839)</f>
        <v>12.515251394288498</v>
      </c>
    </row>
    <row r="840" spans="1:7" ht="15" thickBot="1" x14ac:dyDescent="0.35">
      <c r="A840" s="106">
        <v>835</v>
      </c>
      <c r="B840" s="103">
        <f>B$4/(1+Simulasyon!B837/100*B$2/$B$1)</f>
        <v>64039.835752748091</v>
      </c>
      <c r="C840" s="103">
        <f>C$4/(1+Simulasyon!C837/100*C$2/$B$1)</f>
        <v>34479.018949696867</v>
      </c>
      <c r="D840" s="103">
        <f t="shared" si="56"/>
        <v>-1.8164123501264839</v>
      </c>
      <c r="E840" s="103">
        <f t="shared" si="57"/>
        <v>-4.9476007406337885</v>
      </c>
      <c r="F840" s="103">
        <f t="shared" si="58"/>
        <v>-6.7640130907602725</v>
      </c>
      <c r="G840" s="103">
        <f t="shared" si="59"/>
        <v>12.678773987965542</v>
      </c>
    </row>
    <row r="841" spans="1:7" ht="15" thickBot="1" x14ac:dyDescent="0.35">
      <c r="A841" s="106">
        <v>836</v>
      </c>
      <c r="B841" s="103">
        <f>B$4/(1+Simulasyon!B838/100*B$2/$B$1)</f>
        <v>64036.967785474568</v>
      </c>
      <c r="C841" s="103">
        <f>C$4/(1+Simulasyon!C838/100*C$2/$B$1)</f>
        <v>34470.340708749405</v>
      </c>
      <c r="D841" s="103">
        <f t="shared" si="56"/>
        <v>-4.6843796236498747</v>
      </c>
      <c r="E841" s="103">
        <f t="shared" si="57"/>
        <v>-13.625841688095534</v>
      </c>
      <c r="F841" s="103">
        <f t="shared" si="58"/>
        <v>-18.310221311745408</v>
      </c>
      <c r="G841" s="103">
        <f t="shared" si="59"/>
        <v>12.7150765568731</v>
      </c>
    </row>
    <row r="842" spans="1:7" ht="15" thickBot="1" x14ac:dyDescent="0.35">
      <c r="A842" s="106">
        <v>837</v>
      </c>
      <c r="B842" s="103">
        <f>B$4/(1+Simulasyon!B839/100*B$2/$B$1)</f>
        <v>64047.520499408303</v>
      </c>
      <c r="C842" s="103">
        <f>C$4/(1+Simulasyon!C839/100*C$2/$B$1)</f>
        <v>34483.830321281661</v>
      </c>
      <c r="D842" s="103">
        <f t="shared" si="56"/>
        <v>5.8683343100856291</v>
      </c>
      <c r="E842" s="103">
        <f t="shared" si="57"/>
        <v>-0.13622915583982831</v>
      </c>
      <c r="F842" s="103">
        <f t="shared" si="58"/>
        <v>5.7321051542458008</v>
      </c>
      <c r="G842" s="103">
        <f t="shared" si="59"/>
        <v>12.786149651510641</v>
      </c>
    </row>
    <row r="843" spans="1:7" ht="15" thickBot="1" x14ac:dyDescent="0.35">
      <c r="A843" s="106">
        <v>838</v>
      </c>
      <c r="B843" s="103">
        <f>B$4/(1+Simulasyon!B840/100*B$2/$B$1)</f>
        <v>64041.372628601632</v>
      </c>
      <c r="C843" s="103">
        <f>C$4/(1+Simulasyon!C840/100*C$2/$B$1)</f>
        <v>34487.580570679529</v>
      </c>
      <c r="D843" s="103">
        <f t="shared" si="56"/>
        <v>-0.27953649658593349</v>
      </c>
      <c r="E843" s="103">
        <f t="shared" si="57"/>
        <v>3.6140202420283458</v>
      </c>
      <c r="F843" s="103">
        <f t="shared" si="58"/>
        <v>3.3344837454424123</v>
      </c>
      <c r="G843" s="103">
        <f t="shared" si="59"/>
        <v>12.838999310341023</v>
      </c>
    </row>
    <row r="844" spans="1:7" ht="15" thickBot="1" x14ac:dyDescent="0.35">
      <c r="A844" s="106">
        <v>839</v>
      </c>
      <c r="B844" s="103">
        <f>B$4/(1+Simulasyon!B841/100*B$2/$B$1)</f>
        <v>64038.388959884302</v>
      </c>
      <c r="C844" s="103">
        <f>C$4/(1+Simulasyon!C841/100*C$2/$B$1)</f>
        <v>34475.997787598513</v>
      </c>
      <c r="D844" s="103">
        <f t="shared" si="56"/>
        <v>-3.2632052139160805</v>
      </c>
      <c r="E844" s="103">
        <f t="shared" si="57"/>
        <v>-7.968762838987459</v>
      </c>
      <c r="F844" s="103">
        <f t="shared" si="58"/>
        <v>-11.23196805290354</v>
      </c>
      <c r="G844" s="103">
        <f t="shared" si="59"/>
        <v>12.840335757107823</v>
      </c>
    </row>
    <row r="845" spans="1:7" ht="15" thickBot="1" x14ac:dyDescent="0.35">
      <c r="A845" s="106">
        <v>840</v>
      </c>
      <c r="B845" s="103">
        <f>B$4/(1+Simulasyon!B842/100*B$2/$B$1)</f>
        <v>64045.027489848631</v>
      </c>
      <c r="C845" s="103">
        <f>C$4/(1+Simulasyon!C842/100*C$2/$B$1)</f>
        <v>34485.599897046915</v>
      </c>
      <c r="D845" s="103">
        <f t="shared" si="56"/>
        <v>3.3753247504137107</v>
      </c>
      <c r="E845" s="103">
        <f t="shared" si="57"/>
        <v>1.6333466094147298</v>
      </c>
      <c r="F845" s="103">
        <f t="shared" si="58"/>
        <v>5.0086713598284405</v>
      </c>
      <c r="G845" s="103">
        <f t="shared" si="59"/>
        <v>12.843026972404914</v>
      </c>
    </row>
    <row r="846" spans="1:7" ht="15" thickBot="1" x14ac:dyDescent="0.35">
      <c r="A846" s="106">
        <v>841</v>
      </c>
      <c r="B846" s="103">
        <f>B$4/(1+Simulasyon!B843/100*B$2/$B$1)</f>
        <v>64035.956095132431</v>
      </c>
      <c r="C846" s="103">
        <f>C$4/(1+Simulasyon!C843/100*C$2/$B$1)</f>
        <v>34479.953412759962</v>
      </c>
      <c r="D846" s="103">
        <f t="shared" si="56"/>
        <v>-5.6960699657865916</v>
      </c>
      <c r="E846" s="103">
        <f t="shared" si="57"/>
        <v>-4.0131376775389072</v>
      </c>
      <c r="F846" s="103">
        <f t="shared" si="58"/>
        <v>-9.7092076433254988</v>
      </c>
      <c r="G846" s="103">
        <f t="shared" si="59"/>
        <v>12.925578804170073</v>
      </c>
    </row>
    <row r="847" spans="1:7" ht="15" thickBot="1" x14ac:dyDescent="0.35">
      <c r="A847" s="106">
        <v>842</v>
      </c>
      <c r="B847" s="103">
        <f>B$4/(1+Simulasyon!B844/100*B$2/$B$1)</f>
        <v>64039.29084152705</v>
      </c>
      <c r="C847" s="103">
        <f>C$4/(1+Simulasyon!C844/100*C$2/$B$1)</f>
        <v>34478.685808523347</v>
      </c>
      <c r="D847" s="103">
        <f t="shared" si="56"/>
        <v>-2.3613235711673042</v>
      </c>
      <c r="E847" s="103">
        <f t="shared" si="57"/>
        <v>-5.2807419141536229</v>
      </c>
      <c r="F847" s="103">
        <f t="shared" si="58"/>
        <v>-7.6420654853209271</v>
      </c>
      <c r="G847" s="103">
        <f t="shared" si="59"/>
        <v>12.926362501035328</v>
      </c>
    </row>
    <row r="848" spans="1:7" ht="15" thickBot="1" x14ac:dyDescent="0.35">
      <c r="A848" s="106">
        <v>843</v>
      </c>
      <c r="B848" s="103">
        <f>B$4/(1+Simulasyon!B845/100*B$2/$B$1)</f>
        <v>64040.939451503837</v>
      </c>
      <c r="C848" s="103">
        <f>C$4/(1+Simulasyon!C845/100*C$2/$B$1)</f>
        <v>34481.020671515667</v>
      </c>
      <c r="D848" s="103">
        <f t="shared" si="56"/>
        <v>-0.71271359438105719</v>
      </c>
      <c r="E848" s="103">
        <f t="shared" si="57"/>
        <v>-2.945878921833355</v>
      </c>
      <c r="F848" s="103">
        <f t="shared" si="58"/>
        <v>-3.6585925162144122</v>
      </c>
      <c r="G848" s="103">
        <f t="shared" si="59"/>
        <v>12.931168932918808</v>
      </c>
    </row>
    <row r="849" spans="1:7" ht="15" thickBot="1" x14ac:dyDescent="0.35">
      <c r="A849" s="106">
        <v>844</v>
      </c>
      <c r="B849" s="103">
        <f>B$4/(1+Simulasyon!B846/100*B$2/$B$1)</f>
        <v>64044.649442458853</v>
      </c>
      <c r="C849" s="103">
        <f>C$4/(1+Simulasyon!C846/100*C$2/$B$1)</f>
        <v>34480.033980200431</v>
      </c>
      <c r="D849" s="103">
        <f t="shared" si="56"/>
        <v>2.9972773606350529</v>
      </c>
      <c r="E849" s="103">
        <f t="shared" si="57"/>
        <v>-3.93257023706974</v>
      </c>
      <c r="F849" s="103">
        <f t="shared" si="58"/>
        <v>-0.93529287643468706</v>
      </c>
      <c r="G849" s="103">
        <f t="shared" si="59"/>
        <v>12.935252106100961</v>
      </c>
    </row>
    <row r="850" spans="1:7" ht="15" thickBot="1" x14ac:dyDescent="0.35">
      <c r="A850" s="106">
        <v>845</v>
      </c>
      <c r="B850" s="103">
        <f>B$4/(1+Simulasyon!B847/100*B$2/$B$1)</f>
        <v>64037.628263327671</v>
      </c>
      <c r="C850" s="103">
        <f>C$4/(1+Simulasyon!C847/100*C$2/$B$1)</f>
        <v>34483.256315013481</v>
      </c>
      <c r="D850" s="103">
        <f t="shared" si="56"/>
        <v>-4.0239017705462174</v>
      </c>
      <c r="E850" s="103">
        <f t="shared" si="57"/>
        <v>-0.71023542401962914</v>
      </c>
      <c r="F850" s="103">
        <f t="shared" si="58"/>
        <v>-4.7341371945658466</v>
      </c>
      <c r="G850" s="103">
        <f t="shared" si="59"/>
        <v>13.024943965428974</v>
      </c>
    </row>
    <row r="851" spans="1:7" ht="15" thickBot="1" x14ac:dyDescent="0.35">
      <c r="A851" s="106">
        <v>846</v>
      </c>
      <c r="B851" s="103">
        <f>B$4/(1+Simulasyon!B848/100*B$2/$B$1)</f>
        <v>64043.685651551008</v>
      </c>
      <c r="C851" s="103">
        <f>C$4/(1+Simulasyon!C848/100*C$2/$B$1)</f>
        <v>34482.141041198578</v>
      </c>
      <c r="D851" s="103">
        <f t="shared" si="56"/>
        <v>2.0334864527903846</v>
      </c>
      <c r="E851" s="103">
        <f t="shared" si="57"/>
        <v>-1.8255092389226775</v>
      </c>
      <c r="F851" s="103">
        <f t="shared" si="58"/>
        <v>0.20797721386770718</v>
      </c>
      <c r="G851" s="103">
        <f t="shared" si="59"/>
        <v>13.188491821405478</v>
      </c>
    </row>
    <row r="852" spans="1:7" ht="15" thickBot="1" x14ac:dyDescent="0.35">
      <c r="A852" s="106">
        <v>847</v>
      </c>
      <c r="B852" s="103">
        <f>B$4/(1+Simulasyon!B849/100*B$2/$B$1)</f>
        <v>64037.207690836185</v>
      </c>
      <c r="C852" s="103">
        <f>C$4/(1+Simulasyon!C849/100*C$2/$B$1)</f>
        <v>34485.980748685412</v>
      </c>
      <c r="D852" s="103">
        <f t="shared" si="56"/>
        <v>-4.4444742620325997</v>
      </c>
      <c r="E852" s="103">
        <f t="shared" si="57"/>
        <v>2.0141982479108265</v>
      </c>
      <c r="F852" s="103">
        <f t="shared" si="58"/>
        <v>-2.4302760141217732</v>
      </c>
      <c r="G852" s="103">
        <f t="shared" si="59"/>
        <v>13.209817828057567</v>
      </c>
    </row>
    <row r="853" spans="1:7" ht="15" thickBot="1" x14ac:dyDescent="0.35">
      <c r="A853" s="106">
        <v>848</v>
      </c>
      <c r="B853" s="103">
        <f>B$4/(1+Simulasyon!B850/100*B$2/$B$1)</f>
        <v>64052.372342286733</v>
      </c>
      <c r="C853" s="103">
        <f>C$4/(1+Simulasyon!C850/100*C$2/$B$1)</f>
        <v>34495.383120100436</v>
      </c>
      <c r="D853" s="103">
        <f t="shared" si="56"/>
        <v>10.720177188515663</v>
      </c>
      <c r="E853" s="103">
        <f t="shared" si="57"/>
        <v>11.416569662935217</v>
      </c>
      <c r="F853" s="103">
        <f t="shared" si="58"/>
        <v>22.13674685145088</v>
      </c>
      <c r="G853" s="103">
        <f t="shared" si="59"/>
        <v>13.323436736616713</v>
      </c>
    </row>
    <row r="854" spans="1:7" ht="15" thickBot="1" x14ac:dyDescent="0.35">
      <c r="A854" s="106">
        <v>849</v>
      </c>
      <c r="B854" s="103">
        <f>B$4/(1+Simulasyon!B851/100*B$2/$B$1)</f>
        <v>64043.627953279567</v>
      </c>
      <c r="C854" s="103">
        <f>C$4/(1+Simulasyon!C851/100*C$2/$B$1)</f>
        <v>34484.937779698535</v>
      </c>
      <c r="D854" s="103">
        <f t="shared" si="56"/>
        <v>1.9757881813493441</v>
      </c>
      <c r="E854" s="103">
        <f t="shared" si="57"/>
        <v>0.97122926103475038</v>
      </c>
      <c r="F854" s="103">
        <f t="shared" si="58"/>
        <v>2.9470174423840945</v>
      </c>
      <c r="G854" s="103">
        <f t="shared" si="59"/>
        <v>13.325988245152985</v>
      </c>
    </row>
    <row r="855" spans="1:7" ht="15" thickBot="1" x14ac:dyDescent="0.35">
      <c r="A855" s="106">
        <v>850</v>
      </c>
      <c r="B855" s="103">
        <f>B$4/(1+Simulasyon!B852/100*B$2/$B$1)</f>
        <v>64038.997715537866</v>
      </c>
      <c r="C855" s="103">
        <f>C$4/(1+Simulasyon!C852/100*C$2/$B$1)</f>
        <v>34481.763051336718</v>
      </c>
      <c r="D855" s="103">
        <f t="shared" si="56"/>
        <v>-2.6544495603520772</v>
      </c>
      <c r="E855" s="103">
        <f t="shared" si="57"/>
        <v>-2.20349910078221</v>
      </c>
      <c r="F855" s="103">
        <f t="shared" si="58"/>
        <v>-4.8579486611342872</v>
      </c>
      <c r="G855" s="103">
        <f t="shared" si="59"/>
        <v>13.343047413007298</v>
      </c>
    </row>
    <row r="856" spans="1:7" ht="15" thickBot="1" x14ac:dyDescent="0.35">
      <c r="A856" s="106">
        <v>851</v>
      </c>
      <c r="B856" s="103">
        <f>B$4/(1+Simulasyon!B853/100*B$2/$B$1)</f>
        <v>64048.915802834345</v>
      </c>
      <c r="C856" s="103">
        <f>C$4/(1+Simulasyon!C853/100*C$2/$B$1)</f>
        <v>34492.344936935267</v>
      </c>
      <c r="D856" s="103">
        <f t="shared" si="56"/>
        <v>7.2636377361268387</v>
      </c>
      <c r="E856" s="103">
        <f t="shared" si="57"/>
        <v>8.378386497766769</v>
      </c>
      <c r="F856" s="103">
        <f t="shared" si="58"/>
        <v>15.642024233893608</v>
      </c>
      <c r="G856" s="103">
        <f t="shared" si="59"/>
        <v>13.351631013472797</v>
      </c>
    </row>
    <row r="857" spans="1:7" ht="15" thickBot="1" x14ac:dyDescent="0.35">
      <c r="A857" s="106">
        <v>852</v>
      </c>
      <c r="B857" s="103">
        <f>B$4/(1+Simulasyon!B854/100*B$2/$B$1)</f>
        <v>64036.95844671243</v>
      </c>
      <c r="C857" s="103">
        <f>C$4/(1+Simulasyon!C854/100*C$2/$B$1)</f>
        <v>34471.420972529799</v>
      </c>
      <c r="D857" s="103">
        <f t="shared" si="56"/>
        <v>-4.6937183857880882</v>
      </c>
      <c r="E857" s="103">
        <f t="shared" si="57"/>
        <v>-12.545577907701954</v>
      </c>
      <c r="F857" s="103">
        <f t="shared" si="58"/>
        <v>-17.239296293490042</v>
      </c>
      <c r="G857" s="103">
        <f t="shared" si="59"/>
        <v>13.378569977488951</v>
      </c>
    </row>
    <row r="858" spans="1:7" ht="15" thickBot="1" x14ac:dyDescent="0.35">
      <c r="A858" s="106">
        <v>853</v>
      </c>
      <c r="B858" s="103">
        <f>B$4/(1+Simulasyon!B855/100*B$2/$B$1)</f>
        <v>64038.292538286922</v>
      </c>
      <c r="C858" s="103">
        <f>C$4/(1+Simulasyon!C855/100*C$2/$B$1)</f>
        <v>34479.62362856765</v>
      </c>
      <c r="D858" s="103">
        <f t="shared" si="56"/>
        <v>-3.3596268112960388</v>
      </c>
      <c r="E858" s="103">
        <f t="shared" si="57"/>
        <v>-4.3429218698511249</v>
      </c>
      <c r="F858" s="103">
        <f t="shared" si="58"/>
        <v>-7.7025486811471637</v>
      </c>
      <c r="G858" s="103">
        <f t="shared" si="59"/>
        <v>13.384912945686665</v>
      </c>
    </row>
    <row r="859" spans="1:7" ht="15" thickBot="1" x14ac:dyDescent="0.35">
      <c r="A859" s="106">
        <v>854</v>
      </c>
      <c r="B859" s="103">
        <f>B$4/(1+Simulasyon!B856/100*B$2/$B$1)</f>
        <v>64039.261189141551</v>
      </c>
      <c r="C859" s="103">
        <f>C$4/(1+Simulasyon!C856/100*C$2/$B$1)</f>
        <v>34471.987221755706</v>
      </c>
      <c r="D859" s="103">
        <f t="shared" si="56"/>
        <v>-2.3909759566668072</v>
      </c>
      <c r="E859" s="103">
        <f t="shared" si="57"/>
        <v>-11.979328681794868</v>
      </c>
      <c r="F859" s="103">
        <f t="shared" si="58"/>
        <v>-14.370304638461675</v>
      </c>
      <c r="G859" s="103">
        <f t="shared" si="59"/>
        <v>13.562942562173703</v>
      </c>
    </row>
    <row r="860" spans="1:7" ht="15" thickBot="1" x14ac:dyDescent="0.35">
      <c r="A860" s="106">
        <v>855</v>
      </c>
      <c r="B860" s="103">
        <f>B$4/(1+Simulasyon!B857/100*B$2/$B$1)</f>
        <v>64041.645648268561</v>
      </c>
      <c r="C860" s="103">
        <f>C$4/(1+Simulasyon!C857/100*C$2/$B$1)</f>
        <v>34483.829762890542</v>
      </c>
      <c r="D860" s="103">
        <f t="shared" si="56"/>
        <v>-6.5168296569027007E-3</v>
      </c>
      <c r="E860" s="103">
        <f t="shared" si="57"/>
        <v>-0.13678754695865791</v>
      </c>
      <c r="F860" s="103">
        <f t="shared" si="58"/>
        <v>-0.14330437661556061</v>
      </c>
      <c r="G860" s="103">
        <f t="shared" si="59"/>
        <v>13.609517774544656</v>
      </c>
    </row>
    <row r="861" spans="1:7" ht="15" thickBot="1" x14ac:dyDescent="0.35">
      <c r="A861" s="106">
        <v>856</v>
      </c>
      <c r="B861" s="103">
        <f>B$4/(1+Simulasyon!B858/100*B$2/$B$1)</f>
        <v>64043.399238197955</v>
      </c>
      <c r="C861" s="103">
        <f>C$4/(1+Simulasyon!C858/100*C$2/$B$1)</f>
        <v>34484.190578107839</v>
      </c>
      <c r="D861" s="103">
        <f t="shared" si="56"/>
        <v>1.7470730997374631</v>
      </c>
      <c r="E861" s="103">
        <f t="shared" si="57"/>
        <v>0.22402767033781856</v>
      </c>
      <c r="F861" s="103">
        <f t="shared" si="58"/>
        <v>1.9711007700752816</v>
      </c>
      <c r="G861" s="103">
        <f t="shared" si="59"/>
        <v>13.677245933948143</v>
      </c>
    </row>
    <row r="862" spans="1:7" ht="15" thickBot="1" x14ac:dyDescent="0.35">
      <c r="A862" s="106">
        <v>857</v>
      </c>
      <c r="B862" s="103">
        <f>B$4/(1+Simulasyon!B859/100*B$2/$B$1)</f>
        <v>64046.707547744561</v>
      </c>
      <c r="C862" s="103">
        <f>C$4/(1+Simulasyon!C859/100*C$2/$B$1)</f>
        <v>34482.39329268031</v>
      </c>
      <c r="D862" s="103">
        <f t="shared" si="56"/>
        <v>5.0553826463437872</v>
      </c>
      <c r="E862" s="103">
        <f t="shared" si="57"/>
        <v>-1.5732577571907314</v>
      </c>
      <c r="F862" s="103">
        <f t="shared" si="58"/>
        <v>3.4821248891530558</v>
      </c>
      <c r="G862" s="103">
        <f t="shared" si="59"/>
        <v>13.725953530891275</v>
      </c>
    </row>
    <row r="863" spans="1:7" ht="15" thickBot="1" x14ac:dyDescent="0.35">
      <c r="A863" s="106">
        <v>858</v>
      </c>
      <c r="B863" s="103">
        <f>B$4/(1+Simulasyon!B860/100*B$2/$B$1)</f>
        <v>64058.355048352358</v>
      </c>
      <c r="C863" s="103">
        <f>C$4/(1+Simulasyon!C860/100*C$2/$B$1)</f>
        <v>34503.582163546867</v>
      </c>
      <c r="D863" s="103">
        <f t="shared" si="56"/>
        <v>16.702883254140033</v>
      </c>
      <c r="E863" s="103">
        <f t="shared" si="57"/>
        <v>19.615613109366677</v>
      </c>
      <c r="F863" s="103">
        <f t="shared" si="58"/>
        <v>36.318496363506711</v>
      </c>
      <c r="G863" s="103">
        <f t="shared" si="59"/>
        <v>13.751914032625791</v>
      </c>
    </row>
    <row r="864" spans="1:7" ht="15" thickBot="1" x14ac:dyDescent="0.35">
      <c r="A864" s="106">
        <v>859</v>
      </c>
      <c r="B864" s="103">
        <f>B$4/(1+Simulasyon!B861/100*B$2/$B$1)</f>
        <v>64049.712474938184</v>
      </c>
      <c r="C864" s="103">
        <f>C$4/(1+Simulasyon!C861/100*C$2/$B$1)</f>
        <v>34499.704212739685</v>
      </c>
      <c r="D864" s="103">
        <f t="shared" si="56"/>
        <v>8.0603098399660666</v>
      </c>
      <c r="E864" s="103">
        <f t="shared" si="57"/>
        <v>15.737662302184617</v>
      </c>
      <c r="F864" s="103">
        <f t="shared" si="58"/>
        <v>23.797972142150684</v>
      </c>
      <c r="G864" s="103">
        <f t="shared" si="59"/>
        <v>13.756865407543955</v>
      </c>
    </row>
    <row r="865" spans="1:7" ht="15" thickBot="1" x14ac:dyDescent="0.35">
      <c r="A865" s="106">
        <v>860</v>
      </c>
      <c r="B865" s="103">
        <f>B$4/(1+Simulasyon!B862/100*B$2/$B$1)</f>
        <v>64038.609445409442</v>
      </c>
      <c r="C865" s="103">
        <f>C$4/(1+Simulasyon!C862/100*C$2/$B$1)</f>
        <v>34485.505925144702</v>
      </c>
      <c r="D865" s="103">
        <f t="shared" si="56"/>
        <v>-3.0427196887758328</v>
      </c>
      <c r="E865" s="103">
        <f t="shared" si="57"/>
        <v>1.5393747072012047</v>
      </c>
      <c r="F865" s="103">
        <f t="shared" si="58"/>
        <v>-1.503344981574628</v>
      </c>
      <c r="G865" s="103">
        <f t="shared" si="59"/>
        <v>13.818464474163193</v>
      </c>
    </row>
    <row r="866" spans="1:7" ht="15" thickBot="1" x14ac:dyDescent="0.35">
      <c r="A866" s="106">
        <v>861</v>
      </c>
      <c r="B866" s="103">
        <f>B$4/(1+Simulasyon!B863/100*B$2/$B$1)</f>
        <v>64051.873811244091</v>
      </c>
      <c r="C866" s="103">
        <f>C$4/(1+Simulasyon!C863/100*C$2/$B$1)</f>
        <v>34497.18435645006</v>
      </c>
      <c r="D866" s="103">
        <f t="shared" si="56"/>
        <v>10.221646145873819</v>
      </c>
      <c r="E866" s="103">
        <f t="shared" si="57"/>
        <v>13.217806012558867</v>
      </c>
      <c r="F866" s="103">
        <f t="shared" si="58"/>
        <v>23.439452158432687</v>
      </c>
      <c r="G866" s="103">
        <f t="shared" si="59"/>
        <v>13.868279054680897</v>
      </c>
    </row>
    <row r="867" spans="1:7" ht="15" thickBot="1" x14ac:dyDescent="0.35">
      <c r="A867" s="106">
        <v>862</v>
      </c>
      <c r="B867" s="103">
        <f>B$4/(1+Simulasyon!B864/100*B$2/$B$1)</f>
        <v>64037.180555349056</v>
      </c>
      <c r="C867" s="103">
        <f>C$4/(1+Simulasyon!C864/100*C$2/$B$1)</f>
        <v>34477.855895436624</v>
      </c>
      <c r="D867" s="103">
        <f t="shared" si="56"/>
        <v>-4.4716097491618712</v>
      </c>
      <c r="E867" s="103">
        <f t="shared" si="57"/>
        <v>-6.1106550008771592</v>
      </c>
      <c r="F867" s="103">
        <f t="shared" si="58"/>
        <v>-10.58226475003903</v>
      </c>
      <c r="G867" s="103">
        <f t="shared" si="59"/>
        <v>13.981750234641368</v>
      </c>
    </row>
    <row r="868" spans="1:7" ht="15" thickBot="1" x14ac:dyDescent="0.35">
      <c r="A868" s="106">
        <v>863</v>
      </c>
      <c r="B868" s="103">
        <f>B$4/(1+Simulasyon!B865/100*B$2/$B$1)</f>
        <v>64044.276986326127</v>
      </c>
      <c r="C868" s="103">
        <f>C$4/(1+Simulasyon!C865/100*C$2/$B$1)</f>
        <v>34486.835169138081</v>
      </c>
      <c r="D868" s="103">
        <f t="shared" si="56"/>
        <v>2.6248212279097061</v>
      </c>
      <c r="E868" s="103">
        <f t="shared" si="57"/>
        <v>2.868618700580555</v>
      </c>
      <c r="F868" s="103">
        <f t="shared" si="58"/>
        <v>5.4934399284902611</v>
      </c>
      <c r="G868" s="103">
        <f t="shared" si="59"/>
        <v>14.058046639533131</v>
      </c>
    </row>
    <row r="869" spans="1:7" ht="15" thickBot="1" x14ac:dyDescent="0.35">
      <c r="A869" s="106">
        <v>864</v>
      </c>
      <c r="B869" s="103">
        <f>B$4/(1+Simulasyon!B866/100*B$2/$B$1)</f>
        <v>64039.031350039826</v>
      </c>
      <c r="C869" s="103">
        <f>C$4/(1+Simulasyon!C866/100*C$2/$B$1)</f>
        <v>34479.924033367628</v>
      </c>
      <c r="D869" s="103">
        <f t="shared" si="56"/>
        <v>-2.6208150583915995</v>
      </c>
      <c r="E869" s="103">
        <f t="shared" si="57"/>
        <v>-4.0425170698727015</v>
      </c>
      <c r="F869" s="103">
        <f t="shared" si="58"/>
        <v>-6.663332128264301</v>
      </c>
      <c r="G869" s="103">
        <f t="shared" si="59"/>
        <v>14.110885248104751</v>
      </c>
    </row>
    <row r="870" spans="1:7" ht="15" thickBot="1" x14ac:dyDescent="0.35">
      <c r="A870" s="106">
        <v>865</v>
      </c>
      <c r="B870" s="103">
        <f>B$4/(1+Simulasyon!B867/100*B$2/$B$1)</f>
        <v>64038.601246244361</v>
      </c>
      <c r="C870" s="103">
        <f>C$4/(1+Simulasyon!C867/100*C$2/$B$1)</f>
        <v>34481.73663817512</v>
      </c>
      <c r="D870" s="103">
        <f t="shared" si="56"/>
        <v>-3.0509188538562739</v>
      </c>
      <c r="E870" s="103">
        <f t="shared" si="57"/>
        <v>-2.2299122623808216</v>
      </c>
      <c r="F870" s="103">
        <f t="shared" si="58"/>
        <v>-5.2808311162370956</v>
      </c>
      <c r="G870" s="103">
        <f t="shared" si="59"/>
        <v>14.113564042148937</v>
      </c>
    </row>
    <row r="871" spans="1:7" ht="15" thickBot="1" x14ac:dyDescent="0.35">
      <c r="A871" s="106">
        <v>866</v>
      </c>
      <c r="B871" s="103">
        <f>B$4/(1+Simulasyon!B868/100*B$2/$B$1)</f>
        <v>64042.87387577998</v>
      </c>
      <c r="C871" s="103">
        <f>C$4/(1+Simulasyon!C868/100*C$2/$B$1)</f>
        <v>34487.402676847021</v>
      </c>
      <c r="D871" s="103">
        <f t="shared" si="56"/>
        <v>1.2217106817624881</v>
      </c>
      <c r="E871" s="103">
        <f t="shared" si="57"/>
        <v>3.4361264095205115</v>
      </c>
      <c r="F871" s="103">
        <f t="shared" si="58"/>
        <v>4.6578370912829996</v>
      </c>
      <c r="G871" s="103">
        <f t="shared" si="59"/>
        <v>14.1350554499586</v>
      </c>
    </row>
    <row r="872" spans="1:7" ht="15" thickBot="1" x14ac:dyDescent="0.35">
      <c r="A872" s="106">
        <v>867</v>
      </c>
      <c r="B872" s="103">
        <f>B$4/(1+Simulasyon!B869/100*B$2/$B$1)</f>
        <v>64043.989007467739</v>
      </c>
      <c r="C872" s="103">
        <f>C$4/(1+Simulasyon!C869/100*C$2/$B$1)</f>
        <v>34490.27431348242</v>
      </c>
      <c r="D872" s="103">
        <f t="shared" si="56"/>
        <v>2.3368423695210367</v>
      </c>
      <c r="E872" s="103">
        <f t="shared" si="57"/>
        <v>6.3077630449188291</v>
      </c>
      <c r="F872" s="103">
        <f t="shared" si="58"/>
        <v>8.6446054144398659</v>
      </c>
      <c r="G872" s="103">
        <f t="shared" si="59"/>
        <v>14.145855533788563</v>
      </c>
    </row>
    <row r="873" spans="1:7" ht="15" thickBot="1" x14ac:dyDescent="0.35">
      <c r="A873" s="106">
        <v>868</v>
      </c>
      <c r="B873" s="103">
        <f>B$4/(1+Simulasyon!B870/100*B$2/$B$1)</f>
        <v>64045.089365750799</v>
      </c>
      <c r="C873" s="103">
        <f>C$4/(1+Simulasyon!C870/100*C$2/$B$1)</f>
        <v>34481.290683374216</v>
      </c>
      <c r="D873" s="103">
        <f t="shared" si="56"/>
        <v>3.4372006525809411</v>
      </c>
      <c r="E873" s="103">
        <f t="shared" si="57"/>
        <v>-2.6758670632843859</v>
      </c>
      <c r="F873" s="103">
        <f t="shared" si="58"/>
        <v>0.76133358929655515</v>
      </c>
      <c r="G873" s="103">
        <f t="shared" si="59"/>
        <v>14.447673544113059</v>
      </c>
    </row>
    <row r="874" spans="1:7" ht="15" thickBot="1" x14ac:dyDescent="0.35">
      <c r="A874" s="106">
        <v>869</v>
      </c>
      <c r="B874" s="103">
        <f>B$4/(1+Simulasyon!B871/100*B$2/$B$1)</f>
        <v>64024.892453047876</v>
      </c>
      <c r="C874" s="103">
        <f>C$4/(1+Simulasyon!C871/100*C$2/$B$1)</f>
        <v>34462.954302114034</v>
      </c>
      <c r="D874" s="103">
        <f t="shared" si="56"/>
        <v>-16.759712050341477</v>
      </c>
      <c r="E874" s="103">
        <f t="shared" si="57"/>
        <v>-21.012248323466338</v>
      </c>
      <c r="F874" s="103">
        <f t="shared" si="58"/>
        <v>-37.771960373807815</v>
      </c>
      <c r="G874" s="103">
        <f t="shared" si="59"/>
        <v>14.525662315427326</v>
      </c>
    </row>
    <row r="875" spans="1:7" ht="15" thickBot="1" x14ac:dyDescent="0.35">
      <c r="A875" s="106">
        <v>870</v>
      </c>
      <c r="B875" s="103">
        <f>B$4/(1+Simulasyon!B872/100*B$2/$B$1)</f>
        <v>64023.559620491018</v>
      </c>
      <c r="C875" s="103">
        <f>C$4/(1+Simulasyon!C872/100*C$2/$B$1)</f>
        <v>34458.909279065352</v>
      </c>
      <c r="D875" s="103">
        <f t="shared" si="56"/>
        <v>-18.09254460719967</v>
      </c>
      <c r="E875" s="103">
        <f t="shared" si="57"/>
        <v>-25.057271372148534</v>
      </c>
      <c r="F875" s="103">
        <f t="shared" si="58"/>
        <v>-43.149815979348205</v>
      </c>
      <c r="G875" s="103">
        <f t="shared" si="59"/>
        <v>14.592134173872182</v>
      </c>
    </row>
    <row r="876" spans="1:7" ht="15" thickBot="1" x14ac:dyDescent="0.35">
      <c r="A876" s="106">
        <v>871</v>
      </c>
      <c r="B876" s="103">
        <f>B$4/(1+Simulasyon!B873/100*B$2/$B$1)</f>
        <v>64044.544866114768</v>
      </c>
      <c r="C876" s="103">
        <f>C$4/(1+Simulasyon!C873/100*C$2/$B$1)</f>
        <v>34489.196930993836</v>
      </c>
      <c r="D876" s="103">
        <f t="shared" si="56"/>
        <v>2.8927010165498359</v>
      </c>
      <c r="E876" s="103">
        <f t="shared" si="57"/>
        <v>5.2303805563351489</v>
      </c>
      <c r="F876" s="103">
        <f t="shared" si="58"/>
        <v>8.1230815728849848</v>
      </c>
      <c r="G876" s="103">
        <f t="shared" si="59"/>
        <v>14.599762342557369</v>
      </c>
    </row>
    <row r="877" spans="1:7" ht="15" thickBot="1" x14ac:dyDescent="0.35">
      <c r="A877" s="106">
        <v>872</v>
      </c>
      <c r="B877" s="103">
        <f>B$4/(1+Simulasyon!B874/100*B$2/$B$1)</f>
        <v>64041.657726862992</v>
      </c>
      <c r="C877" s="103">
        <f>C$4/(1+Simulasyon!C874/100*C$2/$B$1)</f>
        <v>34475.826315829043</v>
      </c>
      <c r="D877" s="103">
        <f t="shared" si="56"/>
        <v>5.5617647740291432E-3</v>
      </c>
      <c r="E877" s="103">
        <f t="shared" si="57"/>
        <v>-8.1402346084578312</v>
      </c>
      <c r="F877" s="103">
        <f t="shared" si="58"/>
        <v>-8.1346728436838021</v>
      </c>
      <c r="G877" s="103">
        <f t="shared" si="59"/>
        <v>14.789141982961155</v>
      </c>
    </row>
    <row r="878" spans="1:7" ht="15" thickBot="1" x14ac:dyDescent="0.35">
      <c r="A878" s="106">
        <v>873</v>
      </c>
      <c r="B878" s="103">
        <f>B$4/(1+Simulasyon!B875/100*B$2/$B$1)</f>
        <v>64031.978078294407</v>
      </c>
      <c r="C878" s="103">
        <f>C$4/(1+Simulasyon!C875/100*C$2/$B$1)</f>
        <v>34471.269628318347</v>
      </c>
      <c r="D878" s="103">
        <f t="shared" si="56"/>
        <v>-9.6740868038104963</v>
      </c>
      <c r="E878" s="103">
        <f t="shared" si="57"/>
        <v>-12.696922119153896</v>
      </c>
      <c r="F878" s="103">
        <f t="shared" si="58"/>
        <v>-22.371008922964393</v>
      </c>
      <c r="G878" s="103">
        <f t="shared" si="59"/>
        <v>14.853316738517606</v>
      </c>
    </row>
    <row r="879" spans="1:7" ht="15" thickBot="1" x14ac:dyDescent="0.35">
      <c r="A879" s="106">
        <v>874</v>
      </c>
      <c r="B879" s="103">
        <f>B$4/(1+Simulasyon!B876/100*B$2/$B$1)</f>
        <v>64035.231361991675</v>
      </c>
      <c r="C879" s="103">
        <f>C$4/(1+Simulasyon!C876/100*C$2/$B$1)</f>
        <v>34476.317831805645</v>
      </c>
      <c r="D879" s="103">
        <f t="shared" si="56"/>
        <v>-6.4208031065427349</v>
      </c>
      <c r="E879" s="103">
        <f t="shared" si="57"/>
        <v>-7.648718631855445</v>
      </c>
      <c r="F879" s="103">
        <f t="shared" si="58"/>
        <v>-14.06952173839818</v>
      </c>
      <c r="G879" s="103">
        <f t="shared" si="59"/>
        <v>14.943601960323576</v>
      </c>
    </row>
    <row r="880" spans="1:7" ht="15" thickBot="1" x14ac:dyDescent="0.35">
      <c r="A880" s="106">
        <v>875</v>
      </c>
      <c r="B880" s="103">
        <f>B$4/(1+Simulasyon!B877/100*B$2/$B$1)</f>
        <v>64035.931339332186</v>
      </c>
      <c r="C880" s="103">
        <f>C$4/(1+Simulasyon!C877/100*C$2/$B$1)</f>
        <v>34471.277635483973</v>
      </c>
      <c r="D880" s="103">
        <f t="shared" si="56"/>
        <v>-5.7208257660313393</v>
      </c>
      <c r="E880" s="103">
        <f t="shared" si="57"/>
        <v>-12.688914953527274</v>
      </c>
      <c r="F880" s="103">
        <f t="shared" si="58"/>
        <v>-18.409740719558613</v>
      </c>
      <c r="G880" s="103">
        <f t="shared" si="59"/>
        <v>14.9993508106636</v>
      </c>
    </row>
    <row r="881" spans="1:7" ht="15" thickBot="1" x14ac:dyDescent="0.35">
      <c r="A881" s="106">
        <v>876</v>
      </c>
      <c r="B881" s="103">
        <f>B$4/(1+Simulasyon!B878/100*B$2/$B$1)</f>
        <v>64042.706348560961</v>
      </c>
      <c r="C881" s="103">
        <f>C$4/(1+Simulasyon!C878/100*C$2/$B$1)</f>
        <v>34484.379719170895</v>
      </c>
      <c r="D881" s="103">
        <f t="shared" si="56"/>
        <v>1.054183462743822</v>
      </c>
      <c r="E881" s="103">
        <f t="shared" si="57"/>
        <v>0.41316873339383164</v>
      </c>
      <c r="F881" s="103">
        <f t="shared" si="58"/>
        <v>1.4673521961376537</v>
      </c>
      <c r="G881" s="103">
        <f t="shared" si="59"/>
        <v>15.073080214351648</v>
      </c>
    </row>
    <row r="882" spans="1:7" ht="15" thickBot="1" x14ac:dyDescent="0.35">
      <c r="A882" s="106">
        <v>877</v>
      </c>
      <c r="B882" s="103">
        <f>B$4/(1+Simulasyon!B879/100*B$2/$B$1)</f>
        <v>64046.139682341971</v>
      </c>
      <c r="C882" s="103">
        <f>C$4/(1+Simulasyon!C879/100*C$2/$B$1)</f>
        <v>34494.422635154071</v>
      </c>
      <c r="D882" s="103">
        <f t="shared" si="56"/>
        <v>4.4875172437532456</v>
      </c>
      <c r="E882" s="103">
        <f t="shared" si="57"/>
        <v>10.456084716570331</v>
      </c>
      <c r="F882" s="103">
        <f t="shared" si="58"/>
        <v>14.943601960323576</v>
      </c>
      <c r="G882" s="103">
        <f t="shared" si="59"/>
        <v>15.161986502811487</v>
      </c>
    </row>
    <row r="883" spans="1:7" ht="15" thickBot="1" x14ac:dyDescent="0.35">
      <c r="A883" s="106">
        <v>878</v>
      </c>
      <c r="B883" s="103">
        <f>B$4/(1+Simulasyon!B880/100*B$2/$B$1)</f>
        <v>64040.125663309052</v>
      </c>
      <c r="C883" s="103">
        <f>C$4/(1+Simulasyon!C880/100*C$2/$B$1)</f>
        <v>34478.538080257313</v>
      </c>
      <c r="D883" s="103">
        <f t="shared" si="56"/>
        <v>-1.5265017891651951</v>
      </c>
      <c r="E883" s="103">
        <f t="shared" si="57"/>
        <v>-5.4284701801880146</v>
      </c>
      <c r="F883" s="103">
        <f t="shared" si="58"/>
        <v>-6.9549719693532097</v>
      </c>
      <c r="G883" s="103">
        <f t="shared" si="59"/>
        <v>15.228920552282943</v>
      </c>
    </row>
    <row r="884" spans="1:7" ht="15" thickBot="1" x14ac:dyDescent="0.35">
      <c r="A884" s="106">
        <v>879</v>
      </c>
      <c r="B884" s="103">
        <f>B$4/(1+Simulasyon!B881/100*B$2/$B$1)</f>
        <v>64034.828046575843</v>
      </c>
      <c r="C884" s="103">
        <f>C$4/(1+Simulasyon!C881/100*C$2/$B$1)</f>
        <v>34476.846243395521</v>
      </c>
      <c r="D884" s="103">
        <f t="shared" si="56"/>
        <v>-6.8241185223741923</v>
      </c>
      <c r="E884" s="103">
        <f t="shared" si="57"/>
        <v>-7.1203070419796859</v>
      </c>
      <c r="F884" s="103">
        <f t="shared" si="58"/>
        <v>-13.944425564353878</v>
      </c>
      <c r="G884" s="103">
        <f t="shared" si="59"/>
        <v>15.233903866996116</v>
      </c>
    </row>
    <row r="885" spans="1:7" ht="15" thickBot="1" x14ac:dyDescent="0.35">
      <c r="A885" s="106">
        <v>880</v>
      </c>
      <c r="B885" s="103">
        <f>B$4/(1+Simulasyon!B882/100*B$2/$B$1)</f>
        <v>64039.801670201487</v>
      </c>
      <c r="C885" s="103">
        <f>C$4/(1+Simulasyon!C882/100*C$2/$B$1)</f>
        <v>34488.542110823233</v>
      </c>
      <c r="D885" s="103">
        <f t="shared" si="56"/>
        <v>-1.8504948967311066</v>
      </c>
      <c r="E885" s="103">
        <f t="shared" si="57"/>
        <v>4.5755603857323877</v>
      </c>
      <c r="F885" s="103">
        <f t="shared" si="58"/>
        <v>2.7250654890012811</v>
      </c>
      <c r="G885" s="103">
        <f t="shared" si="59"/>
        <v>15.236930683051469</v>
      </c>
    </row>
    <row r="886" spans="1:7" ht="15" thickBot="1" x14ac:dyDescent="0.35">
      <c r="A886" s="106">
        <v>881</v>
      </c>
      <c r="B886" s="103">
        <f>B$4/(1+Simulasyon!B883/100*B$2/$B$1)</f>
        <v>64049.619668569001</v>
      </c>
      <c r="C886" s="103">
        <f>C$4/(1+Simulasyon!C883/100*C$2/$B$1)</f>
        <v>34493.500127831103</v>
      </c>
      <c r="D886" s="103">
        <f t="shared" si="56"/>
        <v>7.9675034707834129</v>
      </c>
      <c r="E886" s="103">
        <f t="shared" si="57"/>
        <v>9.5335773936021724</v>
      </c>
      <c r="F886" s="103">
        <f t="shared" si="58"/>
        <v>17.501080864385585</v>
      </c>
      <c r="G886" s="103">
        <f t="shared" si="59"/>
        <v>15.384952818174497</v>
      </c>
    </row>
    <row r="887" spans="1:7" ht="15" thickBot="1" x14ac:dyDescent="0.35">
      <c r="A887" s="106">
        <v>882</v>
      </c>
      <c r="B887" s="103">
        <f>B$4/(1+Simulasyon!B884/100*B$2/$B$1)</f>
        <v>64042.696626609031</v>
      </c>
      <c r="C887" s="103">
        <f>C$4/(1+Simulasyon!C884/100*C$2/$B$1)</f>
        <v>34481.911278893327</v>
      </c>
      <c r="D887" s="103">
        <f t="shared" si="56"/>
        <v>1.0444615108135622</v>
      </c>
      <c r="E887" s="103">
        <f t="shared" si="57"/>
        <v>-2.0552715441735927</v>
      </c>
      <c r="F887" s="103">
        <f t="shared" si="58"/>
        <v>-1.0108100333600305</v>
      </c>
      <c r="G887" s="103">
        <f t="shared" si="59"/>
        <v>15.548305552598322</v>
      </c>
    </row>
    <row r="888" spans="1:7" ht="15" thickBot="1" x14ac:dyDescent="0.35">
      <c r="A888" s="106">
        <v>883</v>
      </c>
      <c r="B888" s="103">
        <f>B$4/(1+Simulasyon!B885/100*B$2/$B$1)</f>
        <v>64040.275393451004</v>
      </c>
      <c r="C888" s="103">
        <f>C$4/(1+Simulasyon!C885/100*C$2/$B$1)</f>
        <v>34478.200651426727</v>
      </c>
      <c r="D888" s="103">
        <f t="shared" si="56"/>
        <v>-1.3767716472139</v>
      </c>
      <c r="E888" s="103">
        <f t="shared" si="57"/>
        <v>-5.7658990107738646</v>
      </c>
      <c r="F888" s="103">
        <f t="shared" si="58"/>
        <v>-7.1426706579877646</v>
      </c>
      <c r="G888" s="103">
        <f t="shared" si="59"/>
        <v>15.582196001822012</v>
      </c>
    </row>
    <row r="889" spans="1:7" ht="15" thickBot="1" x14ac:dyDescent="0.35">
      <c r="A889" s="106">
        <v>884</v>
      </c>
      <c r="B889" s="103">
        <f>B$4/(1+Simulasyon!B886/100*B$2/$B$1)</f>
        <v>64038.155603383035</v>
      </c>
      <c r="C889" s="103">
        <f>C$4/(1+Simulasyon!C886/100*C$2/$B$1)</f>
        <v>34474.445759800641</v>
      </c>
      <c r="D889" s="103">
        <f t="shared" si="56"/>
        <v>-3.4965617151829065</v>
      </c>
      <c r="E889" s="103">
        <f t="shared" si="57"/>
        <v>-9.5207906368596014</v>
      </c>
      <c r="F889" s="103">
        <f t="shared" si="58"/>
        <v>-13.017352352042508</v>
      </c>
      <c r="G889" s="103">
        <f t="shared" si="59"/>
        <v>15.642024233893608</v>
      </c>
    </row>
    <row r="890" spans="1:7" ht="15" thickBot="1" x14ac:dyDescent="0.35">
      <c r="A890" s="106">
        <v>885</v>
      </c>
      <c r="B890" s="103">
        <f>B$4/(1+Simulasyon!B887/100*B$2/$B$1)</f>
        <v>64040.824158351883</v>
      </c>
      <c r="C890" s="103">
        <f>C$4/(1+Simulasyon!C887/100*C$2/$B$1)</f>
        <v>34479.785673563536</v>
      </c>
      <c r="D890" s="103">
        <f t="shared" si="56"/>
        <v>-0.82800674633472227</v>
      </c>
      <c r="E890" s="103">
        <f t="shared" si="57"/>
        <v>-4.1808768739647348</v>
      </c>
      <c r="F890" s="103">
        <f t="shared" si="58"/>
        <v>-5.0088836202994571</v>
      </c>
      <c r="G890" s="103">
        <f t="shared" si="59"/>
        <v>15.679974256032438</v>
      </c>
    </row>
    <row r="891" spans="1:7" ht="15" thickBot="1" x14ac:dyDescent="0.35">
      <c r="A891" s="106">
        <v>886</v>
      </c>
      <c r="B891" s="103">
        <f>B$4/(1+Simulasyon!B888/100*B$2/$B$1)</f>
        <v>64038.027973597586</v>
      </c>
      <c r="C891" s="103">
        <f>C$4/(1+Simulasyon!C888/100*C$2/$B$1)</f>
        <v>34471.91154184808</v>
      </c>
      <c r="D891" s="103">
        <f t="shared" si="56"/>
        <v>-3.6241915006321506</v>
      </c>
      <c r="E891" s="103">
        <f t="shared" si="57"/>
        <v>-12.05500858942105</v>
      </c>
      <c r="F891" s="103">
        <f t="shared" si="58"/>
        <v>-15.6792000900532</v>
      </c>
      <c r="G891" s="103">
        <f t="shared" si="59"/>
        <v>15.908753140334738</v>
      </c>
    </row>
    <row r="892" spans="1:7" ht="15" thickBot="1" x14ac:dyDescent="0.35">
      <c r="A892" s="106">
        <v>887</v>
      </c>
      <c r="B892" s="103">
        <f>B$4/(1+Simulasyon!B889/100*B$2/$B$1)</f>
        <v>64041.685339541633</v>
      </c>
      <c r="C892" s="103">
        <f>C$4/(1+Simulasyon!C889/100*C$2/$B$1)</f>
        <v>34481.666083233133</v>
      </c>
      <c r="D892" s="103">
        <f t="shared" si="56"/>
        <v>3.317444341519149E-2</v>
      </c>
      <c r="E892" s="103">
        <f t="shared" si="57"/>
        <v>-2.300467204368033</v>
      </c>
      <c r="F892" s="103">
        <f t="shared" si="58"/>
        <v>-2.2672927609528415</v>
      </c>
      <c r="G892" s="103">
        <f t="shared" si="59"/>
        <v>15.992912208705093</v>
      </c>
    </row>
    <row r="893" spans="1:7" ht="15" thickBot="1" x14ac:dyDescent="0.35">
      <c r="A893" s="106">
        <v>888</v>
      </c>
      <c r="B893" s="103">
        <f>B$4/(1+Simulasyon!B890/100*B$2/$B$1)</f>
        <v>64038.643140943634</v>
      </c>
      <c r="C893" s="103">
        <f>C$4/(1+Simulasyon!C890/100*C$2/$B$1)</f>
        <v>34478.898349600779</v>
      </c>
      <c r="D893" s="103">
        <f t="shared" si="56"/>
        <v>-3.0090241545840399</v>
      </c>
      <c r="E893" s="103">
        <f t="shared" si="57"/>
        <v>-5.0682008367220988</v>
      </c>
      <c r="F893" s="103">
        <f t="shared" si="58"/>
        <v>-8.0772249913061387</v>
      </c>
      <c r="G893" s="103">
        <f t="shared" si="59"/>
        <v>16.047540254177875</v>
      </c>
    </row>
    <row r="894" spans="1:7" ht="15" thickBot="1" x14ac:dyDescent="0.35">
      <c r="A894" s="106">
        <v>889</v>
      </c>
      <c r="B894" s="103">
        <f>B$4/(1+Simulasyon!B891/100*B$2/$B$1)</f>
        <v>64040.806796340825</v>
      </c>
      <c r="C894" s="103">
        <f>C$4/(1+Simulasyon!C891/100*C$2/$B$1)</f>
        <v>34479.705403798471</v>
      </c>
      <c r="D894" s="103">
        <f t="shared" si="56"/>
        <v>-0.84536875739286188</v>
      </c>
      <c r="E894" s="103">
        <f t="shared" si="57"/>
        <v>-4.2611466390299029</v>
      </c>
      <c r="F894" s="103">
        <f t="shared" si="58"/>
        <v>-5.1065153964227648</v>
      </c>
      <c r="G894" s="103">
        <f t="shared" si="59"/>
        <v>16.212846143840579</v>
      </c>
    </row>
    <row r="895" spans="1:7" ht="15" thickBot="1" x14ac:dyDescent="0.35">
      <c r="A895" s="106">
        <v>890</v>
      </c>
      <c r="B895" s="103">
        <f>B$4/(1+Simulasyon!B892/100*B$2/$B$1)</f>
        <v>64039.155682388984</v>
      </c>
      <c r="C895" s="103">
        <f>C$4/(1+Simulasyon!C892/100*C$2/$B$1)</f>
        <v>34483.278751987382</v>
      </c>
      <c r="D895" s="103">
        <f t="shared" si="56"/>
        <v>-2.4964827092335327</v>
      </c>
      <c r="E895" s="103">
        <f t="shared" si="57"/>
        <v>-0.68779845011886209</v>
      </c>
      <c r="F895" s="103">
        <f t="shared" si="58"/>
        <v>-3.1842811593523948</v>
      </c>
      <c r="G895" s="103">
        <f t="shared" si="59"/>
        <v>16.262572213345265</v>
      </c>
    </row>
    <row r="896" spans="1:7" ht="15" thickBot="1" x14ac:dyDescent="0.35">
      <c r="A896" s="106">
        <v>891</v>
      </c>
      <c r="B896" s="103">
        <f>B$4/(1+Simulasyon!B893/100*B$2/$B$1)</f>
        <v>64041.338208937908</v>
      </c>
      <c r="C896" s="103">
        <f>C$4/(1+Simulasyon!C893/100*C$2/$B$1)</f>
        <v>34482.242959634525</v>
      </c>
      <c r="D896" s="103">
        <f t="shared" si="56"/>
        <v>-0.31395616030931706</v>
      </c>
      <c r="E896" s="103">
        <f t="shared" si="57"/>
        <v>-1.7235908029761049</v>
      </c>
      <c r="F896" s="103">
        <f t="shared" si="58"/>
        <v>-2.037546963285422</v>
      </c>
      <c r="G896" s="103">
        <f t="shared" si="59"/>
        <v>16.358462575182784</v>
      </c>
    </row>
    <row r="897" spans="1:7" ht="15" thickBot="1" x14ac:dyDescent="0.35">
      <c r="A897" s="106">
        <v>892</v>
      </c>
      <c r="B897" s="103">
        <f>B$4/(1+Simulasyon!B894/100*B$2/$B$1)</f>
        <v>64036.203660226674</v>
      </c>
      <c r="C897" s="103">
        <f>C$4/(1+Simulasyon!C894/100*C$2/$B$1)</f>
        <v>34482.803230522819</v>
      </c>
      <c r="D897" s="103">
        <f t="shared" ref="D897:D960" si="60">+B897-B$5</f>
        <v>-5.448504871543264</v>
      </c>
      <c r="E897" s="103">
        <f t="shared" ref="E897:E960" si="61">+C897-C$5</f>
        <v>-1.1633199146817788</v>
      </c>
      <c r="F897" s="103">
        <f t="shared" ref="F897:F960" si="62">+SUM(D897:E897)</f>
        <v>-6.6118247862250428</v>
      </c>
      <c r="G897" s="103">
        <f t="shared" si="59"/>
        <v>16.375555315484235</v>
      </c>
    </row>
    <row r="898" spans="1:7" ht="15" thickBot="1" x14ac:dyDescent="0.35">
      <c r="A898" s="106">
        <v>893</v>
      </c>
      <c r="B898" s="103">
        <f>B$4/(1+Simulasyon!B895/100*B$2/$B$1)</f>
        <v>64036.312297217373</v>
      </c>
      <c r="C898" s="103">
        <f>C$4/(1+Simulasyon!C895/100*C$2/$B$1)</f>
        <v>34468.148165198734</v>
      </c>
      <c r="D898" s="103">
        <f t="shared" si="60"/>
        <v>-5.3398678808443947</v>
      </c>
      <c r="E898" s="103">
        <f t="shared" si="61"/>
        <v>-15.818385238766496</v>
      </c>
      <c r="F898" s="103">
        <f t="shared" si="62"/>
        <v>-21.15825311961089</v>
      </c>
      <c r="G898" s="103">
        <f t="shared" si="59"/>
        <v>16.470014121186978</v>
      </c>
    </row>
    <row r="899" spans="1:7" ht="15" thickBot="1" x14ac:dyDescent="0.35">
      <c r="A899" s="106">
        <v>894</v>
      </c>
      <c r="B899" s="103">
        <f>B$4/(1+Simulasyon!B896/100*B$2/$B$1)</f>
        <v>64040.240379790244</v>
      </c>
      <c r="C899" s="103">
        <f>C$4/(1+Simulasyon!C896/100*C$2/$B$1)</f>
        <v>34478.616820753065</v>
      </c>
      <c r="D899" s="103">
        <f t="shared" si="60"/>
        <v>-1.4117853079733322</v>
      </c>
      <c r="E899" s="103">
        <f t="shared" si="61"/>
        <v>-5.3497296844361699</v>
      </c>
      <c r="F899" s="103">
        <f t="shared" si="62"/>
        <v>-6.7615149924095022</v>
      </c>
      <c r="G899" s="103">
        <f t="shared" si="59"/>
        <v>16.51109254770563</v>
      </c>
    </row>
    <row r="900" spans="1:7" ht="15" thickBot="1" x14ac:dyDescent="0.35">
      <c r="A900" s="106">
        <v>895</v>
      </c>
      <c r="B900" s="103">
        <f>B$4/(1+Simulasyon!B897/100*B$2/$B$1)</f>
        <v>64038.718712747112</v>
      </c>
      <c r="C900" s="103">
        <f>C$4/(1+Simulasyon!C897/100*C$2/$B$1)</f>
        <v>34480.216930005015</v>
      </c>
      <c r="D900" s="103">
        <f t="shared" si="60"/>
        <v>-2.9334523511060979</v>
      </c>
      <c r="E900" s="103">
        <f t="shared" si="61"/>
        <v>-3.7496204324852442</v>
      </c>
      <c r="F900" s="103">
        <f t="shared" si="62"/>
        <v>-6.6830727835913422</v>
      </c>
      <c r="G900" s="103">
        <f t="shared" si="59"/>
        <v>16.694744932930917</v>
      </c>
    </row>
    <row r="901" spans="1:7" ht="15" thickBot="1" x14ac:dyDescent="0.35">
      <c r="A901" s="106">
        <v>896</v>
      </c>
      <c r="B901" s="103">
        <f>B$4/(1+Simulasyon!B898/100*B$2/$B$1)</f>
        <v>64043.941840724605</v>
      </c>
      <c r="C901" s="103">
        <f>C$4/(1+Simulasyon!C898/100*C$2/$B$1)</f>
        <v>34480.874718350853</v>
      </c>
      <c r="D901" s="103">
        <f t="shared" si="60"/>
        <v>2.2896756263871794</v>
      </c>
      <c r="E901" s="103">
        <f t="shared" si="61"/>
        <v>-3.0918320866476279</v>
      </c>
      <c r="F901" s="103">
        <f t="shared" si="62"/>
        <v>-0.80215646026044851</v>
      </c>
      <c r="G901" s="103">
        <f t="shared" si="59"/>
        <v>16.749384045790066</v>
      </c>
    </row>
    <row r="902" spans="1:7" ht="15" thickBot="1" x14ac:dyDescent="0.35">
      <c r="A902" s="106">
        <v>897</v>
      </c>
      <c r="B902" s="103">
        <f>B$4/(1+Simulasyon!B899/100*B$2/$B$1)</f>
        <v>64033.1954578968</v>
      </c>
      <c r="C902" s="103">
        <f>C$4/(1+Simulasyon!C899/100*C$2/$B$1)</f>
        <v>34474.608971692942</v>
      </c>
      <c r="D902" s="103">
        <f t="shared" si="60"/>
        <v>-8.4567072014178848</v>
      </c>
      <c r="E902" s="103">
        <f t="shared" si="61"/>
        <v>-9.3575787445588503</v>
      </c>
      <c r="F902" s="103">
        <f t="shared" si="62"/>
        <v>-17.814285945976735</v>
      </c>
      <c r="G902" s="103">
        <f t="shared" si="59"/>
        <v>16.801443584226945</v>
      </c>
    </row>
    <row r="903" spans="1:7" ht="15" thickBot="1" x14ac:dyDescent="0.35">
      <c r="A903" s="106">
        <v>898</v>
      </c>
      <c r="B903" s="103">
        <f>B$4/(1+Simulasyon!B900/100*B$2/$B$1)</f>
        <v>64039.250661684113</v>
      </c>
      <c r="C903" s="103">
        <f>C$4/(1+Simulasyon!C900/100*C$2/$B$1)</f>
        <v>34487.826007212781</v>
      </c>
      <c r="D903" s="103">
        <f t="shared" si="60"/>
        <v>-2.4015034141048091</v>
      </c>
      <c r="E903" s="103">
        <f t="shared" si="61"/>
        <v>3.8594567752807052</v>
      </c>
      <c r="F903" s="103">
        <f t="shared" si="62"/>
        <v>1.4579533611758961</v>
      </c>
      <c r="G903" s="103">
        <f t="shared" ref="G903:G966" si="63">+SMALL($F$6:$F$1005,A903)</f>
        <v>16.854587193338375</v>
      </c>
    </row>
    <row r="904" spans="1:7" ht="15" thickBot="1" x14ac:dyDescent="0.35">
      <c r="A904" s="106">
        <v>899</v>
      </c>
      <c r="B904" s="103">
        <f>B$4/(1+Simulasyon!B901/100*B$2/$B$1)</f>
        <v>64047.228313893218</v>
      </c>
      <c r="C904" s="103">
        <f>C$4/(1+Simulasyon!C901/100*C$2/$B$1)</f>
        <v>34500.797408976265</v>
      </c>
      <c r="D904" s="103">
        <f t="shared" si="60"/>
        <v>5.5761487950003357</v>
      </c>
      <c r="E904" s="103">
        <f t="shared" si="61"/>
        <v>16.830858538764005</v>
      </c>
      <c r="F904" s="103">
        <f t="shared" si="62"/>
        <v>22.407007333764341</v>
      </c>
      <c r="G904" s="103">
        <f t="shared" si="63"/>
        <v>16.869889125373447</v>
      </c>
    </row>
    <row r="905" spans="1:7" ht="15" thickBot="1" x14ac:dyDescent="0.35">
      <c r="A905" s="106">
        <v>900</v>
      </c>
      <c r="B905" s="103">
        <f>B$4/(1+Simulasyon!B902/100*B$2/$B$1)</f>
        <v>64043.00958985796</v>
      </c>
      <c r="C905" s="103">
        <f>C$4/(1+Simulasyon!C902/100*C$2/$B$1)</f>
        <v>34491.428759007053</v>
      </c>
      <c r="D905" s="103">
        <f t="shared" si="60"/>
        <v>1.357424759742571</v>
      </c>
      <c r="E905" s="103">
        <f t="shared" si="61"/>
        <v>7.4622085695518763</v>
      </c>
      <c r="F905" s="103">
        <f t="shared" si="62"/>
        <v>8.8196333292944473</v>
      </c>
      <c r="G905" s="103">
        <f t="shared" si="63"/>
        <v>16.90158031869214</v>
      </c>
    </row>
    <row r="906" spans="1:7" ht="15" thickBot="1" x14ac:dyDescent="0.35">
      <c r="A906" s="106">
        <v>901</v>
      </c>
      <c r="B906" s="103">
        <f>B$4/(1+Simulasyon!B903/100*B$2/$B$1)</f>
        <v>64036.028931395929</v>
      </c>
      <c r="C906" s="103">
        <f>C$4/(1+Simulasyon!C903/100*C$2/$B$1)</f>
        <v>34474.234222766157</v>
      </c>
      <c r="D906" s="103">
        <f t="shared" si="60"/>
        <v>-5.6232337022884167</v>
      </c>
      <c r="E906" s="103">
        <f t="shared" si="61"/>
        <v>-9.7323276713432278</v>
      </c>
      <c r="F906" s="103">
        <f t="shared" si="62"/>
        <v>-15.355561373631645</v>
      </c>
      <c r="G906" s="103">
        <f t="shared" si="63"/>
        <v>16.919700877675496</v>
      </c>
    </row>
    <row r="907" spans="1:7" ht="15" thickBot="1" x14ac:dyDescent="0.35">
      <c r="A907" s="106">
        <v>902</v>
      </c>
      <c r="B907" s="103">
        <f>B$4/(1+Simulasyon!B904/100*B$2/$B$1)</f>
        <v>64043.007462470232</v>
      </c>
      <c r="C907" s="103">
        <f>C$4/(1+Simulasyon!C904/100*C$2/$B$1)</f>
        <v>34482.817967783958</v>
      </c>
      <c r="D907" s="103">
        <f t="shared" si="60"/>
        <v>1.35529737201432</v>
      </c>
      <c r="E907" s="103">
        <f t="shared" si="61"/>
        <v>-1.1485826535426895</v>
      </c>
      <c r="F907" s="103">
        <f t="shared" si="62"/>
        <v>0.20671471847163048</v>
      </c>
      <c r="G907" s="103">
        <f t="shared" si="63"/>
        <v>17.04040813876054</v>
      </c>
    </row>
    <row r="908" spans="1:7" ht="15" thickBot="1" x14ac:dyDescent="0.35">
      <c r="A908" s="106">
        <v>903</v>
      </c>
      <c r="B908" s="103">
        <f>B$4/(1+Simulasyon!B905/100*B$2/$B$1)</f>
        <v>64042.068891751362</v>
      </c>
      <c r="C908" s="103">
        <f>C$4/(1+Simulasyon!C905/100*C$2/$B$1)</f>
        <v>34482.075639987263</v>
      </c>
      <c r="D908" s="103">
        <f t="shared" si="60"/>
        <v>0.41672665314399637</v>
      </c>
      <c r="E908" s="103">
        <f t="shared" si="61"/>
        <v>-1.8909104502381524</v>
      </c>
      <c r="F908" s="103">
        <f t="shared" si="62"/>
        <v>-1.474183797094156</v>
      </c>
      <c r="G908" s="103">
        <f t="shared" si="63"/>
        <v>17.362789003229409</v>
      </c>
    </row>
    <row r="909" spans="1:7" ht="15" thickBot="1" x14ac:dyDescent="0.35">
      <c r="A909" s="106">
        <v>904</v>
      </c>
      <c r="B909" s="103">
        <f>B$4/(1+Simulasyon!B906/100*B$2/$B$1)</f>
        <v>64043.374797670855</v>
      </c>
      <c r="C909" s="103">
        <f>C$4/(1+Simulasyon!C906/100*C$2/$B$1)</f>
        <v>34490.346463131027</v>
      </c>
      <c r="D909" s="103">
        <f t="shared" si="60"/>
        <v>1.7226325726369396</v>
      </c>
      <c r="E909" s="103">
        <f t="shared" si="61"/>
        <v>6.3799126935264212</v>
      </c>
      <c r="F909" s="103">
        <f t="shared" si="62"/>
        <v>8.1025452661633608</v>
      </c>
      <c r="G909" s="103">
        <f t="shared" si="63"/>
        <v>17.501080864385585</v>
      </c>
    </row>
    <row r="910" spans="1:7" ht="15" thickBot="1" x14ac:dyDescent="0.35">
      <c r="A910" s="106">
        <v>905</v>
      </c>
      <c r="B910" s="103">
        <f>B$4/(1+Simulasyon!B907/100*B$2/$B$1)</f>
        <v>64039.62058649517</v>
      </c>
      <c r="C910" s="103">
        <f>C$4/(1+Simulasyon!C907/100*C$2/$B$1)</f>
        <v>34470.421375946768</v>
      </c>
      <c r="D910" s="103">
        <f t="shared" si="60"/>
        <v>-2.0315786030478193</v>
      </c>
      <c r="E910" s="103">
        <f t="shared" si="61"/>
        <v>-13.545174490733189</v>
      </c>
      <c r="F910" s="103">
        <f t="shared" si="62"/>
        <v>-15.576753093781008</v>
      </c>
      <c r="G910" s="103">
        <f t="shared" si="63"/>
        <v>17.599703061474429</v>
      </c>
    </row>
    <row r="911" spans="1:7" ht="15" thickBot="1" x14ac:dyDescent="0.35">
      <c r="A911" s="106">
        <v>906</v>
      </c>
      <c r="B911" s="103">
        <f>B$4/(1+Simulasyon!B908/100*B$2/$B$1)</f>
        <v>64040.668152979015</v>
      </c>
      <c r="C911" s="103">
        <f>C$4/(1+Simulasyon!C908/100*C$2/$B$1)</f>
        <v>34484.212790653663</v>
      </c>
      <c r="D911" s="103">
        <f t="shared" si="60"/>
        <v>-0.98401211920281639</v>
      </c>
      <c r="E911" s="103">
        <f t="shared" si="61"/>
        <v>0.2462402161618229</v>
      </c>
      <c r="F911" s="103">
        <f t="shared" si="62"/>
        <v>-0.73777190304099349</v>
      </c>
      <c r="G911" s="103">
        <f t="shared" si="63"/>
        <v>17.667218292146572</v>
      </c>
    </row>
    <row r="912" spans="1:7" ht="15" thickBot="1" x14ac:dyDescent="0.35">
      <c r="A912" s="106">
        <v>907</v>
      </c>
      <c r="B912" s="103">
        <f>B$4/(1+Simulasyon!B909/100*B$2/$B$1)</f>
        <v>64039.808605546808</v>
      </c>
      <c r="C912" s="103">
        <f>C$4/(1+Simulasyon!C909/100*C$2/$B$1)</f>
        <v>34472.366297724853</v>
      </c>
      <c r="D912" s="103">
        <f t="shared" si="60"/>
        <v>-1.8435595514092711</v>
      </c>
      <c r="E912" s="103">
        <f t="shared" si="61"/>
        <v>-11.600252712647489</v>
      </c>
      <c r="F912" s="103">
        <f t="shared" si="62"/>
        <v>-13.44381226405676</v>
      </c>
      <c r="G912" s="103">
        <f t="shared" si="63"/>
        <v>17.789679238499957</v>
      </c>
    </row>
    <row r="913" spans="1:7" ht="15" thickBot="1" x14ac:dyDescent="0.35">
      <c r="A913" s="106">
        <v>908</v>
      </c>
      <c r="B913" s="103">
        <f>B$4/(1+Simulasyon!B910/100*B$2/$B$1)</f>
        <v>64039.579079260395</v>
      </c>
      <c r="C913" s="103">
        <f>C$4/(1+Simulasyon!C910/100*C$2/$B$1)</f>
        <v>34479.859148362884</v>
      </c>
      <c r="D913" s="103">
        <f t="shared" si="60"/>
        <v>-2.0730858378228731</v>
      </c>
      <c r="E913" s="103">
        <f t="shared" si="61"/>
        <v>-4.1074020746164024</v>
      </c>
      <c r="F913" s="103">
        <f t="shared" si="62"/>
        <v>-6.1804879124392755</v>
      </c>
      <c r="G913" s="103">
        <f t="shared" si="63"/>
        <v>17.797791875207622</v>
      </c>
    </row>
    <row r="914" spans="1:7" ht="15" thickBot="1" x14ac:dyDescent="0.35">
      <c r="A914" s="106">
        <v>909</v>
      </c>
      <c r="B914" s="103">
        <f>B$4/(1+Simulasyon!B911/100*B$2/$B$1)</f>
        <v>64054.686944268338</v>
      </c>
      <c r="C914" s="103">
        <f>C$4/(1+Simulasyon!C911/100*C$2/$B$1)</f>
        <v>34499.343853489037</v>
      </c>
      <c r="D914" s="103">
        <f t="shared" si="60"/>
        <v>13.034779170120601</v>
      </c>
      <c r="E914" s="103">
        <f t="shared" si="61"/>
        <v>15.377303051536728</v>
      </c>
      <c r="F914" s="103">
        <f t="shared" si="62"/>
        <v>28.412082221657329</v>
      </c>
      <c r="G914" s="103">
        <f t="shared" si="63"/>
        <v>17.803513105813181</v>
      </c>
    </row>
    <row r="915" spans="1:7" ht="15" thickBot="1" x14ac:dyDescent="0.35">
      <c r="A915" s="106">
        <v>910</v>
      </c>
      <c r="B915" s="103">
        <f>B$4/(1+Simulasyon!B912/100*B$2/$B$1)</f>
        <v>64042.582122529369</v>
      </c>
      <c r="C915" s="103">
        <f>C$4/(1+Simulasyon!C912/100*C$2/$B$1)</f>
        <v>34483.787902076292</v>
      </c>
      <c r="D915" s="103">
        <f t="shared" si="60"/>
        <v>0.92995743115170626</v>
      </c>
      <c r="E915" s="103">
        <f t="shared" si="61"/>
        <v>-0.17864836120861582</v>
      </c>
      <c r="F915" s="103">
        <f t="shared" si="62"/>
        <v>0.75130906994309044</v>
      </c>
      <c r="G915" s="103">
        <f t="shared" si="63"/>
        <v>17.835412226966582</v>
      </c>
    </row>
    <row r="916" spans="1:7" ht="15" thickBot="1" x14ac:dyDescent="0.35">
      <c r="A916" s="106">
        <v>911</v>
      </c>
      <c r="B916" s="103">
        <f>B$4/(1+Simulasyon!B913/100*B$2/$B$1)</f>
        <v>64041.038919889463</v>
      </c>
      <c r="C916" s="103">
        <f>C$4/(1+Simulasyon!C913/100*C$2/$B$1)</f>
        <v>34485.630406720396</v>
      </c>
      <c r="D916" s="103">
        <f t="shared" si="60"/>
        <v>-0.61324520875496091</v>
      </c>
      <c r="E916" s="103">
        <f t="shared" si="61"/>
        <v>1.663856282895722</v>
      </c>
      <c r="F916" s="103">
        <f t="shared" si="62"/>
        <v>1.050611074140761</v>
      </c>
      <c r="G916" s="103">
        <f t="shared" si="63"/>
        <v>17.954918449860997</v>
      </c>
    </row>
    <row r="917" spans="1:7" ht="15" thickBot="1" x14ac:dyDescent="0.35">
      <c r="A917" s="106">
        <v>912</v>
      </c>
      <c r="B917" s="103">
        <f>B$4/(1+Simulasyon!B914/100*B$2/$B$1)</f>
        <v>64052.144471605388</v>
      </c>
      <c r="C917" s="103">
        <f>C$4/(1+Simulasyon!C914/100*C$2/$B$1)</f>
        <v>34497.21969138526</v>
      </c>
      <c r="D917" s="103">
        <f t="shared" si="60"/>
        <v>10.492306507170724</v>
      </c>
      <c r="E917" s="103">
        <f t="shared" si="61"/>
        <v>13.253140947759675</v>
      </c>
      <c r="F917" s="103">
        <f t="shared" si="62"/>
        <v>23.7454474549304</v>
      </c>
      <c r="G917" s="103">
        <f t="shared" si="63"/>
        <v>18.00142285766924</v>
      </c>
    </row>
    <row r="918" spans="1:7" ht="15" thickBot="1" x14ac:dyDescent="0.35">
      <c r="A918" s="106">
        <v>913</v>
      </c>
      <c r="B918" s="103">
        <f>B$4/(1+Simulasyon!B915/100*B$2/$B$1)</f>
        <v>64039.643103261478</v>
      </c>
      <c r="C918" s="103">
        <f>C$4/(1+Simulasyon!C915/100*C$2/$B$1)</f>
        <v>34476.17714772543</v>
      </c>
      <c r="D918" s="103">
        <f t="shared" si="60"/>
        <v>-2.00906183673942</v>
      </c>
      <c r="E918" s="103">
        <f t="shared" si="61"/>
        <v>-7.7894027120710234</v>
      </c>
      <c r="F918" s="103">
        <f t="shared" si="62"/>
        <v>-9.7984645488104434</v>
      </c>
      <c r="G918" s="103">
        <f t="shared" si="63"/>
        <v>18.053791990445461</v>
      </c>
    </row>
    <row r="919" spans="1:7" ht="15" thickBot="1" x14ac:dyDescent="0.35">
      <c r="A919" s="106">
        <v>914</v>
      </c>
      <c r="B919" s="103">
        <f>B$4/(1+Simulasyon!B916/100*B$2/$B$1)</f>
        <v>64042.785222912469</v>
      </c>
      <c r="C919" s="103">
        <f>C$4/(1+Simulasyon!C916/100*C$2/$B$1)</f>
        <v>34491.150043174006</v>
      </c>
      <c r="D919" s="103">
        <f t="shared" si="60"/>
        <v>1.1330578142515151</v>
      </c>
      <c r="E919" s="103">
        <f t="shared" si="61"/>
        <v>7.1834927365052863</v>
      </c>
      <c r="F919" s="103">
        <f t="shared" si="62"/>
        <v>8.3165505507568014</v>
      </c>
      <c r="G919" s="103">
        <f t="shared" si="63"/>
        <v>18.061333630903391</v>
      </c>
    </row>
    <row r="920" spans="1:7" ht="15" thickBot="1" x14ac:dyDescent="0.35">
      <c r="A920" s="106">
        <v>915</v>
      </c>
      <c r="B920" s="103">
        <f>B$4/(1+Simulasyon!B917/100*B$2/$B$1)</f>
        <v>64045.040370432383</v>
      </c>
      <c r="C920" s="103">
        <f>C$4/(1+Simulasyon!C917/100*C$2/$B$1)</f>
        <v>34491.311898323067</v>
      </c>
      <c r="D920" s="103">
        <f t="shared" si="60"/>
        <v>3.388205334165832</v>
      </c>
      <c r="E920" s="103">
        <f t="shared" si="61"/>
        <v>7.3453478855662979</v>
      </c>
      <c r="F920" s="103">
        <f t="shared" si="62"/>
        <v>10.73355321973213</v>
      </c>
      <c r="G920" s="103">
        <f t="shared" si="63"/>
        <v>18.128192557334842</v>
      </c>
    </row>
    <row r="921" spans="1:7" ht="15" thickBot="1" x14ac:dyDescent="0.35">
      <c r="A921" s="106">
        <v>916</v>
      </c>
      <c r="B921" s="103">
        <f>B$4/(1+Simulasyon!B918/100*B$2/$B$1)</f>
        <v>64037.888834275822</v>
      </c>
      <c r="C921" s="103">
        <f>C$4/(1+Simulasyon!C918/100*C$2/$B$1)</f>
        <v>34473.737873211008</v>
      </c>
      <c r="D921" s="103">
        <f t="shared" si="60"/>
        <v>-3.7633308223958011</v>
      </c>
      <c r="E921" s="103">
        <f t="shared" si="61"/>
        <v>-10.228677226492437</v>
      </c>
      <c r="F921" s="103">
        <f t="shared" si="62"/>
        <v>-13.992008048888238</v>
      </c>
      <c r="G921" s="103">
        <f t="shared" si="63"/>
        <v>18.224426146160113</v>
      </c>
    </row>
    <row r="922" spans="1:7" ht="15" thickBot="1" x14ac:dyDescent="0.35">
      <c r="A922" s="106">
        <v>917</v>
      </c>
      <c r="B922" s="103">
        <f>B$4/(1+Simulasyon!B919/100*B$2/$B$1)</f>
        <v>64050.711945160416</v>
      </c>
      <c r="C922" s="103">
        <f>C$4/(1+Simulasyon!C919/100*C$2/$B$1)</f>
        <v>34495.021924503999</v>
      </c>
      <c r="D922" s="103">
        <f t="shared" si="60"/>
        <v>9.059780062198115</v>
      </c>
      <c r="E922" s="103">
        <f t="shared" si="61"/>
        <v>11.055374066498189</v>
      </c>
      <c r="F922" s="103">
        <f t="shared" si="62"/>
        <v>20.115154128696304</v>
      </c>
      <c r="G922" s="103">
        <f t="shared" si="63"/>
        <v>18.252637643541675</v>
      </c>
    </row>
    <row r="923" spans="1:7" ht="15" thickBot="1" x14ac:dyDescent="0.35">
      <c r="A923" s="106">
        <v>918</v>
      </c>
      <c r="B923" s="103">
        <f>B$4/(1+Simulasyon!B920/100*B$2/$B$1)</f>
        <v>64037.123163009142</v>
      </c>
      <c r="C923" s="103">
        <f>C$4/(1+Simulasyon!C920/100*C$2/$B$1)</f>
        <v>34478.829839266335</v>
      </c>
      <c r="D923" s="103">
        <f t="shared" si="60"/>
        <v>-4.5290020890752203</v>
      </c>
      <c r="E923" s="103">
        <f t="shared" si="61"/>
        <v>-5.1367111711660982</v>
      </c>
      <c r="F923" s="103">
        <f t="shared" si="62"/>
        <v>-9.6657132602413185</v>
      </c>
      <c r="G923" s="103">
        <f t="shared" si="63"/>
        <v>18.28770737794548</v>
      </c>
    </row>
    <row r="924" spans="1:7" ht="15" thickBot="1" x14ac:dyDescent="0.35">
      <c r="A924" s="106">
        <v>919</v>
      </c>
      <c r="B924" s="103">
        <f>B$4/(1+Simulasyon!B921/100*B$2/$B$1)</f>
        <v>64034.016685209855</v>
      </c>
      <c r="C924" s="103">
        <f>C$4/(1+Simulasyon!C921/100*C$2/$B$1)</f>
        <v>34471.900352933808</v>
      </c>
      <c r="D924" s="103">
        <f t="shared" si="60"/>
        <v>-7.6354798883621697</v>
      </c>
      <c r="E924" s="103">
        <f t="shared" si="61"/>
        <v>-12.06619750369282</v>
      </c>
      <c r="F924" s="103">
        <f t="shared" si="62"/>
        <v>-19.701677392054989</v>
      </c>
      <c r="G924" s="103">
        <f t="shared" si="63"/>
        <v>18.391198492703552</v>
      </c>
    </row>
    <row r="925" spans="1:7" ht="15" thickBot="1" x14ac:dyDescent="0.35">
      <c r="A925" s="106">
        <v>920</v>
      </c>
      <c r="B925" s="103">
        <f>B$4/(1+Simulasyon!B922/100*B$2/$B$1)</f>
        <v>64039.376286494764</v>
      </c>
      <c r="C925" s="103">
        <f>C$4/(1+Simulasyon!C922/100*C$2/$B$1)</f>
        <v>34481.750625119093</v>
      </c>
      <c r="D925" s="103">
        <f t="shared" si="60"/>
        <v>-2.2758786034537479</v>
      </c>
      <c r="E925" s="103">
        <f t="shared" si="61"/>
        <v>-2.215925318407244</v>
      </c>
      <c r="F925" s="103">
        <f t="shared" si="62"/>
        <v>-4.491803921860992</v>
      </c>
      <c r="G925" s="103">
        <f t="shared" si="63"/>
        <v>18.487739632808371</v>
      </c>
    </row>
    <row r="926" spans="1:7" ht="15" thickBot="1" x14ac:dyDescent="0.35">
      <c r="A926" s="106">
        <v>921</v>
      </c>
      <c r="B926" s="103">
        <f>B$4/(1+Simulasyon!B923/100*B$2/$B$1)</f>
        <v>64049.074782202879</v>
      </c>
      <c r="C926" s="103">
        <f>C$4/(1+Simulasyon!C923/100*C$2/$B$1)</f>
        <v>34496.275045988965</v>
      </c>
      <c r="D926" s="103">
        <f t="shared" si="60"/>
        <v>7.4226171046611853</v>
      </c>
      <c r="E926" s="103">
        <f t="shared" si="61"/>
        <v>12.308495551464148</v>
      </c>
      <c r="F926" s="103">
        <f t="shared" si="62"/>
        <v>19.731112656125333</v>
      </c>
      <c r="G926" s="103">
        <f t="shared" si="63"/>
        <v>18.514360132350703</v>
      </c>
    </row>
    <row r="927" spans="1:7" ht="15" thickBot="1" x14ac:dyDescent="0.35">
      <c r="A927" s="106">
        <v>922</v>
      </c>
      <c r="B927" s="103">
        <f>B$4/(1+Simulasyon!B924/100*B$2/$B$1)</f>
        <v>64048.421046380914</v>
      </c>
      <c r="C927" s="103">
        <f>C$4/(1+Simulasyon!C924/100*C$2/$B$1)</f>
        <v>34489.912745711677</v>
      </c>
      <c r="D927" s="103">
        <f t="shared" si="60"/>
        <v>6.768881282696384</v>
      </c>
      <c r="E927" s="103">
        <f t="shared" si="61"/>
        <v>5.9461952741767163</v>
      </c>
      <c r="F927" s="103">
        <f t="shared" si="62"/>
        <v>12.7150765568731</v>
      </c>
      <c r="G927" s="103">
        <f t="shared" si="63"/>
        <v>18.642128653656982</v>
      </c>
    </row>
    <row r="928" spans="1:7" ht="15" thickBot="1" x14ac:dyDescent="0.35">
      <c r="A928" s="106">
        <v>923</v>
      </c>
      <c r="B928" s="103">
        <f>B$4/(1+Simulasyon!B925/100*B$2/$B$1)</f>
        <v>64036.911384040402</v>
      </c>
      <c r="C928" s="103">
        <f>C$4/(1+Simulasyon!C925/100*C$2/$B$1)</f>
        <v>34479.389302958625</v>
      </c>
      <c r="D928" s="103">
        <f t="shared" si="60"/>
        <v>-4.7407810578151839</v>
      </c>
      <c r="E928" s="103">
        <f t="shared" si="61"/>
        <v>-4.5772474788755062</v>
      </c>
      <c r="F928" s="103">
        <f t="shared" si="62"/>
        <v>-9.3180285366906901</v>
      </c>
      <c r="G928" s="103">
        <f t="shared" si="63"/>
        <v>18.645695603227068</v>
      </c>
    </row>
    <row r="929" spans="1:7" ht="15" thickBot="1" x14ac:dyDescent="0.35">
      <c r="A929" s="106">
        <v>924</v>
      </c>
      <c r="B929" s="103">
        <f>B$4/(1+Simulasyon!B926/100*B$2/$B$1)</f>
        <v>64039.056762673266</v>
      </c>
      <c r="C929" s="103">
        <f>C$4/(1+Simulasyon!C926/100*C$2/$B$1)</f>
        <v>34492.803473790962</v>
      </c>
      <c r="D929" s="103">
        <f t="shared" si="60"/>
        <v>-2.5954024249513168</v>
      </c>
      <c r="E929" s="103">
        <f t="shared" si="61"/>
        <v>8.8369233534613159</v>
      </c>
      <c r="F929" s="103">
        <f t="shared" si="62"/>
        <v>6.2415209285099991</v>
      </c>
      <c r="G929" s="103">
        <f t="shared" si="63"/>
        <v>18.705667517489928</v>
      </c>
    </row>
    <row r="930" spans="1:7" ht="15" thickBot="1" x14ac:dyDescent="0.35">
      <c r="A930" s="106">
        <v>925</v>
      </c>
      <c r="B930" s="103">
        <f>B$4/(1+Simulasyon!B927/100*B$2/$B$1)</f>
        <v>64049.900255449073</v>
      </c>
      <c r="C930" s="103">
        <f>C$4/(1+Simulasyon!C927/100*C$2/$B$1)</f>
        <v>34494.109658579349</v>
      </c>
      <c r="D930" s="103">
        <f t="shared" si="60"/>
        <v>8.248090350854909</v>
      </c>
      <c r="E930" s="103">
        <f t="shared" si="61"/>
        <v>10.143108141848643</v>
      </c>
      <c r="F930" s="103">
        <f t="shared" si="62"/>
        <v>18.391198492703552</v>
      </c>
      <c r="G930" s="103">
        <f t="shared" si="63"/>
        <v>18.844806407381839</v>
      </c>
    </row>
    <row r="931" spans="1:7" ht="15" thickBot="1" x14ac:dyDescent="0.35">
      <c r="A931" s="106">
        <v>926</v>
      </c>
      <c r="B931" s="103">
        <f>B$4/(1+Simulasyon!B928/100*B$2/$B$1)</f>
        <v>64037.491399042439</v>
      </c>
      <c r="C931" s="103">
        <f>C$4/(1+Simulasyon!C928/100*C$2/$B$1)</f>
        <v>34484.476370971686</v>
      </c>
      <c r="D931" s="103">
        <f t="shared" si="60"/>
        <v>-4.1607660557783674</v>
      </c>
      <c r="E931" s="103">
        <f t="shared" si="61"/>
        <v>0.50982053418556461</v>
      </c>
      <c r="F931" s="103">
        <f t="shared" si="62"/>
        <v>-3.6509455215928028</v>
      </c>
      <c r="G931" s="103">
        <f t="shared" si="63"/>
        <v>18.941785774382879</v>
      </c>
    </row>
    <row r="932" spans="1:7" ht="15" thickBot="1" x14ac:dyDescent="0.35">
      <c r="A932" s="106">
        <v>927</v>
      </c>
      <c r="B932" s="103">
        <f>B$4/(1+Simulasyon!B929/100*B$2/$B$1)</f>
        <v>64047.315493921218</v>
      </c>
      <c r="C932" s="103">
        <f>C$4/(1+Simulasyon!C929/100*C$2/$B$1)</f>
        <v>34493.532142166783</v>
      </c>
      <c r="D932" s="103">
        <f t="shared" si="60"/>
        <v>5.6633288230004837</v>
      </c>
      <c r="E932" s="103">
        <f t="shared" si="61"/>
        <v>9.5655917292824597</v>
      </c>
      <c r="F932" s="103">
        <f t="shared" si="62"/>
        <v>15.228920552282943</v>
      </c>
      <c r="G932" s="103">
        <f t="shared" si="63"/>
        <v>19.005468253068102</v>
      </c>
    </row>
    <row r="933" spans="1:7" ht="15" thickBot="1" x14ac:dyDescent="0.35">
      <c r="A933" s="106">
        <v>928</v>
      </c>
      <c r="B933" s="103">
        <f>B$4/(1+Simulasyon!B930/100*B$2/$B$1)</f>
        <v>64039.574139796568</v>
      </c>
      <c r="C933" s="103">
        <f>C$4/(1+Simulasyon!C930/100*C$2/$B$1)</f>
        <v>34478.660520873811</v>
      </c>
      <c r="D933" s="103">
        <f t="shared" si="60"/>
        <v>-2.078025301649177</v>
      </c>
      <c r="E933" s="103">
        <f t="shared" si="61"/>
        <v>-5.3060295636896626</v>
      </c>
      <c r="F933" s="103">
        <f t="shared" si="62"/>
        <v>-7.3840548653388396</v>
      </c>
      <c r="G933" s="103">
        <f t="shared" si="63"/>
        <v>19.006902441338752</v>
      </c>
    </row>
    <row r="934" spans="1:7" ht="15" thickBot="1" x14ac:dyDescent="0.35">
      <c r="A934" s="106">
        <v>929</v>
      </c>
      <c r="B934" s="103">
        <f>B$4/(1+Simulasyon!B931/100*B$2/$B$1)</f>
        <v>64036.949868266187</v>
      </c>
      <c r="C934" s="103">
        <f>C$4/(1+Simulasyon!C931/100*C$2/$B$1)</f>
        <v>34472.512875982517</v>
      </c>
      <c r="D934" s="103">
        <f t="shared" si="60"/>
        <v>-4.7022968320306973</v>
      </c>
      <c r="E934" s="103">
        <f t="shared" si="61"/>
        <v>-11.453674454984139</v>
      </c>
      <c r="F934" s="103">
        <f t="shared" si="62"/>
        <v>-16.155971287014836</v>
      </c>
      <c r="G934" s="103">
        <f t="shared" si="63"/>
        <v>19.045858708719607</v>
      </c>
    </row>
    <row r="935" spans="1:7" ht="15" thickBot="1" x14ac:dyDescent="0.35">
      <c r="A935" s="106">
        <v>930</v>
      </c>
      <c r="B935" s="103">
        <f>B$4/(1+Simulasyon!B932/100*B$2/$B$1)</f>
        <v>64046.899845244632</v>
      </c>
      <c r="C935" s="103">
        <f>C$4/(1+Simulasyon!C932/100*C$2/$B$1)</f>
        <v>34492.700620525728</v>
      </c>
      <c r="D935" s="103">
        <f t="shared" si="60"/>
        <v>5.2476801464144955</v>
      </c>
      <c r="E935" s="103">
        <f t="shared" si="61"/>
        <v>8.734070088226872</v>
      </c>
      <c r="F935" s="103">
        <f t="shared" si="62"/>
        <v>13.981750234641368</v>
      </c>
      <c r="G935" s="103">
        <f t="shared" si="63"/>
        <v>19.192937874417112</v>
      </c>
    </row>
    <row r="936" spans="1:7" ht="15" thickBot="1" x14ac:dyDescent="0.35">
      <c r="A936" s="106">
        <v>931</v>
      </c>
      <c r="B936" s="103">
        <f>B$4/(1+Simulasyon!B933/100*B$2/$B$1)</f>
        <v>64047.661899367653</v>
      </c>
      <c r="C936" s="103">
        <f>C$4/(1+Simulasyon!C933/100*C$2/$B$1)</f>
        <v>34496.209453811607</v>
      </c>
      <c r="D936" s="103">
        <f t="shared" si="60"/>
        <v>6.0097342694352847</v>
      </c>
      <c r="E936" s="103">
        <f t="shared" si="61"/>
        <v>12.24290337410639</v>
      </c>
      <c r="F936" s="103">
        <f t="shared" si="62"/>
        <v>18.252637643541675</v>
      </c>
      <c r="G936" s="103">
        <f t="shared" si="63"/>
        <v>19.270567124687659</v>
      </c>
    </row>
    <row r="937" spans="1:7" ht="15" thickBot="1" x14ac:dyDescent="0.35">
      <c r="A937" s="106">
        <v>932</v>
      </c>
      <c r="B937" s="103">
        <f>B$4/(1+Simulasyon!B934/100*B$2/$B$1)</f>
        <v>64044.123855233447</v>
      </c>
      <c r="C937" s="103">
        <f>C$4/(1+Simulasyon!C934/100*C$2/$B$1)</f>
        <v>34487.227127785722</v>
      </c>
      <c r="D937" s="103">
        <f t="shared" si="60"/>
        <v>2.4716901352294371</v>
      </c>
      <c r="E937" s="103">
        <f t="shared" si="61"/>
        <v>3.260577348220977</v>
      </c>
      <c r="F937" s="103">
        <f t="shared" si="62"/>
        <v>5.7322674834504141</v>
      </c>
      <c r="G937" s="103">
        <f t="shared" si="63"/>
        <v>19.341110480199859</v>
      </c>
    </row>
    <row r="938" spans="1:7" ht="15" thickBot="1" x14ac:dyDescent="0.35">
      <c r="A938" s="106">
        <v>933</v>
      </c>
      <c r="B938" s="103">
        <f>B$4/(1+Simulasyon!B935/100*B$2/$B$1)</f>
        <v>64045.607256791765</v>
      </c>
      <c r="C938" s="103">
        <f>C$4/(1+Simulasyon!C935/100*C$2/$B$1)</f>
        <v>34480.779976282232</v>
      </c>
      <c r="D938" s="103">
        <f t="shared" si="60"/>
        <v>3.9550916935477289</v>
      </c>
      <c r="E938" s="103">
        <f t="shared" si="61"/>
        <v>-3.1865741552683176</v>
      </c>
      <c r="F938" s="103">
        <f t="shared" si="62"/>
        <v>0.76851753827941138</v>
      </c>
      <c r="G938" s="103">
        <f t="shared" si="63"/>
        <v>19.380502397681994</v>
      </c>
    </row>
    <row r="939" spans="1:7" ht="15" thickBot="1" x14ac:dyDescent="0.35">
      <c r="A939" s="106">
        <v>934</v>
      </c>
      <c r="B939" s="103">
        <f>B$4/(1+Simulasyon!B936/100*B$2/$B$1)</f>
        <v>64032.475519406486</v>
      </c>
      <c r="C939" s="103">
        <f>C$4/(1+Simulasyon!C936/100*C$2/$B$1)</f>
        <v>34472.186068759074</v>
      </c>
      <c r="D939" s="103">
        <f t="shared" si="60"/>
        <v>-9.1766456917321193</v>
      </c>
      <c r="E939" s="103">
        <f t="shared" si="61"/>
        <v>-11.78048167842644</v>
      </c>
      <c r="F939" s="103">
        <f t="shared" si="62"/>
        <v>-20.95712737015856</v>
      </c>
      <c r="G939" s="103">
        <f t="shared" si="63"/>
        <v>19.731112656125333</v>
      </c>
    </row>
    <row r="940" spans="1:7" ht="15" thickBot="1" x14ac:dyDescent="0.35">
      <c r="A940" s="106">
        <v>935</v>
      </c>
      <c r="B940" s="103">
        <f>B$4/(1+Simulasyon!B937/100*B$2/$B$1)</f>
        <v>64037.572456945352</v>
      </c>
      <c r="C940" s="103">
        <f>C$4/(1+Simulasyon!C937/100*C$2/$B$1)</f>
        <v>34475.597670447292</v>
      </c>
      <c r="D940" s="103">
        <f t="shared" si="60"/>
        <v>-4.0797081528653507</v>
      </c>
      <c r="E940" s="103">
        <f t="shared" si="61"/>
        <v>-8.3688799902083701</v>
      </c>
      <c r="F940" s="103">
        <f t="shared" si="62"/>
        <v>-12.448588143073721</v>
      </c>
      <c r="G940" s="103">
        <f t="shared" si="63"/>
        <v>19.738087813158927</v>
      </c>
    </row>
    <row r="941" spans="1:7" ht="15" thickBot="1" x14ac:dyDescent="0.35">
      <c r="A941" s="106">
        <v>936</v>
      </c>
      <c r="B941" s="103">
        <f>B$4/(1+Simulasyon!B938/100*B$2/$B$1)</f>
        <v>64040.634381064578</v>
      </c>
      <c r="C941" s="103">
        <f>C$4/(1+Simulasyon!C938/100*C$2/$B$1)</f>
        <v>34490.365556779994</v>
      </c>
      <c r="D941" s="103">
        <f t="shared" si="60"/>
        <v>-1.017784033640055</v>
      </c>
      <c r="E941" s="103">
        <f t="shared" si="61"/>
        <v>6.3990063424935215</v>
      </c>
      <c r="F941" s="103">
        <f t="shared" si="62"/>
        <v>5.3812223088534665</v>
      </c>
      <c r="G941" s="103">
        <f t="shared" si="63"/>
        <v>19.76139472736395</v>
      </c>
    </row>
    <row r="942" spans="1:7" ht="15" thickBot="1" x14ac:dyDescent="0.35">
      <c r="A942" s="106">
        <v>937</v>
      </c>
      <c r="B942" s="103">
        <f>B$4/(1+Simulasyon!B939/100*B$2/$B$1)</f>
        <v>64039.356619430167</v>
      </c>
      <c r="C942" s="103">
        <f>C$4/(1+Simulasyon!C939/100*C$2/$B$1)</f>
        <v>34478.765960930017</v>
      </c>
      <c r="D942" s="103">
        <f t="shared" si="60"/>
        <v>-2.2955456680501811</v>
      </c>
      <c r="E942" s="103">
        <f t="shared" si="61"/>
        <v>-5.200589507483528</v>
      </c>
      <c r="F942" s="103">
        <f t="shared" si="62"/>
        <v>-7.4961351755337091</v>
      </c>
      <c r="G942" s="103">
        <f t="shared" si="63"/>
        <v>19.864765913553128</v>
      </c>
    </row>
    <row r="943" spans="1:7" ht="15" thickBot="1" x14ac:dyDescent="0.35">
      <c r="A943" s="106">
        <v>938</v>
      </c>
      <c r="B943" s="103">
        <f>B$4/(1+Simulasyon!B940/100*B$2/$B$1)</f>
        <v>64049.085846202383</v>
      </c>
      <c r="C943" s="103">
        <f>C$4/(1+Simulasyon!C940/100*C$2/$B$1)</f>
        <v>34493.282253379126</v>
      </c>
      <c r="D943" s="103">
        <f t="shared" si="60"/>
        <v>7.4336811041648616</v>
      </c>
      <c r="E943" s="103">
        <f t="shared" si="61"/>
        <v>9.3157029416252044</v>
      </c>
      <c r="F943" s="103">
        <f t="shared" si="62"/>
        <v>16.749384045790066</v>
      </c>
      <c r="G943" s="103">
        <f t="shared" si="63"/>
        <v>20.115154128696304</v>
      </c>
    </row>
    <row r="944" spans="1:7" ht="15" thickBot="1" x14ac:dyDescent="0.35">
      <c r="A944" s="106">
        <v>939</v>
      </c>
      <c r="B944" s="103">
        <f>B$4/(1+Simulasyon!B941/100*B$2/$B$1)</f>
        <v>64052.767164110657</v>
      </c>
      <c r="C944" s="103">
        <f>C$4/(1+Simulasyon!C941/100*C$2/$B$1)</f>
        <v>34499.623683583202</v>
      </c>
      <c r="D944" s="103">
        <f t="shared" si="60"/>
        <v>11.114999012439512</v>
      </c>
      <c r="E944" s="103">
        <f t="shared" si="61"/>
        <v>15.657133145701664</v>
      </c>
      <c r="F944" s="103">
        <f t="shared" si="62"/>
        <v>26.772132158141176</v>
      </c>
      <c r="G944" s="103">
        <f t="shared" si="63"/>
        <v>20.268700342465308</v>
      </c>
    </row>
    <row r="945" spans="1:7" ht="15" thickBot="1" x14ac:dyDescent="0.35">
      <c r="A945" s="106">
        <v>940</v>
      </c>
      <c r="B945" s="103">
        <f>B$4/(1+Simulasyon!B942/100*B$2/$B$1)</f>
        <v>64054.040891820761</v>
      </c>
      <c r="C945" s="103">
        <f>C$4/(1+Simulasyon!C942/100*C$2/$B$1)</f>
        <v>34508.958200078661</v>
      </c>
      <c r="D945" s="103">
        <f t="shared" si="60"/>
        <v>12.388726722543652</v>
      </c>
      <c r="E945" s="103">
        <f t="shared" si="61"/>
        <v>24.99164964116062</v>
      </c>
      <c r="F945" s="103">
        <f t="shared" si="62"/>
        <v>37.380376363704272</v>
      </c>
      <c r="G945" s="103">
        <f t="shared" si="63"/>
        <v>20.382562102298834</v>
      </c>
    </row>
    <row r="946" spans="1:7" ht="15" thickBot="1" x14ac:dyDescent="0.35">
      <c r="A946" s="106">
        <v>941</v>
      </c>
      <c r="B946" s="103">
        <f>B$4/(1+Simulasyon!B943/100*B$2/$B$1)</f>
        <v>64037.030636257725</v>
      </c>
      <c r="C946" s="103">
        <f>C$4/(1+Simulasyon!C943/100*C$2/$B$1)</f>
        <v>34483.754965985936</v>
      </c>
      <c r="D946" s="103">
        <f t="shared" si="60"/>
        <v>-4.6215288404928287</v>
      </c>
      <c r="E946" s="103">
        <f t="shared" si="61"/>
        <v>-0.21158445156470407</v>
      </c>
      <c r="F946" s="103">
        <f t="shared" si="62"/>
        <v>-4.8331132920575328</v>
      </c>
      <c r="G946" s="103">
        <f t="shared" si="63"/>
        <v>20.647690607416735</v>
      </c>
    </row>
    <row r="947" spans="1:7" ht="15" thickBot="1" x14ac:dyDescent="0.35">
      <c r="A947" s="106">
        <v>942</v>
      </c>
      <c r="B947" s="103">
        <f>B$4/(1+Simulasyon!B944/100*B$2/$B$1)</f>
        <v>64041.962460986586</v>
      </c>
      <c r="C947" s="103">
        <f>C$4/(1+Simulasyon!C944/100*C$2/$B$1)</f>
        <v>34494.252046257418</v>
      </c>
      <c r="D947" s="103">
        <f t="shared" si="60"/>
        <v>0.31029588836827315</v>
      </c>
      <c r="E947" s="103">
        <f t="shared" si="61"/>
        <v>10.285495819916832</v>
      </c>
      <c r="F947" s="103">
        <f t="shared" si="62"/>
        <v>10.595791708285105</v>
      </c>
      <c r="G947" s="103">
        <f t="shared" si="63"/>
        <v>20.827635971589189</v>
      </c>
    </row>
    <row r="948" spans="1:7" ht="15" thickBot="1" x14ac:dyDescent="0.35">
      <c r="A948" s="106">
        <v>943</v>
      </c>
      <c r="B948" s="103">
        <f>B$4/(1+Simulasyon!B945/100*B$2/$B$1)</f>
        <v>64045.211533510526</v>
      </c>
      <c r="C948" s="103">
        <f>C$4/(1+Simulasyon!C945/100*C$2/$B$1)</f>
        <v>34476.787094905885</v>
      </c>
      <c r="D948" s="103">
        <f t="shared" si="60"/>
        <v>3.5593684123086859</v>
      </c>
      <c r="E948" s="103">
        <f t="shared" si="61"/>
        <v>-7.1794555316155311</v>
      </c>
      <c r="F948" s="103">
        <f t="shared" si="62"/>
        <v>-3.6200871193068451</v>
      </c>
      <c r="G948" s="103">
        <f t="shared" si="63"/>
        <v>20.864667667774484</v>
      </c>
    </row>
    <row r="949" spans="1:7" ht="15" thickBot="1" x14ac:dyDescent="0.35">
      <c r="A949" s="106">
        <v>944</v>
      </c>
      <c r="B949" s="103">
        <f>B$4/(1+Simulasyon!B946/100*B$2/$B$1)</f>
        <v>64039.928278693667</v>
      </c>
      <c r="C949" s="103">
        <f>C$4/(1+Simulasyon!C946/100*C$2/$B$1)</f>
        <v>34479.480150686679</v>
      </c>
      <c r="D949" s="103">
        <f t="shared" si="60"/>
        <v>-1.7238864045502851</v>
      </c>
      <c r="E949" s="103">
        <f t="shared" si="61"/>
        <v>-4.4863997508218745</v>
      </c>
      <c r="F949" s="103">
        <f t="shared" si="62"/>
        <v>-6.2102861553721596</v>
      </c>
      <c r="G949" s="103">
        <f t="shared" si="63"/>
        <v>20.920586530075525</v>
      </c>
    </row>
    <row r="950" spans="1:7" ht="15" thickBot="1" x14ac:dyDescent="0.35">
      <c r="A950" s="106">
        <v>945</v>
      </c>
      <c r="B950" s="103">
        <f>B$4/(1+Simulasyon!B947/100*B$2/$B$1)</f>
        <v>64034.325891391774</v>
      </c>
      <c r="C950" s="103">
        <f>C$4/(1+Simulasyon!C947/100*C$2/$B$1)</f>
        <v>34464.728713447104</v>
      </c>
      <c r="D950" s="103">
        <f t="shared" si="60"/>
        <v>-7.3262737064433168</v>
      </c>
      <c r="E950" s="103">
        <f t="shared" si="61"/>
        <v>-19.237836990396318</v>
      </c>
      <c r="F950" s="103">
        <f t="shared" si="62"/>
        <v>-26.564110696839634</v>
      </c>
      <c r="G950" s="103">
        <f t="shared" si="63"/>
        <v>20.994488304902916</v>
      </c>
    </row>
    <row r="951" spans="1:7" ht="15" thickBot="1" x14ac:dyDescent="0.35">
      <c r="A951" s="106">
        <v>946</v>
      </c>
      <c r="B951" s="103">
        <f>B$4/(1+Simulasyon!B948/100*B$2/$B$1)</f>
        <v>64046.496333671166</v>
      </c>
      <c r="C951" s="103">
        <f>C$4/(1+Simulasyon!C948/100*C$2/$B$1)</f>
        <v>34492.731899639097</v>
      </c>
      <c r="D951" s="103">
        <f t="shared" si="60"/>
        <v>4.8441685729485471</v>
      </c>
      <c r="E951" s="103">
        <f t="shared" si="61"/>
        <v>8.7653492015961092</v>
      </c>
      <c r="F951" s="103">
        <f t="shared" si="62"/>
        <v>13.609517774544656</v>
      </c>
      <c r="G951" s="103">
        <f t="shared" si="63"/>
        <v>21.002435325113765</v>
      </c>
    </row>
    <row r="952" spans="1:7" ht="15" thickBot="1" x14ac:dyDescent="0.35">
      <c r="A952" s="106">
        <v>947</v>
      </c>
      <c r="B952" s="103">
        <f>B$4/(1+Simulasyon!B949/100*B$2/$B$1)</f>
        <v>64047.635237234084</v>
      </c>
      <c r="C952" s="103">
        <f>C$4/(1+Simulasyon!C949/100*C$2/$B$1)</f>
        <v>34498.997391564881</v>
      </c>
      <c r="D952" s="103">
        <f t="shared" si="60"/>
        <v>5.9830721358666779</v>
      </c>
      <c r="E952" s="103">
        <f t="shared" si="61"/>
        <v>15.030841127379972</v>
      </c>
      <c r="F952" s="103">
        <f t="shared" si="62"/>
        <v>21.01391326324665</v>
      </c>
      <c r="G952" s="103">
        <f t="shared" si="63"/>
        <v>21.01391326324665</v>
      </c>
    </row>
    <row r="953" spans="1:7" ht="15" thickBot="1" x14ac:dyDescent="0.35">
      <c r="A953" s="106">
        <v>948</v>
      </c>
      <c r="B953" s="103">
        <f>B$4/(1+Simulasyon!B950/100*B$2/$B$1)</f>
        <v>64038.198344127879</v>
      </c>
      <c r="C953" s="103">
        <f>C$4/(1+Simulasyon!C950/100*C$2/$B$1)</f>
        <v>34483.166895601666</v>
      </c>
      <c r="D953" s="103">
        <f t="shared" si="60"/>
        <v>-3.453820970338711</v>
      </c>
      <c r="E953" s="103">
        <f t="shared" si="61"/>
        <v>-0.79965483583509922</v>
      </c>
      <c r="F953" s="103">
        <f t="shared" si="62"/>
        <v>-4.2534758061738103</v>
      </c>
      <c r="G953" s="103">
        <f t="shared" si="63"/>
        <v>21.136172435079061</v>
      </c>
    </row>
    <row r="954" spans="1:7" ht="15" thickBot="1" x14ac:dyDescent="0.35">
      <c r="A954" s="106">
        <v>949</v>
      </c>
      <c r="B954" s="103">
        <f>B$4/(1+Simulasyon!B951/100*B$2/$B$1)</f>
        <v>64045.539391080783</v>
      </c>
      <c r="C954" s="103">
        <f>C$4/(1+Simulasyon!C951/100*C$2/$B$1)</f>
        <v>34502.35988548123</v>
      </c>
      <c r="D954" s="103">
        <f t="shared" si="60"/>
        <v>3.8872259825657238</v>
      </c>
      <c r="E954" s="103">
        <f t="shared" si="61"/>
        <v>18.393335043729167</v>
      </c>
      <c r="F954" s="103">
        <f t="shared" si="62"/>
        <v>22.28056102629489</v>
      </c>
      <c r="G954" s="103">
        <f t="shared" si="63"/>
        <v>21.323395588158746</v>
      </c>
    </row>
    <row r="955" spans="1:7" ht="15" thickBot="1" x14ac:dyDescent="0.35">
      <c r="A955" s="106">
        <v>950</v>
      </c>
      <c r="B955" s="103">
        <f>B$4/(1+Simulasyon!B952/100*B$2/$B$1)</f>
        <v>64047.359355516666</v>
      </c>
      <c r="C955" s="103">
        <f>C$4/(1+Simulasyon!C952/100*C$2/$B$1)</f>
        <v>34491.194612125153</v>
      </c>
      <c r="D955" s="103">
        <f t="shared" si="60"/>
        <v>5.7071904184485902</v>
      </c>
      <c r="E955" s="103">
        <f t="shared" si="61"/>
        <v>7.2280616876523709</v>
      </c>
      <c r="F955" s="103">
        <f t="shared" si="62"/>
        <v>12.935252106100961</v>
      </c>
      <c r="G955" s="103">
        <f t="shared" si="63"/>
        <v>21.42316439498245</v>
      </c>
    </row>
    <row r="956" spans="1:7" ht="15" thickBot="1" x14ac:dyDescent="0.35">
      <c r="A956" s="106">
        <v>951</v>
      </c>
      <c r="B956" s="103">
        <f>B$4/(1+Simulasyon!B953/100*B$2/$B$1)</f>
        <v>64049.322673799114</v>
      </c>
      <c r="C956" s="103">
        <f>C$4/(1+Simulasyon!C953/100*C$2/$B$1)</f>
        <v>34493.097485320832</v>
      </c>
      <c r="D956" s="103">
        <f t="shared" si="60"/>
        <v>7.6705087008958799</v>
      </c>
      <c r="E956" s="103">
        <f t="shared" si="61"/>
        <v>9.1309348833310651</v>
      </c>
      <c r="F956" s="103">
        <f t="shared" si="62"/>
        <v>16.801443584226945</v>
      </c>
      <c r="G956" s="103">
        <f t="shared" si="63"/>
        <v>21.442084399241139</v>
      </c>
    </row>
    <row r="957" spans="1:7" ht="15" thickBot="1" x14ac:dyDescent="0.35">
      <c r="A957" s="106">
        <v>952</v>
      </c>
      <c r="B957" s="103">
        <f>B$4/(1+Simulasyon!B954/100*B$2/$B$1)</f>
        <v>64050.84140742453</v>
      </c>
      <c r="C957" s="103">
        <f>C$4/(1+Simulasyon!C954/100*C$2/$B$1)</f>
        <v>34503.029981559521</v>
      </c>
      <c r="D957" s="103">
        <f t="shared" si="60"/>
        <v>9.1892423263125238</v>
      </c>
      <c r="E957" s="103">
        <f t="shared" si="61"/>
        <v>19.06343112202012</v>
      </c>
      <c r="F957" s="103">
        <f t="shared" si="62"/>
        <v>28.252673448332644</v>
      </c>
      <c r="G957" s="103">
        <f t="shared" si="63"/>
        <v>21.591065230015374</v>
      </c>
    </row>
    <row r="958" spans="1:7" ht="15" thickBot="1" x14ac:dyDescent="0.35">
      <c r="A958" s="106">
        <v>953</v>
      </c>
      <c r="B958" s="103">
        <f>B$4/(1+Simulasyon!B955/100*B$2/$B$1)</f>
        <v>64047.740208725067</v>
      </c>
      <c r="C958" s="103">
        <f>C$4/(1+Simulasyon!C955/100*C$2/$B$1)</f>
        <v>34494.254062126136</v>
      </c>
      <c r="D958" s="103">
        <f t="shared" si="60"/>
        <v>6.0880436268489575</v>
      </c>
      <c r="E958" s="103">
        <f t="shared" si="61"/>
        <v>10.287511688635277</v>
      </c>
      <c r="F958" s="103">
        <f t="shared" si="62"/>
        <v>16.375555315484235</v>
      </c>
      <c r="G958" s="103">
        <f t="shared" si="63"/>
        <v>21.766631141603284</v>
      </c>
    </row>
    <row r="959" spans="1:7" ht="15" thickBot="1" x14ac:dyDescent="0.35">
      <c r="A959" s="106">
        <v>954</v>
      </c>
      <c r="B959" s="103">
        <f>B$4/(1+Simulasyon!B956/100*B$2/$B$1)</f>
        <v>64043.579453206912</v>
      </c>
      <c r="C959" s="103">
        <f>C$4/(1+Simulasyon!C956/100*C$2/$B$1)</f>
        <v>34473.272399117981</v>
      </c>
      <c r="D959" s="103">
        <f t="shared" si="60"/>
        <v>1.9272881086944835</v>
      </c>
      <c r="E959" s="103">
        <f t="shared" si="61"/>
        <v>-10.694151319519733</v>
      </c>
      <c r="F959" s="103">
        <f t="shared" si="62"/>
        <v>-8.7668632108252496</v>
      </c>
      <c r="G959" s="103">
        <f t="shared" si="63"/>
        <v>22.07485982804792</v>
      </c>
    </row>
    <row r="960" spans="1:7" ht="15" thickBot="1" x14ac:dyDescent="0.35">
      <c r="A960" s="106">
        <v>955</v>
      </c>
      <c r="B960" s="103">
        <f>B$4/(1+Simulasyon!B957/100*B$2/$B$1)</f>
        <v>64041.6259725247</v>
      </c>
      <c r="C960" s="103">
        <f>C$4/(1+Simulasyon!C957/100*C$2/$B$1)</f>
        <v>34484.966784060882</v>
      </c>
      <c r="D960" s="103">
        <f t="shared" si="60"/>
        <v>-2.6192573517619167E-2</v>
      </c>
      <c r="E960" s="103">
        <f t="shared" si="61"/>
        <v>1.0002336233810638</v>
      </c>
      <c r="F960" s="103">
        <f t="shared" si="62"/>
        <v>0.97404104986344464</v>
      </c>
      <c r="G960" s="103">
        <f t="shared" si="63"/>
        <v>22.13674685145088</v>
      </c>
    </row>
    <row r="961" spans="1:7" ht="15" thickBot="1" x14ac:dyDescent="0.35">
      <c r="A961" s="106">
        <v>956</v>
      </c>
      <c r="B961" s="103">
        <f>B$4/(1+Simulasyon!B958/100*B$2/$B$1)</f>
        <v>64039.319860361182</v>
      </c>
      <c r="C961" s="103">
        <f>C$4/(1+Simulasyon!C958/100*C$2/$B$1)</f>
        <v>34484.54771606157</v>
      </c>
      <c r="D961" s="103">
        <f t="shared" ref="D961:D1005" si="64">+B961-B$5</f>
        <v>-2.3323047370358836</v>
      </c>
      <c r="E961" s="103">
        <f t="shared" ref="E961:E1005" si="65">+C961-C$5</f>
        <v>0.5811656240693992</v>
      </c>
      <c r="F961" s="103">
        <f t="shared" ref="F961:F1005" si="66">+SUM(D961:E961)</f>
        <v>-1.7511391129664844</v>
      </c>
      <c r="G961" s="103">
        <f t="shared" si="63"/>
        <v>22.28056102629489</v>
      </c>
    </row>
    <row r="962" spans="1:7" ht="15" thickBot="1" x14ac:dyDescent="0.35">
      <c r="A962" s="106">
        <v>957</v>
      </c>
      <c r="B962" s="103">
        <f>B$4/(1+Simulasyon!B959/100*B$2/$B$1)</f>
        <v>64039.969341494339</v>
      </c>
      <c r="C962" s="103">
        <f>C$4/(1+Simulasyon!C959/100*C$2/$B$1)</f>
        <v>34481.283650034602</v>
      </c>
      <c r="D962" s="103">
        <f t="shared" si="64"/>
        <v>-1.6828236038782052</v>
      </c>
      <c r="E962" s="103">
        <f t="shared" si="65"/>
        <v>-2.6829004028986674</v>
      </c>
      <c r="F962" s="103">
        <f t="shared" si="66"/>
        <v>-4.3657240067768726</v>
      </c>
      <c r="G962" s="103">
        <f t="shared" si="63"/>
        <v>22.364719017867174</v>
      </c>
    </row>
    <row r="963" spans="1:7" ht="15" thickBot="1" x14ac:dyDescent="0.35">
      <c r="A963" s="106">
        <v>958</v>
      </c>
      <c r="B963" s="103">
        <f>B$4/(1+Simulasyon!B960/100*B$2/$B$1)</f>
        <v>64047.069289888415</v>
      </c>
      <c r="C963" s="103">
        <f>C$4/(1+Simulasyon!C960/100*C$2/$B$1)</f>
        <v>34493.783329514299</v>
      </c>
      <c r="D963" s="103">
        <f t="shared" si="64"/>
        <v>5.417124790197704</v>
      </c>
      <c r="E963" s="103">
        <f t="shared" si="65"/>
        <v>9.8167790767984116</v>
      </c>
      <c r="F963" s="103">
        <f t="shared" si="66"/>
        <v>15.233903866996116</v>
      </c>
      <c r="G963" s="103">
        <f t="shared" si="63"/>
        <v>22.386792081102612</v>
      </c>
    </row>
    <row r="964" spans="1:7" ht="15" thickBot="1" x14ac:dyDescent="0.35">
      <c r="A964" s="106">
        <v>959</v>
      </c>
      <c r="B964" s="103">
        <f>B$4/(1+Simulasyon!B961/100*B$2/$B$1)</f>
        <v>64031.413430497865</v>
      </c>
      <c r="C964" s="103">
        <f>C$4/(1+Simulasyon!C961/100*C$2/$B$1)</f>
        <v>34468.635828329716</v>
      </c>
      <c r="D964" s="103">
        <f t="shared" si="64"/>
        <v>-10.238734600352473</v>
      </c>
      <c r="E964" s="103">
        <f t="shared" si="65"/>
        <v>-15.330722107784823</v>
      </c>
      <c r="F964" s="103">
        <f t="shared" si="66"/>
        <v>-25.569456708137295</v>
      </c>
      <c r="G964" s="103">
        <f t="shared" si="63"/>
        <v>22.407007333764341</v>
      </c>
    </row>
    <row r="965" spans="1:7" ht="15" thickBot="1" x14ac:dyDescent="0.35">
      <c r="A965" s="106">
        <v>960</v>
      </c>
      <c r="B965" s="103">
        <f>B$4/(1+Simulasyon!B962/100*B$2/$B$1)</f>
        <v>64034.793835231474</v>
      </c>
      <c r="C965" s="103">
        <f>C$4/(1+Simulasyon!C962/100*C$2/$B$1)</f>
        <v>34482.385702716427</v>
      </c>
      <c r="D965" s="103">
        <f t="shared" si="64"/>
        <v>-6.8583298667435884</v>
      </c>
      <c r="E965" s="103">
        <f t="shared" si="65"/>
        <v>-1.5808477210739511</v>
      </c>
      <c r="F965" s="103">
        <f t="shared" si="66"/>
        <v>-8.4391775878175395</v>
      </c>
      <c r="G965" s="103">
        <f t="shared" si="63"/>
        <v>22.42673848260165</v>
      </c>
    </row>
    <row r="966" spans="1:7" ht="15" thickBot="1" x14ac:dyDescent="0.35">
      <c r="A966" s="106">
        <v>961</v>
      </c>
      <c r="B966" s="103">
        <f>B$4/(1+Simulasyon!B963/100*B$2/$B$1)</f>
        <v>64042.252662535968</v>
      </c>
      <c r="C966" s="103">
        <f>C$4/(1+Simulasyon!C963/100*C$2/$B$1)</f>
        <v>34485.229779004163</v>
      </c>
      <c r="D966" s="103">
        <f t="shared" si="64"/>
        <v>0.60049743775016395</v>
      </c>
      <c r="E966" s="103">
        <f t="shared" si="65"/>
        <v>1.263228566662292</v>
      </c>
      <c r="F966" s="103">
        <f t="shared" si="66"/>
        <v>1.8637260044124559</v>
      </c>
      <c r="G966" s="103">
        <f t="shared" si="63"/>
        <v>22.481758413181524</v>
      </c>
    </row>
    <row r="967" spans="1:7" ht="15" thickBot="1" x14ac:dyDescent="0.35">
      <c r="A967" s="106">
        <v>962</v>
      </c>
      <c r="B967" s="103">
        <f>B$4/(1+Simulasyon!B964/100*B$2/$B$1)</f>
        <v>64047.146413512943</v>
      </c>
      <c r="C967" s="103">
        <f>C$4/(1+Simulasyon!C964/100*C$2/$B$1)</f>
        <v>34495.392002900451</v>
      </c>
      <c r="D967" s="103">
        <f t="shared" si="64"/>
        <v>5.494248414725007</v>
      </c>
      <c r="E967" s="103">
        <f t="shared" si="65"/>
        <v>11.425452462950489</v>
      </c>
      <c r="F967" s="103">
        <f t="shared" si="66"/>
        <v>16.919700877675496</v>
      </c>
      <c r="G967" s="103">
        <f t="shared" ref="G967:G1005" si="67">+SMALL($F$6:$F$1005,A967)</f>
        <v>23.072467144833354</v>
      </c>
    </row>
    <row r="968" spans="1:7" ht="15" thickBot="1" x14ac:dyDescent="0.35">
      <c r="A968" s="106">
        <v>963</v>
      </c>
      <c r="B968" s="103">
        <f>B$4/(1+Simulasyon!B965/100*B$2/$B$1)</f>
        <v>64052.529576456778</v>
      </c>
      <c r="C968" s="103">
        <f>C$4/(1+Simulasyon!C965/100*C$2/$B$1)</f>
        <v>34494.009725609016</v>
      </c>
      <c r="D968" s="103">
        <f t="shared" si="64"/>
        <v>10.877411358560494</v>
      </c>
      <c r="E968" s="103">
        <f t="shared" si="65"/>
        <v>10.043175171515031</v>
      </c>
      <c r="F968" s="103">
        <f t="shared" si="66"/>
        <v>20.920586530075525</v>
      </c>
      <c r="G968" s="103">
        <f t="shared" si="67"/>
        <v>23.140832782250072</v>
      </c>
    </row>
    <row r="969" spans="1:7" ht="15" thickBot="1" x14ac:dyDescent="0.35">
      <c r="A969" s="106">
        <v>964</v>
      </c>
      <c r="B969" s="103">
        <f>B$4/(1+Simulasyon!B966/100*B$2/$B$1)</f>
        <v>64037.920911900052</v>
      </c>
      <c r="C969" s="103">
        <f>C$4/(1+Simulasyon!C966/100*C$2/$B$1)</f>
        <v>34483.157380286779</v>
      </c>
      <c r="D969" s="103">
        <f t="shared" si="64"/>
        <v>-3.7312531981660868</v>
      </c>
      <c r="E969" s="103">
        <f t="shared" si="65"/>
        <v>-0.80917015072191134</v>
      </c>
      <c r="F969" s="103">
        <f t="shared" si="66"/>
        <v>-4.5404233488879981</v>
      </c>
      <c r="G969" s="103">
        <f t="shared" si="67"/>
        <v>23.357591093255905</v>
      </c>
    </row>
    <row r="970" spans="1:7" ht="15" thickBot="1" x14ac:dyDescent="0.35">
      <c r="A970" s="106">
        <v>965</v>
      </c>
      <c r="B970" s="103">
        <f>B$4/(1+Simulasyon!B967/100*B$2/$B$1)</f>
        <v>64038.85488586736</v>
      </c>
      <c r="C970" s="103">
        <f>C$4/(1+Simulasyon!C967/100*C$2/$B$1)</f>
        <v>34486.524445261639</v>
      </c>
      <c r="D970" s="103">
        <f t="shared" si="64"/>
        <v>-2.7972792308573844</v>
      </c>
      <c r="E970" s="103">
        <f t="shared" si="65"/>
        <v>2.5578948241382022</v>
      </c>
      <c r="F970" s="103">
        <f t="shared" si="66"/>
        <v>-0.23938440671918215</v>
      </c>
      <c r="G970" s="103">
        <f t="shared" si="67"/>
        <v>23.439452158432687</v>
      </c>
    </row>
    <row r="971" spans="1:7" ht="15" thickBot="1" x14ac:dyDescent="0.35">
      <c r="A971" s="106">
        <v>966</v>
      </c>
      <c r="B971" s="103">
        <f>B$4/(1+Simulasyon!B968/100*B$2/$B$1)</f>
        <v>64038.522974578715</v>
      </c>
      <c r="C971" s="103">
        <f>C$4/(1+Simulasyon!C968/100*C$2/$B$1)</f>
        <v>34480.017624534434</v>
      </c>
      <c r="D971" s="103">
        <f t="shared" si="64"/>
        <v>-3.1291905195030267</v>
      </c>
      <c r="E971" s="103">
        <f t="shared" si="65"/>
        <v>-3.9489259030669928</v>
      </c>
      <c r="F971" s="103">
        <f t="shared" si="66"/>
        <v>-7.0781164225700195</v>
      </c>
      <c r="G971" s="103">
        <f t="shared" si="67"/>
        <v>23.70928971117246</v>
      </c>
    </row>
    <row r="972" spans="1:7" ht="15" thickBot="1" x14ac:dyDescent="0.35">
      <c r="A972" s="106">
        <v>967</v>
      </c>
      <c r="B972" s="103">
        <f>B$4/(1+Simulasyon!B969/100*B$2/$B$1)</f>
        <v>64042.842427581134</v>
      </c>
      <c r="C972" s="103">
        <f>C$4/(1+Simulasyon!C969/100*C$2/$B$1)</f>
        <v>34483.498209133395</v>
      </c>
      <c r="D972" s="103">
        <f t="shared" si="64"/>
        <v>1.190262482916296</v>
      </c>
      <c r="E972" s="103">
        <f t="shared" si="65"/>
        <v>-0.46834130410570651</v>
      </c>
      <c r="F972" s="103">
        <f t="shared" si="66"/>
        <v>0.72192117881058948</v>
      </c>
      <c r="G972" s="103">
        <f t="shared" si="67"/>
        <v>23.7454474549304</v>
      </c>
    </row>
    <row r="973" spans="1:7" ht="15" thickBot="1" x14ac:dyDescent="0.35">
      <c r="A973" s="106">
        <v>968</v>
      </c>
      <c r="B973" s="103">
        <f>B$4/(1+Simulasyon!B970/100*B$2/$B$1)</f>
        <v>64040.62685236727</v>
      </c>
      <c r="C973" s="103">
        <f>C$4/(1+Simulasyon!C970/100*C$2/$B$1)</f>
        <v>34482.040750977721</v>
      </c>
      <c r="D973" s="103">
        <f t="shared" si="64"/>
        <v>-1.0253127309479169</v>
      </c>
      <c r="E973" s="103">
        <f t="shared" si="65"/>
        <v>-1.9257994597792276</v>
      </c>
      <c r="F973" s="103">
        <f t="shared" si="66"/>
        <v>-2.9511121907271445</v>
      </c>
      <c r="G973" s="103">
        <f t="shared" si="67"/>
        <v>23.7665371515468</v>
      </c>
    </row>
    <row r="974" spans="1:7" ht="15" thickBot="1" x14ac:dyDescent="0.35">
      <c r="A974" s="106">
        <v>969</v>
      </c>
      <c r="B974" s="103">
        <f>B$4/(1+Simulasyon!B971/100*B$2/$B$1)</f>
        <v>64049.766521096681</v>
      </c>
      <c r="C974" s="103">
        <f>C$4/(1+Simulasyon!C971/100*C$2/$B$1)</f>
        <v>34499.209785532294</v>
      </c>
      <c r="D974" s="103">
        <f t="shared" si="64"/>
        <v>8.1143559984629974</v>
      </c>
      <c r="E974" s="103">
        <f t="shared" si="65"/>
        <v>15.243235094792908</v>
      </c>
      <c r="F974" s="103">
        <f t="shared" si="66"/>
        <v>23.357591093255905</v>
      </c>
      <c r="G974" s="103">
        <f t="shared" si="67"/>
        <v>23.797972142150684</v>
      </c>
    </row>
    <row r="975" spans="1:7" ht="15" thickBot="1" x14ac:dyDescent="0.35">
      <c r="A975" s="106">
        <v>970</v>
      </c>
      <c r="B975" s="103">
        <f>B$4/(1+Simulasyon!B972/100*B$2/$B$1)</f>
        <v>64031.524066898673</v>
      </c>
      <c r="C975" s="103">
        <f>C$4/(1+Simulasyon!C972/100*C$2/$B$1)</f>
        <v>34468.029587443212</v>
      </c>
      <c r="D975" s="103">
        <f t="shared" si="64"/>
        <v>-10.128098199544183</v>
      </c>
      <c r="E975" s="103">
        <f t="shared" si="65"/>
        <v>-15.936962994288479</v>
      </c>
      <c r="F975" s="103">
        <f t="shared" si="66"/>
        <v>-26.065061193832662</v>
      </c>
      <c r="G975" s="103">
        <f t="shared" si="67"/>
        <v>23.872618072156911</v>
      </c>
    </row>
    <row r="976" spans="1:7" ht="15" thickBot="1" x14ac:dyDescent="0.35">
      <c r="A976" s="106">
        <v>971</v>
      </c>
      <c r="B976" s="103">
        <f>B$4/(1+Simulasyon!B973/100*B$2/$B$1)</f>
        <v>64036.704332467583</v>
      </c>
      <c r="C976" s="103">
        <f>C$4/(1+Simulasyon!C973/100*C$2/$B$1)</f>
        <v>34472.213522313134</v>
      </c>
      <c r="D976" s="103">
        <f t="shared" si="64"/>
        <v>-4.9478326306343661</v>
      </c>
      <c r="E976" s="103">
        <f t="shared" si="65"/>
        <v>-11.75302812436712</v>
      </c>
      <c r="F976" s="103">
        <f t="shared" si="66"/>
        <v>-16.700860755001486</v>
      </c>
      <c r="G976" s="103">
        <f t="shared" si="67"/>
        <v>23.880116777843796</v>
      </c>
    </row>
    <row r="977" spans="1:7" ht="15" thickBot="1" x14ac:dyDescent="0.35">
      <c r="A977" s="106">
        <v>972</v>
      </c>
      <c r="B977" s="103">
        <f>B$4/(1+Simulasyon!B974/100*B$2/$B$1)</f>
        <v>64040.572539518194</v>
      </c>
      <c r="C977" s="103">
        <f>C$4/(1+Simulasyon!C974/100*C$2/$B$1)</f>
        <v>34490.739046782051</v>
      </c>
      <c r="D977" s="103">
        <f t="shared" si="64"/>
        <v>-1.0796255800232757</v>
      </c>
      <c r="E977" s="103">
        <f t="shared" si="65"/>
        <v>6.7724963445507456</v>
      </c>
      <c r="F977" s="103">
        <f t="shared" si="66"/>
        <v>5.6928707645274699</v>
      </c>
      <c r="G977" s="103">
        <f t="shared" si="67"/>
        <v>24.20993546484533</v>
      </c>
    </row>
    <row r="978" spans="1:7" ht="15" thickBot="1" x14ac:dyDescent="0.35">
      <c r="A978" s="106">
        <v>973</v>
      </c>
      <c r="B978" s="103">
        <f>B$4/(1+Simulasyon!B975/100*B$2/$B$1)</f>
        <v>64048.057060545201</v>
      </c>
      <c r="C978" s="103">
        <f>C$4/(1+Simulasyon!C975/100*C$2/$B$1)</f>
        <v>34498.697827425596</v>
      </c>
      <c r="D978" s="103">
        <f t="shared" si="64"/>
        <v>6.4048954469835735</v>
      </c>
      <c r="E978" s="103">
        <f t="shared" si="65"/>
        <v>14.731276988095487</v>
      </c>
      <c r="F978" s="103">
        <f t="shared" si="66"/>
        <v>21.136172435079061</v>
      </c>
      <c r="G978" s="103">
        <f t="shared" si="67"/>
        <v>25.181277637391759</v>
      </c>
    </row>
    <row r="979" spans="1:7" ht="15" thickBot="1" x14ac:dyDescent="0.35">
      <c r="A979" s="106">
        <v>974</v>
      </c>
      <c r="B979" s="103">
        <f>B$4/(1+Simulasyon!B976/100*B$2/$B$1)</f>
        <v>64035.880015741743</v>
      </c>
      <c r="C979" s="103">
        <f>C$4/(1+Simulasyon!C976/100*C$2/$B$1)</f>
        <v>34477.994480966394</v>
      </c>
      <c r="D979" s="103">
        <f t="shared" si="64"/>
        <v>-5.7721493564749835</v>
      </c>
      <c r="E979" s="103">
        <f t="shared" si="65"/>
        <v>-5.9720694711068063</v>
      </c>
      <c r="F979" s="103">
        <f t="shared" si="66"/>
        <v>-11.74421882758179</v>
      </c>
      <c r="G979" s="103">
        <f t="shared" si="67"/>
        <v>25.597358351267758</v>
      </c>
    </row>
    <row r="980" spans="1:7" ht="15" thickBot="1" x14ac:dyDescent="0.35">
      <c r="A980" s="106">
        <v>975</v>
      </c>
      <c r="B980" s="103">
        <f>B$4/(1+Simulasyon!B977/100*B$2/$B$1)</f>
        <v>64035.754844574418</v>
      </c>
      <c r="C980" s="103">
        <f>C$4/(1+Simulasyon!C977/100*C$2/$B$1)</f>
        <v>34478.69722423669</v>
      </c>
      <c r="D980" s="103">
        <f t="shared" si="64"/>
        <v>-5.8973205237998627</v>
      </c>
      <c r="E980" s="103">
        <f t="shared" si="65"/>
        <v>-5.2693262008106103</v>
      </c>
      <c r="F980" s="103">
        <f t="shared" si="66"/>
        <v>-11.166646724610473</v>
      </c>
      <c r="G980" s="103">
        <f t="shared" si="67"/>
        <v>25.877755573666946</v>
      </c>
    </row>
    <row r="981" spans="1:7" ht="15" thickBot="1" x14ac:dyDescent="0.35">
      <c r="A981" s="106">
        <v>976</v>
      </c>
      <c r="B981" s="103">
        <f>B$4/(1+Simulasyon!B978/100*B$2/$B$1)</f>
        <v>64037.334382673755</v>
      </c>
      <c r="C981" s="103">
        <f>C$4/(1+Simulasyon!C978/100*C$2/$B$1)</f>
        <v>34481.19755811405</v>
      </c>
      <c r="D981" s="103">
        <f t="shared" si="64"/>
        <v>-4.3177824244630756</v>
      </c>
      <c r="E981" s="103">
        <f t="shared" si="65"/>
        <v>-2.7689923234502203</v>
      </c>
      <c r="F981" s="103">
        <f t="shared" si="66"/>
        <v>-7.0867747479132959</v>
      </c>
      <c r="G981" s="103">
        <f t="shared" si="67"/>
        <v>25.915682673905394</v>
      </c>
    </row>
    <row r="982" spans="1:7" ht="15" thickBot="1" x14ac:dyDescent="0.35">
      <c r="A982" s="106">
        <v>977</v>
      </c>
      <c r="B982" s="103">
        <f>B$4/(1+Simulasyon!B979/100*B$2/$B$1)</f>
        <v>64046.45904953681</v>
      </c>
      <c r="C982" s="103">
        <f>C$4/(1+Simulasyon!C979/100*C$2/$B$1)</f>
        <v>34489.882132943887</v>
      </c>
      <c r="D982" s="103">
        <f t="shared" si="64"/>
        <v>4.8068844385925331</v>
      </c>
      <c r="E982" s="103">
        <f t="shared" si="65"/>
        <v>5.9155825063862721</v>
      </c>
      <c r="F982" s="103">
        <f t="shared" si="66"/>
        <v>10.722466944978805</v>
      </c>
      <c r="G982" s="103">
        <f t="shared" si="67"/>
        <v>26.772132158141176</v>
      </c>
    </row>
    <row r="983" spans="1:7" ht="15" thickBot="1" x14ac:dyDescent="0.35">
      <c r="A983" s="106">
        <v>978</v>
      </c>
      <c r="B983" s="103">
        <f>B$4/(1+Simulasyon!B980/100*B$2/$B$1)</f>
        <v>64042.748305404428</v>
      </c>
      <c r="C983" s="103">
        <f>C$4/(1+Simulasyon!C980/100*C$2/$B$1)</f>
        <v>34480.189903149949</v>
      </c>
      <c r="D983" s="103">
        <f t="shared" si="64"/>
        <v>1.0961403062101454</v>
      </c>
      <c r="E983" s="103">
        <f t="shared" si="65"/>
        <v>-3.7766472875518957</v>
      </c>
      <c r="F983" s="103">
        <f t="shared" si="66"/>
        <v>-2.6805069813417504</v>
      </c>
      <c r="G983" s="103">
        <f t="shared" si="67"/>
        <v>27.336594756430713</v>
      </c>
    </row>
    <row r="984" spans="1:7" ht="15" thickBot="1" x14ac:dyDescent="0.35">
      <c r="A984" s="106">
        <v>979</v>
      </c>
      <c r="B984" s="103">
        <f>B$4/(1+Simulasyon!B981/100*B$2/$B$1)</f>
        <v>64041.748313572112</v>
      </c>
      <c r="C984" s="103">
        <f>C$4/(1+Simulasyon!C981/100*C$2/$B$1)</f>
        <v>34482.31210548363</v>
      </c>
      <c r="D984" s="103">
        <f t="shared" si="64"/>
        <v>9.6148473894572817E-2</v>
      </c>
      <c r="E984" s="103">
        <f t="shared" si="65"/>
        <v>-1.6544449538705521</v>
      </c>
      <c r="F984" s="103">
        <f t="shared" si="66"/>
        <v>-1.5582964799759793</v>
      </c>
      <c r="G984" s="103">
        <f t="shared" si="67"/>
        <v>27.453399037403869</v>
      </c>
    </row>
    <row r="985" spans="1:7" ht="15" thickBot="1" x14ac:dyDescent="0.35">
      <c r="A985" s="106">
        <v>980</v>
      </c>
      <c r="B985" s="103">
        <f>B$4/(1+Simulasyon!B982/100*B$2/$B$1)</f>
        <v>64038.690590621205</v>
      </c>
      <c r="C985" s="103">
        <f>C$4/(1+Simulasyon!C982/100*C$2/$B$1)</f>
        <v>34471.459457810379</v>
      </c>
      <c r="D985" s="103">
        <f t="shared" si="64"/>
        <v>-2.9615744770126184</v>
      </c>
      <c r="E985" s="103">
        <f t="shared" si="65"/>
        <v>-12.507092627121892</v>
      </c>
      <c r="F985" s="103">
        <f t="shared" si="66"/>
        <v>-15.468667104134511</v>
      </c>
      <c r="G985" s="103">
        <f t="shared" si="67"/>
        <v>27.655900052413926</v>
      </c>
    </row>
    <row r="986" spans="1:7" ht="15" thickBot="1" x14ac:dyDescent="0.35">
      <c r="A986" s="106">
        <v>981</v>
      </c>
      <c r="B986" s="103">
        <f>B$4/(1+Simulasyon!B983/100*B$2/$B$1)</f>
        <v>64036.481650612339</v>
      </c>
      <c r="C986" s="103">
        <f>C$4/(1+Simulasyon!C983/100*C$2/$B$1)</f>
        <v>34478.097329606011</v>
      </c>
      <c r="D986" s="103">
        <f t="shared" si="64"/>
        <v>-5.1705144858788117</v>
      </c>
      <c r="E986" s="103">
        <f t="shared" si="65"/>
        <v>-5.8692208314896561</v>
      </c>
      <c r="F986" s="103">
        <f t="shared" si="66"/>
        <v>-11.039735317368468</v>
      </c>
      <c r="G986" s="103">
        <f t="shared" si="67"/>
        <v>27.772755359736038</v>
      </c>
    </row>
    <row r="987" spans="1:7" ht="15" thickBot="1" x14ac:dyDescent="0.35">
      <c r="A987" s="106">
        <v>982</v>
      </c>
      <c r="B987" s="103">
        <f>B$4/(1+Simulasyon!B984/100*B$2/$B$1)</f>
        <v>64047.637100295746</v>
      </c>
      <c r="C987" s="103">
        <f>C$4/(1+Simulasyon!C984/100*C$2/$B$1)</f>
        <v>34488.610134878109</v>
      </c>
      <c r="D987" s="103">
        <f t="shared" si="64"/>
        <v>5.9849351975281024</v>
      </c>
      <c r="E987" s="103">
        <f t="shared" si="65"/>
        <v>4.6435844406078104</v>
      </c>
      <c r="F987" s="103">
        <f t="shared" si="66"/>
        <v>10.628519638135913</v>
      </c>
      <c r="G987" s="103">
        <f t="shared" si="67"/>
        <v>28.132987353041244</v>
      </c>
    </row>
    <row r="988" spans="1:7" ht="15" thickBot="1" x14ac:dyDescent="0.35">
      <c r="A988" s="106">
        <v>983</v>
      </c>
      <c r="B988" s="103">
        <f>B$4/(1+Simulasyon!B985/100*B$2/$B$1)</f>
        <v>64043.950649660685</v>
      </c>
      <c r="C988" s="103">
        <f>C$4/(1+Simulasyon!C985/100*C$2/$B$1)</f>
        <v>34483.295375076377</v>
      </c>
      <c r="D988" s="103">
        <f t="shared" si="64"/>
        <v>2.2984845624669106</v>
      </c>
      <c r="E988" s="103">
        <f t="shared" si="65"/>
        <v>-0.67117536112345988</v>
      </c>
      <c r="F988" s="103">
        <f t="shared" si="66"/>
        <v>1.6273092013434507</v>
      </c>
      <c r="G988" s="103">
        <f t="shared" si="67"/>
        <v>28.252673448332644</v>
      </c>
    </row>
    <row r="989" spans="1:7" ht="15" thickBot="1" x14ac:dyDescent="0.35">
      <c r="A989" s="106">
        <v>984</v>
      </c>
      <c r="B989" s="103">
        <f>B$4/(1+Simulasyon!B986/100*B$2/$B$1)</f>
        <v>64033.31575228009</v>
      </c>
      <c r="C989" s="103">
        <f>C$4/(1+Simulasyon!C986/100*C$2/$B$1)</f>
        <v>34485.289843053557</v>
      </c>
      <c r="D989" s="103">
        <f t="shared" si="64"/>
        <v>-8.3364128181274282</v>
      </c>
      <c r="E989" s="103">
        <f t="shared" si="65"/>
        <v>1.3232926160562783</v>
      </c>
      <c r="F989" s="103">
        <f t="shared" si="66"/>
        <v>-7.0131202020711498</v>
      </c>
      <c r="G989" s="103">
        <f t="shared" si="67"/>
        <v>28.264103466899542</v>
      </c>
    </row>
    <row r="990" spans="1:7" ht="15" thickBot="1" x14ac:dyDescent="0.35">
      <c r="A990" s="106">
        <v>985</v>
      </c>
      <c r="B990" s="103">
        <f>B$4/(1+Simulasyon!B987/100*B$2/$B$1)</f>
        <v>64048.476584094409</v>
      </c>
      <c r="C990" s="103">
        <f>C$4/(1+Simulasyon!C987/100*C$2/$B$1)</f>
        <v>34486.971149509933</v>
      </c>
      <c r="D990" s="103">
        <f t="shared" si="64"/>
        <v>6.8244189961915254</v>
      </c>
      <c r="E990" s="103">
        <f t="shared" si="65"/>
        <v>3.0045990724320291</v>
      </c>
      <c r="F990" s="103">
        <f t="shared" si="66"/>
        <v>9.8290180686235544</v>
      </c>
      <c r="G990" s="103">
        <f t="shared" si="67"/>
        <v>28.412082221657329</v>
      </c>
    </row>
    <row r="991" spans="1:7" ht="15" thickBot="1" x14ac:dyDescent="0.35">
      <c r="A991" s="106">
        <v>986</v>
      </c>
      <c r="B991" s="103">
        <f>B$4/(1+Simulasyon!B988/100*B$2/$B$1)</f>
        <v>64048.059447982159</v>
      </c>
      <c r="C991" s="103">
        <f>C$4/(1+Simulasyon!C988/100*C$2/$B$1)</f>
        <v>34490.485630054594</v>
      </c>
      <c r="D991" s="103">
        <f t="shared" si="64"/>
        <v>6.4072828839416616</v>
      </c>
      <c r="E991" s="103">
        <f t="shared" si="65"/>
        <v>6.5190796170936665</v>
      </c>
      <c r="F991" s="103">
        <f t="shared" si="66"/>
        <v>12.926362501035328</v>
      </c>
      <c r="G991" s="103">
        <f t="shared" si="67"/>
        <v>29.428216982974845</v>
      </c>
    </row>
    <row r="992" spans="1:7" ht="15" thickBot="1" x14ac:dyDescent="0.35">
      <c r="A992" s="106">
        <v>987</v>
      </c>
      <c r="B992" s="103">
        <f>B$4/(1+Simulasyon!B989/100*B$2/$B$1)</f>
        <v>64040.761489596742</v>
      </c>
      <c r="C992" s="103">
        <f>C$4/(1+Simulasyon!C989/100*C$2/$B$1)</f>
        <v>34480.533514810573</v>
      </c>
      <c r="D992" s="103">
        <f t="shared" si="64"/>
        <v>-0.89067550147592556</v>
      </c>
      <c r="E992" s="103">
        <f t="shared" si="65"/>
        <v>-3.4330356269274489</v>
      </c>
      <c r="F992" s="103">
        <f t="shared" si="66"/>
        <v>-4.3237111284033745</v>
      </c>
      <c r="G992" s="103">
        <f t="shared" si="67"/>
        <v>29.749222292746708</v>
      </c>
    </row>
    <row r="993" spans="1:7" ht="15" thickBot="1" x14ac:dyDescent="0.35">
      <c r="A993" s="106">
        <v>988</v>
      </c>
      <c r="B993" s="103">
        <f>B$4/(1+Simulasyon!B990/100*B$2/$B$1)</f>
        <v>64046.87091044704</v>
      </c>
      <c r="C993" s="103">
        <f>C$4/(1+Simulasyon!C990/100*C$2/$B$1)</f>
        <v>34486.704610309149</v>
      </c>
      <c r="D993" s="103">
        <f t="shared" si="64"/>
        <v>5.2187453488222673</v>
      </c>
      <c r="E993" s="103">
        <f t="shared" si="65"/>
        <v>2.7380598716481472</v>
      </c>
      <c r="F993" s="103">
        <f t="shared" si="66"/>
        <v>7.9568052204704145</v>
      </c>
      <c r="G993" s="103">
        <f t="shared" si="67"/>
        <v>30.450335535599152</v>
      </c>
    </row>
    <row r="994" spans="1:7" ht="15" thickBot="1" x14ac:dyDescent="0.35">
      <c r="A994" s="106">
        <v>989</v>
      </c>
      <c r="B994" s="103">
        <f>B$4/(1+Simulasyon!B991/100*B$2/$B$1)</f>
        <v>64039.67655821448</v>
      </c>
      <c r="C994" s="103">
        <f>C$4/(1+Simulasyon!C991/100*C$2/$B$1)</f>
        <v>34478.520560991099</v>
      </c>
      <c r="D994" s="103">
        <f t="shared" si="64"/>
        <v>-1.9756068837377825</v>
      </c>
      <c r="E994" s="103">
        <f t="shared" si="65"/>
        <v>-5.4459894464016543</v>
      </c>
      <c r="F994" s="103">
        <f t="shared" si="66"/>
        <v>-7.4215963301394368</v>
      </c>
      <c r="G994" s="103">
        <f t="shared" si="67"/>
        <v>31.796647567272885</v>
      </c>
    </row>
    <row r="995" spans="1:7" ht="15" thickBot="1" x14ac:dyDescent="0.35">
      <c r="A995" s="106">
        <v>990</v>
      </c>
      <c r="B995" s="103">
        <f>B$4/(1+Simulasyon!B992/100*B$2/$B$1)</f>
        <v>64048.008698010904</v>
      </c>
      <c r="C995" s="103">
        <f>C$4/(1+Simulasyon!C992/100*C$2/$B$1)</f>
        <v>34486.986198352562</v>
      </c>
      <c r="D995" s="103">
        <f t="shared" si="64"/>
        <v>6.3565329126868164</v>
      </c>
      <c r="E995" s="103">
        <f t="shared" si="65"/>
        <v>3.0196479150617961</v>
      </c>
      <c r="F995" s="103">
        <f t="shared" si="66"/>
        <v>9.3761808277486125</v>
      </c>
      <c r="G995" s="103">
        <f t="shared" si="67"/>
        <v>31.841395624142024</v>
      </c>
    </row>
    <row r="996" spans="1:7" ht="15" thickBot="1" x14ac:dyDescent="0.35">
      <c r="A996" s="106">
        <v>991</v>
      </c>
      <c r="B996" s="103">
        <f>B$4/(1+Simulasyon!B993/100*B$2/$B$1)</f>
        <v>64043.665294805018</v>
      </c>
      <c r="C996" s="103">
        <f>C$4/(1+Simulasyon!C993/100*C$2/$B$1)</f>
        <v>34486.851482943646</v>
      </c>
      <c r="D996" s="103">
        <f t="shared" si="64"/>
        <v>2.0131297068001004</v>
      </c>
      <c r="E996" s="103">
        <f t="shared" si="65"/>
        <v>2.8849325061455602</v>
      </c>
      <c r="F996" s="103">
        <f t="shared" si="66"/>
        <v>4.8980622129456606</v>
      </c>
      <c r="G996" s="103">
        <f t="shared" si="67"/>
        <v>31.889966703703976</v>
      </c>
    </row>
    <row r="997" spans="1:7" ht="15" thickBot="1" x14ac:dyDescent="0.35">
      <c r="A997" s="106">
        <v>992</v>
      </c>
      <c r="B997" s="103">
        <f>B$4/(1+Simulasyon!B994/100*B$2/$B$1)</f>
        <v>64047.084709008886</v>
      </c>
      <c r="C997" s="103">
        <f>C$4/(1+Simulasyon!C994/100*C$2/$B$1)</f>
        <v>34478.424942590085</v>
      </c>
      <c r="D997" s="103">
        <f t="shared" si="64"/>
        <v>5.4325439106687554</v>
      </c>
      <c r="E997" s="103">
        <f t="shared" si="65"/>
        <v>-5.5416078474154347</v>
      </c>
      <c r="F997" s="103">
        <f t="shared" si="66"/>
        <v>-0.10906393674667925</v>
      </c>
      <c r="G997" s="103">
        <f t="shared" si="67"/>
        <v>32.438635071230237</v>
      </c>
    </row>
    <row r="998" spans="1:7" ht="15" thickBot="1" x14ac:dyDescent="0.35">
      <c r="A998" s="106">
        <v>993</v>
      </c>
      <c r="B998" s="103">
        <f>B$4/(1+Simulasyon!B995/100*B$2/$B$1)</f>
        <v>64034.540283956274</v>
      </c>
      <c r="C998" s="103">
        <f>C$4/(1+Simulasyon!C995/100*C$2/$B$1)</f>
        <v>34475.258711064278</v>
      </c>
      <c r="D998" s="103">
        <f t="shared" si="64"/>
        <v>-7.1118811419437407</v>
      </c>
      <c r="E998" s="103">
        <f t="shared" si="65"/>
        <v>-8.7078393732226687</v>
      </c>
      <c r="F998" s="103">
        <f t="shared" si="66"/>
        <v>-15.819720515166409</v>
      </c>
      <c r="G998" s="103">
        <f t="shared" si="67"/>
        <v>32.781696416233899</v>
      </c>
    </row>
    <row r="999" spans="1:7" ht="15" thickBot="1" x14ac:dyDescent="0.35">
      <c r="A999" s="106">
        <v>994</v>
      </c>
      <c r="B999" s="103">
        <f>B$4/(1+Simulasyon!B996/100*B$2/$B$1)</f>
        <v>64043.545334658964</v>
      </c>
      <c r="C999" s="103">
        <f>C$4/(1+Simulasyon!C996/100*C$2/$B$1)</f>
        <v>34493.169018872912</v>
      </c>
      <c r="D999" s="103">
        <f t="shared" si="64"/>
        <v>1.8931695607461734</v>
      </c>
      <c r="E999" s="103">
        <f t="shared" si="65"/>
        <v>9.2024684354109922</v>
      </c>
      <c r="F999" s="103">
        <f t="shared" si="66"/>
        <v>11.095637996157166</v>
      </c>
      <c r="G999" s="103">
        <f t="shared" si="67"/>
        <v>33.347642802807968</v>
      </c>
    </row>
    <row r="1000" spans="1:7" ht="15" thickBot="1" x14ac:dyDescent="0.35">
      <c r="A1000" s="106">
        <v>995</v>
      </c>
      <c r="B1000" s="103">
        <f>B$4/(1+Simulasyon!B997/100*B$2/$B$1)</f>
        <v>64039.445981990873</v>
      </c>
      <c r="C1000" s="103">
        <f>C$4/(1+Simulasyon!C997/100*C$2/$B$1)</f>
        <v>34483.568739524802</v>
      </c>
      <c r="D1000" s="103">
        <f t="shared" si="64"/>
        <v>-2.206183107344259</v>
      </c>
      <c r="E1000" s="103">
        <f t="shared" si="65"/>
        <v>-0.39781091269833269</v>
      </c>
      <c r="F1000" s="103">
        <f t="shared" si="66"/>
        <v>-2.6039940200425917</v>
      </c>
      <c r="G1000" s="103">
        <f t="shared" si="67"/>
        <v>34.638064641891106</v>
      </c>
    </row>
    <row r="1001" spans="1:7" ht="15" thickBot="1" x14ac:dyDescent="0.35">
      <c r="A1001" s="106">
        <v>996</v>
      </c>
      <c r="B1001" s="103">
        <f>B$4/(1+Simulasyon!B998/100*B$2/$B$1)</f>
        <v>64035.267928717534</v>
      </c>
      <c r="C1001" s="103">
        <f>C$4/(1+Simulasyon!C998/100*C$2/$B$1)</f>
        <v>34483.718651164789</v>
      </c>
      <c r="D1001" s="103">
        <f t="shared" si="64"/>
        <v>-6.3842363806834328</v>
      </c>
      <c r="E1001" s="103">
        <f t="shared" si="65"/>
        <v>-0.24789927271194756</v>
      </c>
      <c r="F1001" s="103">
        <f t="shared" si="66"/>
        <v>-6.6321356533953804</v>
      </c>
      <c r="G1001" s="103">
        <f t="shared" si="67"/>
        <v>36.318496363506711</v>
      </c>
    </row>
    <row r="1002" spans="1:7" ht="15" thickBot="1" x14ac:dyDescent="0.35">
      <c r="A1002" s="106">
        <v>997</v>
      </c>
      <c r="B1002" s="103">
        <f>B$4/(1+Simulasyon!B999/100*B$2/$B$1)</f>
        <v>64043.047735327302</v>
      </c>
      <c r="C1002" s="103">
        <f>C$4/(1+Simulasyon!C999/100*C$2/$B$1)</f>
        <v>34486.748296471189</v>
      </c>
      <c r="D1002" s="103">
        <f t="shared" si="64"/>
        <v>1.3955702290841145</v>
      </c>
      <c r="E1002" s="103">
        <f t="shared" si="65"/>
        <v>2.7817460336882505</v>
      </c>
      <c r="F1002" s="103">
        <f t="shared" si="66"/>
        <v>4.177316262772365</v>
      </c>
      <c r="G1002" s="103">
        <f t="shared" si="67"/>
        <v>36.732968098607671</v>
      </c>
    </row>
    <row r="1003" spans="1:7" ht="15" thickBot="1" x14ac:dyDescent="0.35">
      <c r="A1003" s="106">
        <v>998</v>
      </c>
      <c r="B1003" s="103">
        <f>B$4/(1+Simulasyon!B1000/100*B$2/$B$1)</f>
        <v>64037.691254836005</v>
      </c>
      <c r="C1003" s="103">
        <f>C$4/(1+Simulasyon!C1000/100*C$2/$B$1)</f>
        <v>34472.821382134338</v>
      </c>
      <c r="D1003" s="103">
        <f t="shared" si="64"/>
        <v>-3.9609102622125647</v>
      </c>
      <c r="E1003" s="103">
        <f t="shared" si="65"/>
        <v>-11.145168303162791</v>
      </c>
      <c r="F1003" s="103">
        <f t="shared" si="66"/>
        <v>-15.106078565375356</v>
      </c>
      <c r="G1003" s="103">
        <f t="shared" si="67"/>
        <v>37.380376363704272</v>
      </c>
    </row>
    <row r="1004" spans="1:7" ht="15" thickBot="1" x14ac:dyDescent="0.35">
      <c r="A1004" s="106">
        <v>999</v>
      </c>
      <c r="B1004" s="103">
        <f>B$4/(1+Simulasyon!B1001/100*B$2/$B$1)</f>
        <v>64044.023963877633</v>
      </c>
      <c r="C1004" s="103">
        <f>C$4/(1+Simulasyon!C1001/100*C$2/$B$1)</f>
        <v>34484.496669895067</v>
      </c>
      <c r="D1004" s="103">
        <f t="shared" si="64"/>
        <v>2.3717987794152577</v>
      </c>
      <c r="E1004" s="103">
        <f t="shared" si="65"/>
        <v>0.5301194575658883</v>
      </c>
      <c r="F1004" s="103">
        <f t="shared" si="66"/>
        <v>2.901918236981146</v>
      </c>
      <c r="G1004" s="103">
        <f t="shared" si="67"/>
        <v>38.102488495780563</v>
      </c>
    </row>
    <row r="1005" spans="1:7" ht="15" thickBot="1" x14ac:dyDescent="0.35">
      <c r="A1005" s="106">
        <v>1000</v>
      </c>
      <c r="B1005" s="103">
        <f>B$4/(1+Simulasyon!B1002/100*B$2/$B$1)</f>
        <v>64042.92789352432</v>
      </c>
      <c r="C1005" s="103">
        <f>C$4/(1+Simulasyon!C1002/100*C$2/$B$1)</f>
        <v>34482.027150857706</v>
      </c>
      <c r="D1005" s="103">
        <f t="shared" si="64"/>
        <v>1.2757284261024324</v>
      </c>
      <c r="E1005" s="103">
        <f t="shared" si="65"/>
        <v>-1.9393995797945536</v>
      </c>
      <c r="F1005" s="103">
        <f t="shared" si="66"/>
        <v>-0.66367115369212115</v>
      </c>
      <c r="G1005" s="103">
        <f t="shared" si="67"/>
        <v>40.070078990887851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Pozisyon</vt:lpstr>
      <vt:lpstr>Data</vt:lpstr>
      <vt:lpstr>Cov - Cor- Cholsky</vt:lpstr>
      <vt:lpstr>Uncorrelated - Correlated YC</vt:lpstr>
      <vt:lpstr>Mapping</vt:lpstr>
      <vt:lpstr>Simulasyon</vt:lpstr>
      <vt:lpstr>PV-VAR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2020-03-03T07:50:01Z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b064a24b-0ebc-40d6-be56-0aea668b3b28</vt:lpwstr>
  </property>
</Properties>
</file>