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2DA9BDC1-83FB-4B0B-992F-F108766C4E91}" xr6:coauthVersionLast="47" xr6:coauthVersionMax="47" xr10:uidLastSave="{00000000-0000-0000-0000-000000000000}"/>
  <bookViews>
    <workbookView xWindow="28680" yWindow="-120" windowWidth="29040" windowHeight="15720" activeTab="6" xr2:uid="{64B7FDEF-506E-48A8-86ED-AD260AA9DF58}"/>
  </bookViews>
  <sheets>
    <sheet name="train" sheetId="2" r:id="rId1"/>
    <sheet name="test" sheetId="1" r:id="rId2"/>
    <sheet name="accuracy" sheetId="3" r:id="rId3"/>
    <sheet name="PCA" sheetId="5" r:id="rId4"/>
    <sheet name="training-data%" sheetId="4" r:id="rId5"/>
    <sheet name="Sheet1" sheetId="7" r:id="rId6"/>
    <sheet name="Sheet2" sheetId="8" r:id="rId7"/>
  </sheets>
  <definedNames>
    <definedName name="ExternalData_1" localSheetId="5" hidden="1">Sheet1!$A$1:$U$46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9" i="8" l="1"/>
  <c r="Z89" i="8"/>
  <c r="Y89" i="8"/>
  <c r="X89" i="8"/>
  <c r="V89" i="8"/>
  <c r="AA88" i="8"/>
  <c r="Z88" i="8"/>
  <c r="Y88" i="8"/>
  <c r="X88" i="8"/>
  <c r="V88" i="8"/>
  <c r="AC88" i="8" s="1"/>
  <c r="AD88" i="8" s="1"/>
  <c r="AC87" i="8"/>
  <c r="AD87" i="8" s="1"/>
  <c r="AA87" i="8"/>
  <c r="Z87" i="8"/>
  <c r="Y87" i="8"/>
  <c r="X87" i="8"/>
  <c r="V87" i="8"/>
  <c r="AA86" i="8"/>
  <c r="Z86" i="8"/>
  <c r="Y86" i="8"/>
  <c r="X86" i="8"/>
  <c r="V86" i="8"/>
  <c r="AC86" i="8" s="1"/>
  <c r="AD86" i="8" s="1"/>
  <c r="AC85" i="8"/>
  <c r="AD85" i="8" s="1"/>
  <c r="AA85" i="8"/>
  <c r="Z85" i="8"/>
  <c r="Y85" i="8"/>
  <c r="X85" i="8"/>
  <c r="V85" i="8"/>
  <c r="AA84" i="8"/>
  <c r="Z84" i="8"/>
  <c r="Y84" i="8"/>
  <c r="X84" i="8"/>
  <c r="V84" i="8"/>
  <c r="AC84" i="8" s="1"/>
  <c r="AD84" i="8" s="1"/>
  <c r="AA83" i="8"/>
  <c r="Z83" i="8"/>
  <c r="Y83" i="8"/>
  <c r="X83" i="8"/>
  <c r="V83" i="8"/>
  <c r="AA82" i="8"/>
  <c r="Z82" i="8"/>
  <c r="Y82" i="8"/>
  <c r="X82" i="8"/>
  <c r="V82" i="8"/>
  <c r="AA81" i="8"/>
  <c r="Z81" i="8"/>
  <c r="Y81" i="8"/>
  <c r="X81" i="8"/>
  <c r="V81" i="8"/>
  <c r="AC81" i="8" s="1"/>
  <c r="AD81" i="8" s="1"/>
  <c r="AC80" i="8"/>
  <c r="AD80" i="8" s="1"/>
  <c r="AA80" i="8"/>
  <c r="Z80" i="8"/>
  <c r="Y80" i="8"/>
  <c r="X80" i="8"/>
  <c r="V80" i="8"/>
  <c r="AA79" i="8"/>
  <c r="Z79" i="8"/>
  <c r="Y79" i="8"/>
  <c r="X79" i="8"/>
  <c r="V79" i="8"/>
  <c r="AC79" i="8" s="1"/>
  <c r="AD79" i="8" s="1"/>
  <c r="AA78" i="8"/>
  <c r="Z78" i="8"/>
  <c r="Y78" i="8"/>
  <c r="X78" i="8"/>
  <c r="V78" i="8"/>
  <c r="AC78" i="8" s="1"/>
  <c r="AD78" i="8" s="1"/>
  <c r="AD77" i="8"/>
  <c r="AA77" i="8"/>
  <c r="Z77" i="8"/>
  <c r="Y77" i="8"/>
  <c r="X77" i="8"/>
  <c r="V77" i="8"/>
  <c r="AA76" i="8"/>
  <c r="Z76" i="8"/>
  <c r="Y76" i="8"/>
  <c r="X76" i="8"/>
  <c r="V76" i="8"/>
  <c r="AA75" i="8"/>
  <c r="Z75" i="8"/>
  <c r="Y75" i="8"/>
  <c r="X75" i="8"/>
  <c r="V75" i="8"/>
  <c r="AA74" i="8"/>
  <c r="Z74" i="8"/>
  <c r="Y74" i="8"/>
  <c r="X74" i="8"/>
  <c r="V74" i="8"/>
  <c r="AC74" i="8" s="1"/>
  <c r="AD74" i="8" s="1"/>
  <c r="AA73" i="8"/>
  <c r="Z73" i="8"/>
  <c r="Y73" i="8"/>
  <c r="X73" i="8"/>
  <c r="V73" i="8"/>
  <c r="AC73" i="8" s="1"/>
  <c r="AD73" i="8" s="1"/>
  <c r="AC72" i="8"/>
  <c r="AD72" i="8" s="1"/>
  <c r="AA72" i="8"/>
  <c r="Z72" i="8"/>
  <c r="Y72" i="8"/>
  <c r="X72" i="8"/>
  <c r="V72" i="8"/>
  <c r="AD71" i="8"/>
  <c r="AA71" i="8"/>
  <c r="Z71" i="8"/>
  <c r="Y71" i="8"/>
  <c r="X71" i="8"/>
  <c r="V71" i="8"/>
  <c r="AC70" i="8"/>
  <c r="AD70" i="8" s="1"/>
  <c r="AA70" i="8"/>
  <c r="Z70" i="8"/>
  <c r="Y70" i="8"/>
  <c r="X70" i="8"/>
  <c r="V70" i="8"/>
  <c r="AA69" i="8"/>
  <c r="Z69" i="8"/>
  <c r="Y69" i="8"/>
  <c r="X69" i="8"/>
  <c r="V69" i="8"/>
  <c r="AA68" i="8"/>
  <c r="Z68" i="8"/>
  <c r="Y68" i="8"/>
  <c r="X68" i="8"/>
  <c r="V68" i="8"/>
  <c r="AC67" i="8"/>
  <c r="AD67" i="8" s="1"/>
  <c r="AA67" i="8"/>
  <c r="Z67" i="8"/>
  <c r="Y67" i="8"/>
  <c r="X67" i="8"/>
  <c r="V67" i="8"/>
  <c r="AA66" i="8"/>
  <c r="Z66" i="8"/>
  <c r="Y66" i="8"/>
  <c r="X66" i="8"/>
  <c r="V66" i="8"/>
  <c r="AC66" i="8" s="1"/>
  <c r="AD66" i="8" s="1"/>
  <c r="AA65" i="8"/>
  <c r="Z65" i="8"/>
  <c r="Y65" i="8"/>
  <c r="X65" i="8"/>
  <c r="V65" i="8"/>
  <c r="AC65" i="8" s="1"/>
  <c r="AD65" i="8" s="1"/>
  <c r="AA64" i="8"/>
  <c r="Z64" i="8"/>
  <c r="Y64" i="8"/>
  <c r="X64" i="8"/>
  <c r="V64" i="8"/>
  <c r="AC64" i="8" s="1"/>
  <c r="AD64" i="8" s="1"/>
  <c r="AA63" i="8"/>
  <c r="Z63" i="8"/>
  <c r="Y63" i="8"/>
  <c r="X63" i="8"/>
  <c r="V63" i="8"/>
  <c r="AC63" i="8" s="1"/>
  <c r="AD63" i="8" s="1"/>
  <c r="AA62" i="8"/>
  <c r="Z62" i="8"/>
  <c r="Y62" i="8"/>
  <c r="X62" i="8"/>
  <c r="V62" i="8"/>
  <c r="AA61" i="8"/>
  <c r="Z61" i="8"/>
  <c r="Y61" i="8"/>
  <c r="X61" i="8"/>
  <c r="V61" i="8"/>
  <c r="AA60" i="8"/>
  <c r="Z60" i="8"/>
  <c r="Y60" i="8"/>
  <c r="X60" i="8"/>
  <c r="V60" i="8"/>
  <c r="AC60" i="8" s="1"/>
  <c r="AD60" i="8" s="1"/>
  <c r="AD59" i="8"/>
  <c r="AA59" i="8"/>
  <c r="Z59" i="8"/>
  <c r="Y59" i="8"/>
  <c r="X59" i="8"/>
  <c r="V59" i="8"/>
  <c r="AA58" i="8"/>
  <c r="Z58" i="8"/>
  <c r="Y58" i="8"/>
  <c r="X58" i="8"/>
  <c r="V58" i="8"/>
  <c r="AC58" i="8" s="1"/>
  <c r="AD58" i="8" s="1"/>
  <c r="AD57" i="8"/>
  <c r="AC57" i="8"/>
  <c r="AA57" i="8"/>
  <c r="Z57" i="8"/>
  <c r="Y57" i="8"/>
  <c r="X57" i="8"/>
  <c r="V57" i="8"/>
  <c r="AA56" i="8"/>
  <c r="Z56" i="8"/>
  <c r="Y56" i="8"/>
  <c r="X56" i="8"/>
  <c r="V56" i="8"/>
  <c r="AC56" i="8" s="1"/>
  <c r="AD56" i="8" s="1"/>
  <c r="AA55" i="8"/>
  <c r="Z55" i="8"/>
  <c r="Y55" i="8"/>
  <c r="X55" i="8"/>
  <c r="V55" i="8"/>
  <c r="AA54" i="8"/>
  <c r="Z54" i="8"/>
  <c r="Y54" i="8"/>
  <c r="X54" i="8"/>
  <c r="V54" i="8"/>
  <c r="AA53" i="8"/>
  <c r="Z53" i="8"/>
  <c r="Y53" i="8"/>
  <c r="X53" i="8"/>
  <c r="V53" i="8"/>
  <c r="AC53" i="8" s="1"/>
  <c r="AD53" i="8" s="1"/>
  <c r="AC52" i="8"/>
  <c r="AD52" i="8" s="1"/>
  <c r="AA52" i="8"/>
  <c r="Z52" i="8"/>
  <c r="Y52" i="8"/>
  <c r="X52" i="8"/>
  <c r="V52" i="8"/>
  <c r="AA51" i="8"/>
  <c r="Z51" i="8"/>
  <c r="Y51" i="8"/>
  <c r="X51" i="8"/>
  <c r="V51" i="8"/>
  <c r="AC51" i="8" s="1"/>
  <c r="AD51" i="8" s="1"/>
  <c r="AA50" i="8"/>
  <c r="Z50" i="8"/>
  <c r="Y50" i="8"/>
  <c r="X50" i="8"/>
  <c r="V50" i="8"/>
  <c r="AC50" i="8" s="1"/>
  <c r="AD50" i="8" s="1"/>
  <c r="AA49" i="8"/>
  <c r="Z49" i="8"/>
  <c r="Y49" i="8"/>
  <c r="X49" i="8"/>
  <c r="V49" i="8"/>
  <c r="AC49" i="8" s="1"/>
  <c r="AD49" i="8" s="1"/>
  <c r="AA48" i="8"/>
  <c r="Z48" i="8"/>
  <c r="Y48" i="8"/>
  <c r="X48" i="8"/>
  <c r="V48" i="8"/>
  <c r="AA47" i="8"/>
  <c r="Z47" i="8"/>
  <c r="Y47" i="8"/>
  <c r="X47" i="8"/>
  <c r="V47" i="8"/>
  <c r="AA46" i="8"/>
  <c r="Z46" i="8"/>
  <c r="Y46" i="8"/>
  <c r="X46" i="8"/>
  <c r="V46" i="8"/>
  <c r="AC46" i="8" s="1"/>
  <c r="AD46" i="8" s="1"/>
  <c r="AA45" i="8"/>
  <c r="Z45" i="8"/>
  <c r="Y45" i="8"/>
  <c r="X45" i="8"/>
  <c r="V45" i="8"/>
  <c r="AC45" i="8" s="1"/>
  <c r="AD45" i="8" s="1"/>
  <c r="AA44" i="8"/>
  <c r="Z44" i="8"/>
  <c r="Y44" i="8"/>
  <c r="X44" i="8"/>
  <c r="V44" i="8"/>
  <c r="AC44" i="8" s="1"/>
  <c r="AD44" i="8" s="1"/>
  <c r="AA43" i="8"/>
  <c r="Z43" i="8"/>
  <c r="Y43" i="8"/>
  <c r="X43" i="8"/>
  <c r="V43" i="8"/>
  <c r="AC43" i="8" s="1"/>
  <c r="AD43" i="8" s="1"/>
  <c r="AC42" i="8"/>
  <c r="AD42" i="8" s="1"/>
  <c r="AA42" i="8"/>
  <c r="Z42" i="8"/>
  <c r="Y42" i="8"/>
  <c r="X42" i="8"/>
  <c r="V42" i="8"/>
  <c r="AA41" i="8"/>
  <c r="Z41" i="8"/>
  <c r="Y41" i="8"/>
  <c r="X41" i="8"/>
  <c r="V41" i="8"/>
  <c r="AA40" i="8"/>
  <c r="Z40" i="8"/>
  <c r="Y40" i="8"/>
  <c r="X40" i="8"/>
  <c r="V40" i="8"/>
  <c r="AC39" i="8"/>
  <c r="AD39" i="8" s="1"/>
  <c r="AA39" i="8"/>
  <c r="Z39" i="8"/>
  <c r="Y39" i="8"/>
  <c r="X39" i="8"/>
  <c r="V39" i="8"/>
  <c r="AA38" i="8"/>
  <c r="Z38" i="8"/>
  <c r="Y38" i="8"/>
  <c r="X38" i="8"/>
  <c r="V38" i="8"/>
  <c r="AC38" i="8" s="1"/>
  <c r="AD38" i="8" s="1"/>
  <c r="AC37" i="8"/>
  <c r="AD37" i="8" s="1"/>
  <c r="AA37" i="8"/>
  <c r="Z37" i="8"/>
  <c r="Y37" i="8"/>
  <c r="X37" i="8"/>
  <c r="V37" i="8"/>
  <c r="AA36" i="8"/>
  <c r="Z36" i="8"/>
  <c r="Y36" i="8"/>
  <c r="X36" i="8"/>
  <c r="V36" i="8"/>
  <c r="AC36" i="8" s="1"/>
  <c r="AD36" i="8" s="1"/>
  <c r="AC35" i="8"/>
  <c r="AD35" i="8" s="1"/>
  <c r="AA35" i="8"/>
  <c r="Z35" i="8"/>
  <c r="Y35" i="8"/>
  <c r="X35" i="8"/>
  <c r="V35" i="8"/>
  <c r="AA34" i="8"/>
  <c r="Z34" i="8"/>
  <c r="Y34" i="8"/>
  <c r="X34" i="8"/>
  <c r="V34" i="8"/>
  <c r="AA33" i="8"/>
  <c r="Z33" i="8"/>
  <c r="Y33" i="8"/>
  <c r="X33" i="8"/>
  <c r="V33" i="8"/>
  <c r="AC32" i="8"/>
  <c r="AD32" i="8" s="1"/>
  <c r="AA32" i="8"/>
  <c r="Z32" i="8"/>
  <c r="Y32" i="8"/>
  <c r="X32" i="8"/>
  <c r="V32" i="8"/>
  <c r="AA31" i="8"/>
  <c r="Z31" i="8"/>
  <c r="Y31" i="8"/>
  <c r="X31" i="8"/>
  <c r="V31" i="8"/>
  <c r="AC31" i="8" s="1"/>
  <c r="AD31" i="8" s="1"/>
  <c r="AA30" i="8"/>
  <c r="Z30" i="8"/>
  <c r="Y30" i="8"/>
  <c r="X30" i="8"/>
  <c r="V30" i="8"/>
  <c r="AC30" i="8" s="1"/>
  <c r="AD30" i="8" s="1"/>
  <c r="AC29" i="8"/>
  <c r="AD29" i="8" s="1"/>
  <c r="AA29" i="8"/>
  <c r="Z29" i="8"/>
  <c r="Y29" i="8"/>
  <c r="X29" i="8"/>
  <c r="V29" i="8"/>
  <c r="AA28" i="8"/>
  <c r="Z28" i="8"/>
  <c r="Y28" i="8"/>
  <c r="X28" i="8"/>
  <c r="V28" i="8"/>
  <c r="AC28" i="8" s="1"/>
  <c r="AD28" i="8" s="1"/>
  <c r="AA27" i="8"/>
  <c r="Z27" i="8"/>
  <c r="Y27" i="8"/>
  <c r="X27" i="8"/>
  <c r="V27" i="8"/>
  <c r="AA26" i="8"/>
  <c r="Z26" i="8"/>
  <c r="Y26" i="8"/>
  <c r="X26" i="8"/>
  <c r="V26" i="8"/>
  <c r="AA25" i="8"/>
  <c r="Z25" i="8"/>
  <c r="Y25" i="8"/>
  <c r="X25" i="8"/>
  <c r="V25" i="8"/>
  <c r="AC25" i="8" s="1"/>
  <c r="AD25" i="8" s="1"/>
  <c r="AA24" i="8"/>
  <c r="Z24" i="8"/>
  <c r="Y24" i="8"/>
  <c r="X24" i="8"/>
  <c r="V24" i="8"/>
  <c r="AC24" i="8" s="1"/>
  <c r="Z23" i="8"/>
  <c r="X23" i="8"/>
  <c r="V23" i="8"/>
  <c r="AC23" i="8" s="1"/>
  <c r="Z22" i="8"/>
  <c r="X22" i="8"/>
  <c r="V22" i="8"/>
  <c r="AC22" i="8" s="1"/>
  <c r="AC21" i="8"/>
  <c r="Z21" i="8"/>
  <c r="X21" i="8"/>
  <c r="V21" i="8"/>
  <c r="Z20" i="8"/>
  <c r="X20" i="8"/>
  <c r="V20" i="8"/>
  <c r="AC20" i="8" s="1"/>
  <c r="Z19" i="8"/>
  <c r="X19" i="8"/>
  <c r="V19" i="8"/>
  <c r="AC19" i="8" s="1"/>
  <c r="Z18" i="8"/>
  <c r="X18" i="8"/>
  <c r="V18" i="8"/>
  <c r="AC18" i="8" s="1"/>
  <c r="AC17" i="8"/>
  <c r="Z17" i="8"/>
  <c r="X17" i="8"/>
  <c r="V17" i="8"/>
  <c r="Z16" i="8"/>
  <c r="X16" i="8"/>
  <c r="V16" i="8"/>
  <c r="AC16" i="8" s="1"/>
  <c r="Z15" i="8"/>
  <c r="X15" i="8"/>
  <c r="V15" i="8"/>
  <c r="AC15" i="8" s="1"/>
  <c r="Z14" i="8"/>
  <c r="X14" i="8"/>
  <c r="V14" i="8"/>
  <c r="AC14" i="8" s="1"/>
  <c r="AC13" i="8"/>
  <c r="Z13" i="8"/>
  <c r="X13" i="8"/>
  <c r="V13" i="8"/>
  <c r="Z12" i="8"/>
  <c r="X12" i="8"/>
  <c r="V12" i="8"/>
  <c r="AC12" i="8" s="1"/>
  <c r="Z11" i="8"/>
  <c r="X11" i="8"/>
  <c r="V11" i="8"/>
  <c r="AC11" i="8" s="1"/>
  <c r="Z10" i="8"/>
  <c r="X10" i="8"/>
  <c r="V10" i="8"/>
  <c r="AC10" i="8" s="1"/>
  <c r="AC9" i="8"/>
  <c r="Z9" i="8"/>
  <c r="X9" i="8"/>
  <c r="V9" i="8"/>
  <c r="Z8" i="8"/>
  <c r="X8" i="8"/>
  <c r="V8" i="8"/>
  <c r="AC8" i="8" s="1"/>
  <c r="Z7" i="8"/>
  <c r="X7" i="8"/>
  <c r="V7" i="8"/>
  <c r="AC7" i="8" s="1"/>
  <c r="Z6" i="8"/>
  <c r="X6" i="8"/>
  <c r="V6" i="8"/>
  <c r="AC6" i="8" s="1"/>
  <c r="AC5" i="8"/>
  <c r="Z5" i="8"/>
  <c r="X5" i="8"/>
  <c r="V5" i="8"/>
  <c r="Z4" i="8"/>
  <c r="X4" i="8"/>
  <c r="V4" i="8"/>
  <c r="AC4" i="8" s="1"/>
  <c r="Z3" i="8"/>
  <c r="X3" i="8"/>
  <c r="V3" i="8"/>
  <c r="AC3" i="8" s="1"/>
  <c r="AC46" i="7"/>
  <c r="AA46" i="7"/>
  <c r="Y46" i="7"/>
  <c r="W46" i="7"/>
  <c r="V46" i="7"/>
  <c r="AC45" i="7"/>
  <c r="AA45" i="7"/>
  <c r="Y45" i="7"/>
  <c r="W45" i="7"/>
  <c r="V45" i="7"/>
  <c r="AC44" i="7"/>
  <c r="AA44" i="7"/>
  <c r="Y44" i="7"/>
  <c r="W44" i="7"/>
  <c r="V44" i="7"/>
  <c r="AC43" i="7"/>
  <c r="AA43" i="7"/>
  <c r="Y43" i="7"/>
  <c r="W43" i="7"/>
  <c r="V43" i="7"/>
  <c r="AC42" i="7"/>
  <c r="AA42" i="7"/>
  <c r="Y42" i="7"/>
  <c r="W42" i="7"/>
  <c r="V42" i="7"/>
  <c r="AC41" i="7"/>
  <c r="AA41" i="7"/>
  <c r="Y41" i="7"/>
  <c r="W41" i="7"/>
  <c r="V41" i="7"/>
  <c r="AC40" i="7"/>
  <c r="AA40" i="7"/>
  <c r="Y40" i="7"/>
  <c r="W40" i="7"/>
  <c r="V40" i="7"/>
  <c r="AC39" i="7"/>
  <c r="AA39" i="7"/>
  <c r="Y39" i="7"/>
  <c r="W39" i="7"/>
  <c r="V39" i="7"/>
  <c r="AC38" i="7"/>
  <c r="AA38" i="7"/>
  <c r="Y38" i="7"/>
  <c r="W38" i="7"/>
  <c r="V38" i="7"/>
  <c r="AC37" i="7"/>
  <c r="AA37" i="7"/>
  <c r="Y37" i="7"/>
  <c r="W37" i="7"/>
  <c r="V37" i="7"/>
  <c r="AC36" i="7"/>
  <c r="AA36" i="7"/>
  <c r="Y36" i="7"/>
  <c r="W36" i="7"/>
  <c r="V36" i="7"/>
  <c r="AC35" i="7"/>
  <c r="AA35" i="7"/>
  <c r="Y35" i="7"/>
  <c r="W35" i="7"/>
  <c r="V35" i="7"/>
  <c r="AC34" i="7"/>
  <c r="AA34" i="7"/>
  <c r="Y34" i="7"/>
  <c r="W34" i="7"/>
  <c r="V34" i="7"/>
  <c r="AC33" i="7"/>
  <c r="AA33" i="7"/>
  <c r="Y33" i="7"/>
  <c r="W33" i="7"/>
  <c r="V33" i="7"/>
  <c r="AC32" i="7"/>
  <c r="AA32" i="7"/>
  <c r="Y32" i="7"/>
  <c r="W32" i="7"/>
  <c r="V32" i="7"/>
  <c r="AC31" i="7"/>
  <c r="AA31" i="7"/>
  <c r="Y31" i="7"/>
  <c r="W31" i="7"/>
  <c r="V31" i="7"/>
  <c r="AC30" i="7"/>
  <c r="AA30" i="7"/>
  <c r="Y30" i="7"/>
  <c r="W30" i="7"/>
  <c r="V30" i="7"/>
  <c r="AC29" i="7"/>
  <c r="AA29" i="7"/>
  <c r="Y29" i="7"/>
  <c r="W29" i="7"/>
  <c r="V29" i="7"/>
  <c r="AC28" i="7"/>
  <c r="AA28" i="7"/>
  <c r="Y28" i="7"/>
  <c r="W28" i="7"/>
  <c r="V28" i="7"/>
  <c r="AC27" i="7"/>
  <c r="AA27" i="7"/>
  <c r="Y27" i="7"/>
  <c r="W27" i="7"/>
  <c r="V27" i="7"/>
  <c r="AC26" i="7"/>
  <c r="AA26" i="7"/>
  <c r="Y26" i="7"/>
  <c r="W26" i="7"/>
  <c r="V26" i="7"/>
  <c r="AC25" i="7"/>
  <c r="AA25" i="7"/>
  <c r="Y25" i="7"/>
  <c r="W25" i="7"/>
  <c r="V25" i="7"/>
  <c r="AC24" i="7"/>
  <c r="AA24" i="7"/>
  <c r="Y24" i="7"/>
  <c r="W24" i="7"/>
  <c r="V24" i="7"/>
  <c r="AC23" i="7"/>
  <c r="AA23" i="7"/>
  <c r="Y23" i="7"/>
  <c r="W23" i="7"/>
  <c r="V23" i="7"/>
  <c r="AC22" i="7"/>
  <c r="AA22" i="7"/>
  <c r="Y22" i="7"/>
  <c r="W22" i="7"/>
  <c r="V22" i="7"/>
  <c r="AC21" i="7"/>
  <c r="AA21" i="7"/>
  <c r="Y21" i="7"/>
  <c r="W21" i="7"/>
  <c r="V21" i="7"/>
  <c r="AC20" i="7"/>
  <c r="AA20" i="7"/>
  <c r="Y20" i="7"/>
  <c r="W20" i="7"/>
  <c r="V20" i="7"/>
  <c r="AC19" i="7"/>
  <c r="AA19" i="7"/>
  <c r="Y19" i="7"/>
  <c r="W19" i="7"/>
  <c r="V19" i="7"/>
  <c r="AC18" i="7"/>
  <c r="AA18" i="7"/>
  <c r="Y18" i="7"/>
  <c r="W18" i="7"/>
  <c r="V18" i="7"/>
  <c r="AC17" i="7"/>
  <c r="AA17" i="7"/>
  <c r="Y17" i="7"/>
  <c r="W17" i="7"/>
  <c r="V17" i="7"/>
  <c r="AC16" i="7"/>
  <c r="AA16" i="7"/>
  <c r="Y16" i="7"/>
  <c r="W16" i="7"/>
  <c r="V16" i="7"/>
  <c r="AC15" i="7"/>
  <c r="AA15" i="7"/>
  <c r="Y15" i="7"/>
  <c r="W15" i="7"/>
  <c r="V15" i="7"/>
  <c r="AC14" i="7"/>
  <c r="AA14" i="7"/>
  <c r="Y14" i="7"/>
  <c r="W14" i="7"/>
  <c r="V14" i="7"/>
  <c r="AC13" i="7"/>
  <c r="AA13" i="7"/>
  <c r="Y13" i="7"/>
  <c r="W13" i="7"/>
  <c r="V13" i="7"/>
  <c r="AC12" i="7"/>
  <c r="AA12" i="7"/>
  <c r="Y12" i="7"/>
  <c r="W12" i="7"/>
  <c r="V12" i="7"/>
  <c r="AC11" i="7"/>
  <c r="AA11" i="7"/>
  <c r="Y11" i="7"/>
  <c r="W11" i="7"/>
  <c r="V11" i="7"/>
  <c r="AC10" i="7"/>
  <c r="AA10" i="7"/>
  <c r="Y10" i="7"/>
  <c r="W10" i="7"/>
  <c r="V10" i="7"/>
  <c r="AC9" i="7"/>
  <c r="AA9" i="7"/>
  <c r="Y9" i="7"/>
  <c r="W9" i="7"/>
  <c r="V9" i="7"/>
  <c r="AC8" i="7"/>
  <c r="AA8" i="7"/>
  <c r="Y8" i="7"/>
  <c r="W8" i="7"/>
  <c r="V8" i="7"/>
  <c r="AC7" i="7"/>
  <c r="AA7" i="7"/>
  <c r="Y7" i="7"/>
  <c r="W7" i="7"/>
  <c r="V7" i="7"/>
  <c r="AC6" i="7"/>
  <c r="AA6" i="7"/>
  <c r="Y6" i="7"/>
  <c r="W6" i="7"/>
  <c r="V6" i="7"/>
  <c r="AC5" i="7"/>
  <c r="AA5" i="7"/>
  <c r="Y5" i="7"/>
  <c r="W5" i="7"/>
  <c r="V5" i="7"/>
  <c r="AC4" i="7"/>
  <c r="AA4" i="7"/>
  <c r="Y4" i="7"/>
  <c r="W4" i="7"/>
  <c r="V4" i="7"/>
  <c r="AC3" i="7"/>
  <c r="AA3" i="7"/>
  <c r="Y3" i="7"/>
  <c r="W3" i="7"/>
  <c r="V3" i="7"/>
  <c r="N36" i="4"/>
  <c r="M36" i="4"/>
  <c r="L36" i="4"/>
  <c r="K36" i="4"/>
  <c r="J36" i="4"/>
  <c r="I36" i="4"/>
  <c r="H36" i="4"/>
  <c r="G36" i="4"/>
  <c r="F36" i="4"/>
  <c r="E36" i="4"/>
  <c r="D36" i="4"/>
  <c r="C36" i="4"/>
  <c r="AB17" i="4"/>
  <c r="AA17" i="4"/>
  <c r="Z17" i="4"/>
  <c r="Y17" i="4"/>
  <c r="X17" i="4"/>
  <c r="W17" i="4"/>
  <c r="V17" i="4"/>
  <c r="U17" i="4"/>
  <c r="T17" i="4"/>
  <c r="S17" i="4"/>
  <c r="R17" i="4"/>
  <c r="Q17" i="4"/>
  <c r="N17" i="4"/>
  <c r="M17" i="4"/>
  <c r="L17" i="4"/>
  <c r="K17" i="4"/>
  <c r="J17" i="4"/>
  <c r="I17" i="4"/>
  <c r="H17" i="4"/>
  <c r="G17" i="4"/>
  <c r="F17" i="4"/>
  <c r="E17" i="4"/>
  <c r="D17" i="4"/>
  <c r="C17" i="4"/>
  <c r="S3" i="3" a="1"/>
  <c r="S3" i="3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3" i="2"/>
  <c r="P19" i="3"/>
  <c r="P4" i="1"/>
  <c r="P5" i="1"/>
  <c r="P6" i="1"/>
  <c r="P2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3"/>
  <c r="P5" i="3"/>
  <c r="P6" i="3"/>
  <c r="Q23" i="3" s="1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4" i="2"/>
  <c r="P5" i="2"/>
  <c r="P6" i="2"/>
  <c r="Q23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P3" i="1"/>
  <c r="P3" i="3"/>
  <c r="AC89" i="8" l="1"/>
  <c r="AD24" i="8"/>
  <c r="P23" i="3"/>
  <c r="P23" i="2"/>
  <c r="Q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526F9-DC90-41E2-ADF5-24DA1D1E2F25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<sst xmlns="http://schemas.openxmlformats.org/spreadsheetml/2006/main" count="334" uniqueCount="206">
  <si>
    <t>layer 2(b)</t>
  </si>
  <si>
    <t>layer 3(c)</t>
  </si>
  <si>
    <t>run 1</t>
  </si>
  <si>
    <t>run 2</t>
  </si>
  <si>
    <t>run 3</t>
  </si>
  <si>
    <t>train losses</t>
  </si>
  <si>
    <t>accuracy</t>
  </si>
  <si>
    <t>points</t>
  </si>
  <si>
    <t>test losse</t>
  </si>
  <si>
    <t>avg test loss</t>
  </si>
  <si>
    <t>avg train loss</t>
  </si>
  <si>
    <t>run 4</t>
  </si>
  <si>
    <t>run 5</t>
  </si>
  <si>
    <t>run 6</t>
  </si>
  <si>
    <t>run 7</t>
  </si>
  <si>
    <t>run 8</t>
  </si>
  <si>
    <t>run 9</t>
  </si>
  <si>
    <t>run 10</t>
  </si>
  <si>
    <t>assuming layer 1 is 256, 85% train data and 3 layers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</si>
  <si>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</si>
  <si>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</si>
  <si>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</si>
  <si>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</si>
  <si>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</si>
  <si>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</si>
  <si>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</si>
  <si>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</si>
  <si>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</si>
  <si>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</si>
  <si>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</si>
  <si>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</si>
  <si>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</si>
  <si>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</si>
  <si>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</si>
  <si>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</si>
  <si>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</si>
  <si>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</si>
  <si>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</si>
  <si>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</si>
  <si>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values&gt;30</t>
  </si>
  <si>
    <t>model param</t>
  </si>
  <si>
    <t>32x4</t>
  </si>
  <si>
    <t>64x32</t>
  </si>
  <si>
    <t>data %</t>
  </si>
  <si>
    <t>run acc%</t>
  </si>
  <si>
    <t>train loss</t>
  </si>
  <si>
    <t>assuming epoch to be 1500</t>
  </si>
  <si>
    <t>test loss</t>
  </si>
  <si>
    <t>WEEKEND DATA:</t>
  </si>
  <si>
    <t>32x4        avg acc - 25.293%</t>
  </si>
  <si>
    <t>training:   24.91, 21.51, 21.84, 20.80, 20.50, 23.00, 20.60, 22.42, 19.63, 23.95</t>
  </si>
  <si>
    <t>testing:    34.20, 25.17, 30.59, 32.08, 34.37, 28.33, 31.12, 32.80, 32.46, 28.88</t>
  </si>
  <si>
    <t>Accuracy:   11.76, 35.29, 35.29, 23.53, 23.53, 35.29, 23.53, 23.53, 23.53, 17.65 - d</t>
  </si>
  <si>
    <t>        std div - 7.866%</t>
  </si>
  <si>
    <t>        highest - 35.29%</t>
  </si>
  <si>
    <t>        lowest - 11.76%</t>
  </si>
  <si>
    <t>        median - 23.53%</t>
  </si>
  <si>
    <t>64x32       avg acc - 6.468%</t>
  </si>
  <si>
    <t>training:   17.80, 17.99, 18.02, 18.22, 18.37, 17.99, 18.00, 18.48, 18.23, 18.71</t>
  </si>
  <si>
    <t>testing:    41.70, 36.55, 35.46, 34.99, 34.67, 36.94, 39.15, 40.49, 36.25, 38.98</t>
  </si>
  <si>
    <t>Accuracy:   00.00, 11.76, 00.00, 5.88,  11.76, 5.88,  0.00,  11.76, 5.88,  11.76 - c</t>
  </si>
  <si>
    <t>        std div - 5.148%</t>
  </si>
  <si>
    <t>        highest - 11.76%</t>
  </si>
  <si>
    <t>        lowest - 0.0%</t>
  </si>
  <si>
    <t>        median - 5.88%</t>
  </si>
  <si>
    <t>WEEKDAY DATA</t>
  </si>
  <si>
    <t>64x32       avg acc - 40.974%</t>
  </si>
  <si>
    <t>training:   12.69, 13.55, 14.40, 14.41, 13.95, 14.12, 14.00, 13.79, 13.97, 14.25</t>
  </si>
  <si>
    <t>testing:    25.33, 20.53, 16.82, 16.70, 18.82, 18.64, 17.20, 18.90, 19.97, 16.44</t>
  </si>
  <si>
    <t>Accuracy:   43.90, 41.46, 36.59, 41.46, 41.46, 46.34, 36.59, 39.02, 39.02, 43.90 - b</t>
  </si>
  <si>
    <t>        std div - 3.209%</t>
  </si>
  <si>
    <t>        highest - 46.34%</t>
  </si>
  <si>
    <t>        lowest - 36.59%</t>
  </si>
  <si>
    <t>        median - 41.46%</t>
  </si>
  <si>
    <t>32x4        avg acc - 39.267%</t>
  </si>
  <si>
    <t>training:   25.73, 14.34, 14.66, 14.48, 14.21, 14.57, 25.91, 14.10, 14.19, 14.00</t>
  </si>
  <si>
    <t>testing:    20.24, 17.54, 16.21, 22.45, 16.76, 15.73, 20.15, 16.02, 16.12, 17.32</t>
  </si>
  <si>
    <t>Accuracy:   14.63, 39.02, 46.34, 36.59, 43.90, 46.34, 17.07, 48.78, 46.34, 53.66 - a</t>
  </si>
  <si>
    <t>        std div - 13.233%</t>
  </si>
  <si>
    <t>        highest - 53.66%</t>
  </si>
  <si>
    <t>        lowest - 14.63%</t>
  </si>
  <si>
    <t>        median - 46.34%</t>
  </si>
  <si>
    <t>TOTAL</t>
  </si>
  <si>
    <t>average - 28.001%</t>
  </si>
  <si>
    <t>std div - 16.114%</t>
  </si>
  <si>
    <t>highest - 53.66%</t>
  </si>
  <si>
    <t>lowest - 0.0%</t>
  </si>
  <si>
    <t>median - 35.29%</t>
  </si>
  <si>
    <t>   ALL:</t>
  </si>
  <si>
    <t>Explained Variance Ratio: [0.92929517 0.04370666 0.02699817]</t>
  </si>
  <si>
    <t>Principal Components (directions):</t>
  </si>
  <si>
    <t> [[ 0.44302331  0.12716341 -0.88744567]</t>
  </si>
  <si>
    <t> [-0.89153764  0.16660444 -0.42119307]</t>
  </si>
  <si>
    <t> [ 0.09429204  0.97778956  0.18718062]]</t>
  </si>
  <si>
    <t>z = -1.422·x + -0.814·y + 79.815</t>
  </si>
  <si>
    <t>    Weekend 32x4</t>
  </si>
  <si>
    <t>Explained Variance Ratio: [0.90310887 0.07347322 0.02341791]</t>
  </si>
  <si>
    <t> [[ 0.06683018  0.24224916 -0.96790964]</t>
  </si>
  <si>
    <t> [ 0.46101105 -0.86781785 -0.18536719]</t>
  </si>
  <si>
    <t> [ 0.88487431  0.43382891  0.16967596]]</t>
  </si>
  <si>
    <t>z = -1.893·x + -1.855·y + 124.297</t>
  </si>
  <si>
    <t>    Weekend 64x32</t>
  </si>
  <si>
    <t>Explained Variance Ratio: [0.82442526 0.17443009 0.00114465]</t>
  </si>
  <si>
    <t> [[-0.03785764  0.09767485 -0.99449808]</t>
  </si>
  <si>
    <t> [ 0.01171339  0.9951865   0.09729657]</t>
  </si>
  <si>
    <t> [-0.99921449  0.00796552  0.03881952]]</t>
  </si>
  <si>
    <t>z = 13.163·x + -0.275·y + -222.525</t>
  </si>
  <si>
    <t>    Weekday 64x32</t>
  </si>
  <si>
    <t>Explained Variance Ratio: [0.67748002 0.32136644 0.00115354]</t>
  </si>
  <si>
    <t> [[-0.08609232  0.50066591  0.8613488 ]</t>
  </si>
  <si>
    <t> [-0.16131584  0.84614518 -0.50795229]</t>
  </si>
  <si>
    <t> [ 0.98314054  0.18267999 -0.00791874]]</t>
  </si>
  <si>
    <t>Best fit plane: z = 3.382·x + 1.001·y + -25.044</t>
  </si>
  <si>
    <t>    Weekday 32x4</t>
  </si>
  <si>
    <t>Explained Variance Ratio: [0.9743399  0.01917612 0.00648399]</t>
  </si>
  <si>
    <t> [[ 0.32696803  0.11319084 -0.93823224]</t>
  </si>
  <si>
    <t> [-0.66273294  0.73521922 -0.14225945]</t>
  </si>
  <si>
    <t> [ 0.67370391  0.66831171  0.31540847]]</t>
  </si>
  <si>
    <t>z = -2.160·x + -1.557·y + 102.972</t>
  </si>
  <si>
    <t>weekend data</t>
  </si>
  <si>
    <t>correctness is &lt;15</t>
  </si>
  <si>
    <t>acc</t>
  </si>
  <si>
    <t>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</si>
  <si>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</si>
  <si>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</si>
  <si>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</si>
  <si>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</si>
  <si>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</si>
  <si>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</si>
  <si>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</si>
  <si>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</si>
  <si>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</si>
  <si>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</si>
  <si>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</si>
  <si>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</si>
  <si>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</si>
  <si>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</si>
  <si>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</si>
  <si>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</si>
  <si>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</si>
  <si>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</si>
  <si>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</si>
  <si>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</si>
  <si>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</si>
  <si>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total average</t>
  </si>
  <si>
    <t>Column22</t>
  </si>
  <si>
    <t/>
  </si>
  <si>
    <t>avg 80,32x4</t>
  </si>
  <si>
    <t>avg 85,32x4</t>
  </si>
  <si>
    <t>avg 85,64x32</t>
  </si>
  <si>
    <t>avg 80,64x32</t>
  </si>
  <si>
    <t>loss train</t>
  </si>
  <si>
    <t>Loss test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</si>
  <si>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</si>
  <si>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</si>
  <si>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</si>
  <si>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</si>
  <si>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</si>
  <si>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</si>
  <si>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</si>
  <si>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</si>
  <si>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</si>
  <si>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</si>
  <si>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</si>
  <si>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</si>
  <si>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</si>
  <si>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</si>
  <si>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</si>
  <si>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</si>
  <si>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</si>
  <si>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</si>
  <si>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</si>
  <si>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</si>
  <si>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</si>
  <si>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</si>
  <si>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</si>
  <si>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</si>
  <si>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</si>
  <si>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06/15/2025</t>
  </si>
  <si>
    <t>06/16/2025</t>
  </si>
  <si>
    <t>06/17/2025</t>
  </si>
  <si>
    <t>06/18/2025</t>
  </si>
  <si>
    <t>06/19/2025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</si>
  <si>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</si>
  <si>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</si>
  <si>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</si>
  <si>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</si>
  <si>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</si>
  <si>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</si>
  <si>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</si>
  <si>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</si>
  <si>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</si>
  <si>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</si>
  <si>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</si>
  <si>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64x32, 80%, tot data</t>
  </si>
  <si>
    <t>64x32, 85%, tot data</t>
  </si>
  <si>
    <t>32x4, 80%, tot data</t>
  </si>
  <si>
    <t>32x4, 85%, tot data</t>
  </si>
  <si>
    <t>avg</t>
  </si>
  <si>
    <t>act value</t>
  </si>
  <si>
    <t>1st avg</t>
  </si>
  <si>
    <t>2nd avg</t>
  </si>
  <si>
    <t>3rd avg</t>
  </si>
  <si>
    <t>4th avg</t>
  </si>
  <si>
    <t>acg-act</t>
  </si>
  <si>
    <t>acc(%)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</si>
</sst>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10" xfId="0" applyBorder="1"/>
    <xf numFmtId="2" fontId="0" fillId="0" borderId="9" xfId="0" applyNumberForma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11" xfId="0" applyBorder="1"/>
    <xf numFmtId="0" fontId="0" fillId="0" borderId="9" xfId="0" applyBorder="1"/>
    <xf numFmtId="2" fontId="0" fillId="0" borderId="0" xfId="1" applyNumberFormat="1" applyFont="1" applyBorder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9" fontId="0" fillId="0" borderId="12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0" fillId="0" borderId="14" xfId="0" applyBorder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16" xfId="0" applyBorder="1"/>
    <xf numFmtId="0" fontId="0" fillId="0" borderId="5" xfId="0" applyBorder="1"/>
    <xf numFmtId="0" fontId="0" fillId="6" borderId="16" xfId="0" applyFill="1" applyBorder="1"/>
    <xf numFmtId="0" fontId="0" fillId="6" borderId="0" xfId="0" applyFill="1"/>
    <xf numFmtId="0" fontId="0" fillId="6" borderId="5" xfId="0" applyFill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3" fillId="7" borderId="18" xfId="0" applyFont="1" applyFill="1" applyBorder="1"/>
    <xf numFmtId="14" fontId="0" fillId="0" borderId="16" xfId="0" applyNumberFormat="1" applyBorder="1"/>
    <xf numFmtId="0" fontId="0" fillId="0" borderId="19" xfId="0" applyBorder="1"/>
    <xf numFmtId="0" fontId="0" fillId="5" borderId="5" xfId="0" applyFill="1" applyBorder="1"/>
    <xf numFmtId="0" fontId="3" fillId="7" borderId="5" xfId="0" applyFont="1" applyFill="1" applyBorder="1"/>
    <xf numFmtId="14" fontId="0" fillId="0" borderId="17" xfId="0" applyNumberFormat="1" applyBorder="1"/>
    <xf numFmtId="0" fontId="0" fillId="0" borderId="20" xfId="0" applyBorder="1"/>
    <xf numFmtId="0" fontId="0" fillId="5" borderId="4" xfId="0" applyFill="1" applyBorder="1"/>
    <xf numFmtId="0" fontId="0" fillId="5" borderId="18" xfId="0" applyFill="1" applyBorder="1"/>
  </cellXfs>
  <cellStyles count="2">
    <cellStyle name="Normal" xfId="0" builtinId="0"/>
    <cellStyle name="Percent" xfId="1" builtinId="5"/>
  </cellStyles>
  <dxfs count="5"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/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CCF064-65CC-4EDF-BF89-C72F98B49543}" autoFormatId="16" applyNumberFormats="0" applyBorderFormats="0" applyFontFormats="0" applyPatternFormats="0" applyAlignmentFormats="0" applyWidthHeightFormats="0">
  <queryTableRefresh nextId="24" unboundColumnsRight="2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dataBound="0" tableColumnId="22"/>
      <queryTableField id="23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A3C8C-AC09-41B6-8145-A710B56CC897}" name="file__2" displayName="file__2" ref="A1:W46" tableType="queryTable" totalsRowShown="0" headerRowBorderDxfId="4">
  <autoFilter ref="A1:W46" xr:uid="{B6AA3C8C-AC09-41B6-8145-A710B56CC897}"/>
  <tableColumns count="23">
    <tableColumn id="1" xr3:uid="{7C2242D3-EE42-422A-8888-14CFB91DE72C}" uniqueName="1" name="Column1" queryTableFieldId="1" dataDxfId="3"/>
    <tableColumn id="2" xr3:uid="{30992725-99CC-42A1-B06F-344BE9680D67}" uniqueName="2" name="Column2" queryTableFieldId="2"/>
    <tableColumn id="3" xr3:uid="{474A2F8E-4FBC-4031-AD1A-4E14071AC8B6}" uniqueName="3" name="Column3" queryTableFieldId="3"/>
    <tableColumn id="4" xr3:uid="{B1612C9E-1325-4FEE-94E3-F888BC5A8EE3}" uniqueName="4" name="Column4" queryTableFieldId="4"/>
    <tableColumn id="5" xr3:uid="{0869C1F8-7C03-4CC1-930C-3D1D2B8FBE24}" uniqueName="5" name="Column5" queryTableFieldId="5"/>
    <tableColumn id="6" xr3:uid="{A7DFD59F-9257-42C2-B59D-481CF318EA01}" uniqueName="6" name="Column6" queryTableFieldId="6"/>
    <tableColumn id="7" xr3:uid="{609BD807-9878-4766-BFE3-263590304A70}" uniqueName="7" name="Column7" queryTableFieldId="7"/>
    <tableColumn id="8" xr3:uid="{DD601E76-B11F-49AA-B902-169167165021}" uniqueName="8" name="Column8" queryTableFieldId="8"/>
    <tableColumn id="9" xr3:uid="{2B9DA452-8043-4F16-A861-F4953AE8AAF8}" uniqueName="9" name="Column9" queryTableFieldId="9"/>
    <tableColumn id="10" xr3:uid="{BF57246C-22A6-4CCF-846D-AEF1907734EF}" uniqueName="10" name="Column10" queryTableFieldId="10"/>
    <tableColumn id="11" xr3:uid="{D87B8ABA-64F2-419E-B23A-528A931F7B0A}" uniqueName="11" name="Column11" queryTableFieldId="11"/>
    <tableColumn id="12" xr3:uid="{E9E3DC8D-8439-48FE-8B89-CB53F2496808}" uniqueName="12" name="Column12" queryTableFieldId="12"/>
    <tableColumn id="13" xr3:uid="{44BE1BF2-5FCE-465B-9D1C-F118F83AA311}" uniqueName="13" name="Column13" queryTableFieldId="13"/>
    <tableColumn id="14" xr3:uid="{5C6D7D35-5151-453B-A8C3-470BA3061A69}" uniqueName="14" name="Column14" queryTableFieldId="14"/>
    <tableColumn id="15" xr3:uid="{54AE4C89-BE69-497F-89E3-E3236AA77F36}" uniqueName="15" name="Column15" queryTableFieldId="15"/>
    <tableColumn id="16" xr3:uid="{5E0C32F5-C3BA-4BF4-A9D0-6654FAE50539}" uniqueName="16" name="Column16" queryTableFieldId="16" dataDxfId="2"/>
    <tableColumn id="17" xr3:uid="{A7D0407D-3B04-435A-A3A7-971A8267CCD5}" uniqueName="17" name="Column17" queryTableFieldId="17"/>
    <tableColumn id="18" xr3:uid="{5282A935-6AF8-4798-8153-340E516DAAB7}" uniqueName="18" name="Column18" queryTableFieldId="18"/>
    <tableColumn id="19" xr3:uid="{0F71245F-3FE3-4BCB-93F8-375845EE761E}" uniqueName="19" name="Column19" queryTableFieldId="19"/>
    <tableColumn id="20" xr3:uid="{CCD56324-AD7D-48C6-8434-45DFB7DEF585}" uniqueName="20" name="Column20" queryTableFieldId="20"/>
    <tableColumn id="21" xr3:uid="{4C319334-CF9F-4747-8D71-4C779A611329}" uniqueName="21" name="Column21" queryTableFieldId="21" dataDxfId="1"/>
    <tableColumn id="22" xr3:uid="{00E99AD4-6F79-40F4-B9CB-16180ED04ECC}" uniqueName="22" name="total average" queryTableFieldId="22" dataDxfId="0">
      <calculatedColumnFormula>AVERAGE(B2:U2)</calculatedColumnFormula>
    </tableColumn>
    <tableColumn id="23" xr3:uid="{97A05B73-990D-4297-96F5-6972DC3F15ED}" uniqueName="23" name="Column22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BA6-D12F-48A6-B87C-9DEB6C1277AF}">
  <dimension ref="A1:S25"/>
  <sheetViews>
    <sheetView topLeftCell="A2" workbookViewId="0">
      <selection activeCell="A12" sqref="A12"/>
    </sheetView>
  </sheetViews>
  <sheetFormatPr defaultRowHeight="15" x14ac:dyDescent="0.25"/>
  <cols>
    <col min="19" max="19" width="11" customWidth="1"/>
  </cols>
  <sheetData>
    <row r="1" spans="1:19" ht="15.75" thickBot="1" x14ac:dyDescent="0.3">
      <c r="B1" s="25" t="s">
        <v>7</v>
      </c>
      <c r="C1" s="26"/>
      <c r="D1" s="27" t="s">
        <v>5</v>
      </c>
      <c r="E1" s="28"/>
      <c r="F1" s="28"/>
      <c r="G1" s="28"/>
      <c r="H1" s="28"/>
      <c r="I1" s="28"/>
      <c r="J1" s="28"/>
      <c r="K1" s="28"/>
      <c r="L1" s="28"/>
      <c r="M1" s="29"/>
    </row>
    <row r="2" spans="1:1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10</v>
      </c>
    </row>
    <row r="3" spans="1:19" x14ac:dyDescent="0.25">
      <c r="A3" s="9" t="s">
        <v>19</v>
      </c>
      <c r="B3" s="2">
        <v>32</v>
      </c>
      <c r="C3" s="3">
        <v>4</v>
      </c>
      <c r="D3" s="24">
        <v>16.25</v>
      </c>
      <c r="E3" s="24"/>
      <c r="F3" s="24"/>
      <c r="G3">
        <v>17.09</v>
      </c>
      <c r="H3">
        <v>16.170000000000002</v>
      </c>
      <c r="I3">
        <v>18.239999999999998</v>
      </c>
      <c r="J3">
        <v>16.690000000000001</v>
      </c>
      <c r="K3">
        <v>17.38</v>
      </c>
      <c r="L3">
        <v>16.559999999999999</v>
      </c>
      <c r="M3">
        <v>16.89</v>
      </c>
      <c r="P3" s="8">
        <f>AVERAGE(D3:M3)</f>
        <v>16.908749999999998</v>
      </c>
      <c r="Q3">
        <f>IF(S3&lt;0.0095,P3,0)</f>
        <v>0</v>
      </c>
      <c r="S3" s="6">
        <f>ABS(P3/15.85-1)</f>
        <v>6.6798107255520378E-2</v>
      </c>
    </row>
    <row r="4" spans="1:19" x14ac:dyDescent="0.25">
      <c r="A4" t="s">
        <v>20</v>
      </c>
      <c r="B4">
        <v>64</v>
      </c>
      <c r="C4" s="4">
        <v>4</v>
      </c>
      <c r="D4" s="23">
        <v>15.42</v>
      </c>
      <c r="E4" s="23"/>
      <c r="F4" s="23"/>
      <c r="G4">
        <v>14.9</v>
      </c>
      <c r="H4">
        <v>16.43</v>
      </c>
      <c r="I4">
        <v>16.28</v>
      </c>
      <c r="J4">
        <v>16.829999999999998</v>
      </c>
      <c r="K4">
        <v>14.98</v>
      </c>
      <c r="L4">
        <v>15.58</v>
      </c>
      <c r="M4">
        <v>16.47</v>
      </c>
      <c r="P4" s="8">
        <f t="shared" ref="P4:P22" si="0">AVERAGE(D4:M4)</f>
        <v>15.86125</v>
      </c>
      <c r="Q4">
        <f t="shared" ref="Q4:Q22" si="1">IF(S4&lt;0.0095,P4,0)</f>
        <v>15.86125</v>
      </c>
      <c r="S4" s="6">
        <f t="shared" ref="S4:S22" si="2">ABS(P4/15.85-1)</f>
        <v>7.0977917981074334E-4</v>
      </c>
    </row>
    <row r="5" spans="1:19" x14ac:dyDescent="0.25">
      <c r="A5" s="9" t="s">
        <v>21</v>
      </c>
      <c r="B5">
        <v>96</v>
      </c>
      <c r="C5" s="4">
        <v>4</v>
      </c>
      <c r="D5" s="6">
        <v>16.48</v>
      </c>
      <c r="E5" s="6">
        <v>15.95</v>
      </c>
      <c r="F5" s="6">
        <v>15.28</v>
      </c>
      <c r="G5" s="6">
        <v>15.72</v>
      </c>
      <c r="H5" s="6">
        <v>16.43</v>
      </c>
      <c r="I5" s="6">
        <v>15.32</v>
      </c>
      <c r="J5" s="6">
        <v>16.079999999999998</v>
      </c>
      <c r="K5" s="6">
        <v>16.34</v>
      </c>
      <c r="L5" s="6">
        <v>14.28</v>
      </c>
      <c r="M5" s="6">
        <v>16.77</v>
      </c>
      <c r="P5" s="8">
        <f t="shared" si="0"/>
        <v>15.865</v>
      </c>
      <c r="Q5">
        <f t="shared" si="1"/>
        <v>15.865</v>
      </c>
      <c r="S5" s="6">
        <f t="shared" si="2"/>
        <v>9.4637223974758378E-4</v>
      </c>
    </row>
    <row r="6" spans="1:19" x14ac:dyDescent="0.25">
      <c r="A6" s="9" t="s">
        <v>22</v>
      </c>
      <c r="B6">
        <v>128</v>
      </c>
      <c r="C6" s="4">
        <v>4</v>
      </c>
      <c r="D6" s="23">
        <v>14.92</v>
      </c>
      <c r="E6" s="23"/>
      <c r="F6" s="23"/>
      <c r="G6">
        <v>16.329999999999998</v>
      </c>
      <c r="H6">
        <v>15.22</v>
      </c>
      <c r="I6">
        <v>15.07</v>
      </c>
      <c r="J6">
        <v>15.28</v>
      </c>
      <c r="K6">
        <v>16.2</v>
      </c>
      <c r="L6">
        <v>16.36</v>
      </c>
      <c r="M6">
        <v>16.54</v>
      </c>
      <c r="P6" s="8">
        <f t="shared" si="0"/>
        <v>15.739999999999998</v>
      </c>
      <c r="Q6">
        <f t="shared" si="1"/>
        <v>15.739999999999998</v>
      </c>
      <c r="S6" s="6">
        <f t="shared" si="2"/>
        <v>6.9400630914827621E-3</v>
      </c>
    </row>
    <row r="7" spans="1:19" x14ac:dyDescent="0.25">
      <c r="A7" s="9" t="s">
        <v>23</v>
      </c>
      <c r="B7">
        <v>32</v>
      </c>
      <c r="C7" s="4">
        <v>16</v>
      </c>
      <c r="D7" s="23">
        <v>16.649999999999999</v>
      </c>
      <c r="E7" s="23"/>
      <c r="F7" s="23"/>
      <c r="G7">
        <v>15.15</v>
      </c>
      <c r="H7">
        <v>16.88</v>
      </c>
      <c r="I7">
        <v>15.67</v>
      </c>
      <c r="J7">
        <v>15.88</v>
      </c>
      <c r="K7">
        <v>16.13</v>
      </c>
      <c r="L7">
        <v>16.670000000000002</v>
      </c>
      <c r="M7">
        <v>15.71</v>
      </c>
      <c r="P7" s="8">
        <f t="shared" si="0"/>
        <v>16.092499999999998</v>
      </c>
      <c r="Q7">
        <f t="shared" si="1"/>
        <v>0</v>
      </c>
      <c r="S7" s="6">
        <f t="shared" si="2"/>
        <v>1.5299684542586567E-2</v>
      </c>
    </row>
    <row r="8" spans="1:19" x14ac:dyDescent="0.25">
      <c r="A8" s="9" t="s">
        <v>24</v>
      </c>
      <c r="B8">
        <v>64</v>
      </c>
      <c r="C8" s="4">
        <v>16</v>
      </c>
      <c r="D8" s="23">
        <v>15.67</v>
      </c>
      <c r="E8" s="23"/>
      <c r="F8" s="23"/>
      <c r="G8">
        <v>16.25</v>
      </c>
      <c r="H8">
        <v>15.51</v>
      </c>
      <c r="I8">
        <v>15.4</v>
      </c>
      <c r="J8">
        <v>16.54</v>
      </c>
      <c r="K8">
        <v>16.03</v>
      </c>
      <c r="L8">
        <v>15.21</v>
      </c>
      <c r="M8">
        <v>15.72</v>
      </c>
      <c r="P8" s="8">
        <f t="shared" si="0"/>
        <v>15.791250000000002</v>
      </c>
      <c r="Q8">
        <f t="shared" si="1"/>
        <v>15.791250000000002</v>
      </c>
      <c r="S8" s="6">
        <f t="shared" si="2"/>
        <v>3.706624605678166E-3</v>
      </c>
    </row>
    <row r="9" spans="1:19" x14ac:dyDescent="0.25">
      <c r="A9" t="s">
        <v>25</v>
      </c>
      <c r="B9">
        <v>96</v>
      </c>
      <c r="C9" s="4">
        <v>16</v>
      </c>
      <c r="D9" s="6">
        <v>15.22</v>
      </c>
      <c r="E9" s="6">
        <v>15.63</v>
      </c>
      <c r="F9" s="6">
        <v>16.02</v>
      </c>
      <c r="G9" s="6">
        <v>14.94</v>
      </c>
      <c r="H9" s="6">
        <v>16.02</v>
      </c>
      <c r="I9" s="6">
        <v>14.88</v>
      </c>
      <c r="J9" s="6">
        <v>16.579999999999998</v>
      </c>
      <c r="K9" s="6">
        <v>16</v>
      </c>
      <c r="L9" s="6">
        <v>16</v>
      </c>
      <c r="M9" s="6">
        <v>15.31</v>
      </c>
      <c r="P9" s="8">
        <f t="shared" si="0"/>
        <v>15.66</v>
      </c>
      <c r="Q9">
        <f t="shared" si="1"/>
        <v>0</v>
      </c>
      <c r="S9" s="6">
        <f t="shared" si="2"/>
        <v>1.1987381703470024E-2</v>
      </c>
    </row>
    <row r="10" spans="1:19" x14ac:dyDescent="0.25">
      <c r="A10" t="s">
        <v>26</v>
      </c>
      <c r="B10">
        <v>128</v>
      </c>
      <c r="C10" s="4">
        <v>16</v>
      </c>
      <c r="D10" s="23">
        <v>15.8</v>
      </c>
      <c r="E10" s="23"/>
      <c r="F10" s="23"/>
      <c r="G10">
        <v>15.18</v>
      </c>
      <c r="H10">
        <v>15.63</v>
      </c>
      <c r="I10">
        <v>14.54</v>
      </c>
      <c r="J10">
        <v>15.98</v>
      </c>
      <c r="K10">
        <v>15.36</v>
      </c>
      <c r="L10">
        <v>14.52</v>
      </c>
      <c r="M10">
        <v>15.08</v>
      </c>
      <c r="P10" s="8">
        <f t="shared" si="0"/>
        <v>15.261249999999999</v>
      </c>
      <c r="Q10">
        <f t="shared" si="1"/>
        <v>0</v>
      </c>
      <c r="S10" s="6">
        <f t="shared" si="2"/>
        <v>3.7145110410094717E-2</v>
      </c>
    </row>
    <row r="11" spans="1:19" x14ac:dyDescent="0.25">
      <c r="A11" t="s">
        <v>27</v>
      </c>
      <c r="B11">
        <v>32</v>
      </c>
      <c r="C11" s="4">
        <v>32</v>
      </c>
      <c r="D11" s="23">
        <v>15.92</v>
      </c>
      <c r="E11" s="23"/>
      <c r="F11" s="23"/>
      <c r="G11">
        <v>15.95</v>
      </c>
      <c r="H11">
        <v>17.16</v>
      </c>
      <c r="I11">
        <v>16.36</v>
      </c>
      <c r="J11">
        <v>14.94</v>
      </c>
      <c r="K11">
        <v>15.87</v>
      </c>
      <c r="L11">
        <v>17.38</v>
      </c>
      <c r="M11">
        <v>16.53</v>
      </c>
      <c r="P11" s="8">
        <f t="shared" si="0"/>
        <v>16.263750000000002</v>
      </c>
      <c r="Q11">
        <f t="shared" si="1"/>
        <v>0</v>
      </c>
      <c r="S11" s="6">
        <f t="shared" si="2"/>
        <v>2.6104100946372277E-2</v>
      </c>
    </row>
    <row r="12" spans="1:19" x14ac:dyDescent="0.25">
      <c r="A12" s="10" t="s">
        <v>28</v>
      </c>
      <c r="B12">
        <v>64</v>
      </c>
      <c r="C12" s="4">
        <v>32</v>
      </c>
      <c r="D12" s="23">
        <v>15.79</v>
      </c>
      <c r="E12" s="23"/>
      <c r="F12" s="23"/>
      <c r="G12">
        <v>16.23</v>
      </c>
      <c r="H12">
        <v>14.46</v>
      </c>
      <c r="I12">
        <v>15.37</v>
      </c>
      <c r="J12">
        <v>15.04</v>
      </c>
      <c r="K12">
        <v>15.63</v>
      </c>
      <c r="L12">
        <v>15.36</v>
      </c>
      <c r="M12">
        <v>14.61</v>
      </c>
      <c r="P12" s="8">
        <f t="shared" si="0"/>
        <v>15.311249999999998</v>
      </c>
      <c r="Q12">
        <f t="shared" si="1"/>
        <v>0</v>
      </c>
      <c r="S12" s="6">
        <f t="shared" si="2"/>
        <v>3.3990536277602623E-2</v>
      </c>
    </row>
    <row r="13" spans="1:19" x14ac:dyDescent="0.25">
      <c r="A13" t="s">
        <v>29</v>
      </c>
      <c r="B13">
        <v>96</v>
      </c>
      <c r="C13" s="4">
        <v>32</v>
      </c>
      <c r="D13" s="6">
        <v>15.16</v>
      </c>
      <c r="E13" s="6">
        <v>16.12</v>
      </c>
      <c r="F13" s="6">
        <v>15.74</v>
      </c>
      <c r="G13" s="6">
        <v>13.78</v>
      </c>
      <c r="H13" s="6">
        <v>16.829999999999998</v>
      </c>
      <c r="I13" s="6">
        <v>14.62</v>
      </c>
      <c r="J13" s="6">
        <v>15.29</v>
      </c>
      <c r="K13" s="6">
        <v>15.22</v>
      </c>
      <c r="L13" s="6">
        <v>15.65</v>
      </c>
      <c r="M13" s="6">
        <v>16.02</v>
      </c>
      <c r="P13" s="8">
        <f t="shared" si="0"/>
        <v>15.443000000000001</v>
      </c>
      <c r="Q13">
        <f t="shared" si="1"/>
        <v>0</v>
      </c>
      <c r="S13" s="6">
        <f t="shared" si="2"/>
        <v>2.5678233438485742E-2</v>
      </c>
    </row>
    <row r="14" spans="1:19" x14ac:dyDescent="0.25">
      <c r="A14" t="s">
        <v>30</v>
      </c>
      <c r="B14">
        <v>128</v>
      </c>
      <c r="C14" s="4">
        <v>32</v>
      </c>
      <c r="D14" s="23">
        <v>15.26</v>
      </c>
      <c r="E14" s="23"/>
      <c r="F14" s="23"/>
      <c r="G14">
        <v>15.33</v>
      </c>
      <c r="H14">
        <v>15.44</v>
      </c>
      <c r="I14">
        <v>16.21</v>
      </c>
      <c r="J14">
        <v>14.59</v>
      </c>
      <c r="K14">
        <v>16.13</v>
      </c>
      <c r="L14">
        <v>14.68</v>
      </c>
      <c r="M14">
        <v>14.26</v>
      </c>
      <c r="P14" s="8">
        <f t="shared" si="0"/>
        <v>15.237499999999999</v>
      </c>
      <c r="Q14">
        <f t="shared" si="1"/>
        <v>0</v>
      </c>
      <c r="S14" s="6">
        <f t="shared" si="2"/>
        <v>3.8643533123028484E-2</v>
      </c>
    </row>
    <row r="15" spans="1:19" x14ac:dyDescent="0.25">
      <c r="A15" s="9" t="s">
        <v>31</v>
      </c>
      <c r="B15">
        <v>32</v>
      </c>
      <c r="C15" s="4">
        <v>48</v>
      </c>
      <c r="D15" s="6">
        <v>16.53</v>
      </c>
      <c r="E15" s="6">
        <v>14.74</v>
      </c>
      <c r="F15" s="6">
        <v>16.3</v>
      </c>
      <c r="G15" s="6">
        <v>15.23</v>
      </c>
      <c r="H15" s="6">
        <v>16.149999999999999</v>
      </c>
      <c r="I15" s="6">
        <v>15.41</v>
      </c>
      <c r="J15" s="6">
        <v>16.22</v>
      </c>
      <c r="K15" s="6">
        <v>16.2</v>
      </c>
      <c r="L15" s="6">
        <v>16.16</v>
      </c>
      <c r="M15" s="6">
        <v>16.010000000000002</v>
      </c>
      <c r="P15" s="8">
        <f t="shared" si="0"/>
        <v>15.895000000000001</v>
      </c>
      <c r="Q15">
        <f t="shared" si="1"/>
        <v>15.895000000000001</v>
      </c>
      <c r="S15" s="6">
        <f t="shared" si="2"/>
        <v>2.8391167192429734E-3</v>
      </c>
    </row>
    <row r="16" spans="1:19" x14ac:dyDescent="0.25">
      <c r="A16" t="s">
        <v>32</v>
      </c>
      <c r="B16">
        <v>64</v>
      </c>
      <c r="C16" s="4">
        <v>48</v>
      </c>
      <c r="D16" s="6">
        <v>13.95</v>
      </c>
      <c r="E16" s="6">
        <v>15.89</v>
      </c>
      <c r="F16" s="6">
        <v>17.93</v>
      </c>
      <c r="G16" s="6">
        <v>14.89</v>
      </c>
      <c r="H16" s="6">
        <v>15.95</v>
      </c>
      <c r="I16" s="6">
        <v>14.7</v>
      </c>
      <c r="J16" s="6">
        <v>14.51</v>
      </c>
      <c r="K16" s="6">
        <v>15.98</v>
      </c>
      <c r="L16" s="6">
        <v>16.36</v>
      </c>
      <c r="M16" s="6">
        <v>16.260000000000002</v>
      </c>
      <c r="P16" s="8">
        <f t="shared" si="0"/>
        <v>15.642000000000001</v>
      </c>
      <c r="Q16">
        <f t="shared" si="1"/>
        <v>0</v>
      </c>
      <c r="S16" s="6">
        <f t="shared" si="2"/>
        <v>1.312302839116708E-2</v>
      </c>
    </row>
    <row r="17" spans="1:19" x14ac:dyDescent="0.25">
      <c r="A17" t="s">
        <v>33</v>
      </c>
      <c r="B17">
        <v>96</v>
      </c>
      <c r="C17" s="4">
        <v>48</v>
      </c>
      <c r="D17" s="6">
        <v>15.04</v>
      </c>
      <c r="E17" s="6">
        <v>13.11</v>
      </c>
      <c r="F17" s="6">
        <v>15.96</v>
      </c>
      <c r="G17" s="6">
        <v>14.85</v>
      </c>
      <c r="H17" s="6">
        <v>14.58</v>
      </c>
      <c r="I17" s="6">
        <v>15.59</v>
      </c>
      <c r="J17" s="6">
        <v>15.18</v>
      </c>
      <c r="K17" s="6">
        <v>14.02</v>
      </c>
      <c r="L17" s="6">
        <v>14.5</v>
      </c>
      <c r="M17" s="6">
        <v>14.81</v>
      </c>
      <c r="P17" s="8">
        <f t="shared" si="0"/>
        <v>14.763999999999999</v>
      </c>
      <c r="Q17">
        <f t="shared" si="1"/>
        <v>0</v>
      </c>
      <c r="S17" s="6">
        <f t="shared" si="2"/>
        <v>6.8517350157728751E-2</v>
      </c>
    </row>
    <row r="18" spans="1:19" x14ac:dyDescent="0.25">
      <c r="A18" t="s">
        <v>34</v>
      </c>
      <c r="B18">
        <v>128</v>
      </c>
      <c r="C18" s="4">
        <v>48</v>
      </c>
      <c r="D18" s="6">
        <v>14.54</v>
      </c>
      <c r="E18" s="6">
        <v>15.33</v>
      </c>
      <c r="F18" s="6">
        <v>14.39</v>
      </c>
      <c r="G18" s="6">
        <v>16.2</v>
      </c>
      <c r="H18" s="6">
        <v>15.23</v>
      </c>
      <c r="I18" s="6">
        <v>14.92</v>
      </c>
      <c r="J18" s="6">
        <v>15.27</v>
      </c>
      <c r="K18" s="6">
        <v>13.87</v>
      </c>
      <c r="L18" s="6">
        <v>15.13</v>
      </c>
      <c r="M18" s="6">
        <v>14.82</v>
      </c>
      <c r="P18" s="8">
        <f t="shared" si="0"/>
        <v>14.969999999999999</v>
      </c>
      <c r="Q18">
        <f t="shared" si="1"/>
        <v>0</v>
      </c>
      <c r="S18" s="6">
        <f t="shared" si="2"/>
        <v>5.5520504731861209E-2</v>
      </c>
    </row>
    <row r="19" spans="1:19" x14ac:dyDescent="0.25">
      <c r="A19" t="s">
        <v>35</v>
      </c>
      <c r="B19">
        <v>32</v>
      </c>
      <c r="C19" s="4">
        <v>64</v>
      </c>
      <c r="D19" s="23">
        <v>16.37</v>
      </c>
      <c r="E19" s="23"/>
      <c r="F19" s="23"/>
      <c r="G19" s="6">
        <v>15.92</v>
      </c>
      <c r="H19" s="6">
        <v>15.91</v>
      </c>
      <c r="I19" s="6">
        <v>16.22</v>
      </c>
      <c r="J19" s="6">
        <v>16.54</v>
      </c>
      <c r="K19" s="6">
        <v>16.53</v>
      </c>
      <c r="L19" s="6">
        <v>15.16</v>
      </c>
      <c r="M19" s="6">
        <v>15.39</v>
      </c>
      <c r="P19" s="8">
        <f t="shared" si="0"/>
        <v>16.005000000000003</v>
      </c>
      <c r="Q19">
        <f t="shared" si="1"/>
        <v>0</v>
      </c>
      <c r="S19" s="6">
        <f t="shared" si="2"/>
        <v>9.7791798107258465E-3</v>
      </c>
    </row>
    <row r="20" spans="1:19" x14ac:dyDescent="0.25">
      <c r="A20" t="s">
        <v>36</v>
      </c>
      <c r="B20">
        <v>64</v>
      </c>
      <c r="C20" s="4">
        <v>64</v>
      </c>
      <c r="D20" s="23">
        <v>15.68</v>
      </c>
      <c r="E20" s="23"/>
      <c r="F20" s="23"/>
      <c r="G20" s="6">
        <v>15.49</v>
      </c>
      <c r="H20" s="6">
        <v>14.22</v>
      </c>
      <c r="I20" s="6">
        <v>15.51</v>
      </c>
      <c r="J20" s="6">
        <v>15.77</v>
      </c>
      <c r="K20" s="6">
        <v>15.45</v>
      </c>
      <c r="L20" s="6">
        <v>13.87</v>
      </c>
      <c r="M20" s="6">
        <v>12.77</v>
      </c>
      <c r="P20" s="8">
        <f t="shared" si="0"/>
        <v>14.845000000000001</v>
      </c>
      <c r="Q20">
        <f t="shared" si="1"/>
        <v>0</v>
      </c>
      <c r="S20" s="6">
        <f t="shared" si="2"/>
        <v>6.3406940063091444E-2</v>
      </c>
    </row>
    <row r="21" spans="1:19" x14ac:dyDescent="0.25">
      <c r="A21" t="s">
        <v>37</v>
      </c>
      <c r="B21">
        <v>96</v>
      </c>
      <c r="C21" s="4">
        <v>64</v>
      </c>
      <c r="D21" s="6">
        <v>12.72</v>
      </c>
      <c r="E21" s="6">
        <v>13.36</v>
      </c>
      <c r="F21" s="6">
        <v>15.29</v>
      </c>
      <c r="G21" s="6">
        <v>13.54</v>
      </c>
      <c r="H21" s="6">
        <v>15.11</v>
      </c>
      <c r="I21" s="6">
        <v>14.52</v>
      </c>
      <c r="J21" s="6">
        <v>15.02</v>
      </c>
      <c r="K21" s="6">
        <v>14.6</v>
      </c>
      <c r="L21" s="6">
        <v>15.62</v>
      </c>
      <c r="M21" s="6">
        <v>13.96</v>
      </c>
      <c r="P21" s="8">
        <f t="shared" si="0"/>
        <v>14.373999999999999</v>
      </c>
      <c r="Q21">
        <f t="shared" si="1"/>
        <v>0</v>
      </c>
      <c r="S21" s="6">
        <f t="shared" si="2"/>
        <v>9.3123028391167262E-2</v>
      </c>
    </row>
    <row r="22" spans="1:19" x14ac:dyDescent="0.25">
      <c r="A22" t="s">
        <v>38</v>
      </c>
      <c r="B22">
        <v>128</v>
      </c>
      <c r="C22" s="4">
        <v>64</v>
      </c>
      <c r="D22" s="23">
        <v>14.33</v>
      </c>
      <c r="E22" s="23"/>
      <c r="F22" s="23"/>
      <c r="G22" s="6">
        <v>12.53</v>
      </c>
      <c r="H22" s="6">
        <v>14.74</v>
      </c>
      <c r="I22" s="6">
        <v>16.440000000000001</v>
      </c>
      <c r="J22" s="6">
        <v>12.75</v>
      </c>
      <c r="K22" s="6">
        <v>14.43</v>
      </c>
      <c r="L22" s="6">
        <v>14.47</v>
      </c>
      <c r="M22" s="6">
        <v>11.94</v>
      </c>
      <c r="P22" s="8">
        <f t="shared" si="0"/>
        <v>13.953749999999999</v>
      </c>
      <c r="Q22">
        <f t="shared" si="1"/>
        <v>0</v>
      </c>
      <c r="S22" s="6">
        <f t="shared" si="2"/>
        <v>0.1196372239747634</v>
      </c>
    </row>
    <row r="23" spans="1:19" x14ac:dyDescent="0.25">
      <c r="P23" s="6">
        <f>MAX(P3:P22)</f>
        <v>16.908749999999998</v>
      </c>
      <c r="Q23" s="6">
        <f>MIN(P3:P22)</f>
        <v>13.953749999999999</v>
      </c>
    </row>
    <row r="25" spans="1:19" x14ac:dyDescent="0.25">
      <c r="B25" t="s">
        <v>18</v>
      </c>
    </row>
  </sheetData>
  <mergeCells count="14">
    <mergeCell ref="D3:F3"/>
    <mergeCell ref="D4:F4"/>
    <mergeCell ref="D19:F19"/>
    <mergeCell ref="D20:F20"/>
    <mergeCell ref="B1:C1"/>
    <mergeCell ref="D1:M1"/>
    <mergeCell ref="D6:F6"/>
    <mergeCell ref="D7:F7"/>
    <mergeCell ref="D8:F8"/>
    <mergeCell ref="D22:F22"/>
    <mergeCell ref="D11:F11"/>
    <mergeCell ref="D12:F12"/>
    <mergeCell ref="D14:F14"/>
    <mergeCell ref="D10:F10"/>
  </mergeCells>
  <pageMargins left="0.7" right="0.7" top="0.75" bottom="0.75" header="0.3" footer="0.3"/>
  <ignoredErrors>
    <ignoredError sqref="P3:P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194-18FD-4CD7-A9BB-1E3C18068706}">
  <dimension ref="A1:Q25"/>
  <sheetViews>
    <sheetView workbookViewId="0">
      <selection activeCell="A12" sqref="A12"/>
    </sheetView>
  </sheetViews>
  <sheetFormatPr defaultRowHeight="15" x14ac:dyDescent="0.25"/>
  <cols>
    <col min="7" max="7" width="9.140625" customWidth="1"/>
    <col min="13" max="13" width="11.5703125" customWidth="1"/>
    <col min="14" max="14" width="12.7109375" customWidth="1"/>
    <col min="15" max="15" width="12.85546875" customWidth="1"/>
  </cols>
  <sheetData>
    <row r="1" spans="1:16" ht="15.75" thickBot="1" x14ac:dyDescent="0.3">
      <c r="B1" s="27" t="s">
        <v>7</v>
      </c>
      <c r="C1" s="29"/>
      <c r="D1" s="27" t="s">
        <v>8</v>
      </c>
      <c r="E1" s="28"/>
      <c r="F1" s="28"/>
      <c r="G1" s="28"/>
      <c r="H1" s="28"/>
      <c r="I1" s="28"/>
      <c r="J1" s="28"/>
      <c r="K1" s="28"/>
      <c r="L1" s="28"/>
      <c r="M1" s="29"/>
    </row>
    <row r="2" spans="1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9</v>
      </c>
    </row>
    <row r="3" spans="1:16" x14ac:dyDescent="0.25">
      <c r="A3" s="9" t="s">
        <v>19</v>
      </c>
      <c r="B3" s="2">
        <v>32</v>
      </c>
      <c r="C3" s="3">
        <v>4</v>
      </c>
      <c r="D3" s="5">
        <v>30.69</v>
      </c>
      <c r="E3" s="5">
        <v>27.14</v>
      </c>
      <c r="F3" s="5">
        <v>26.89</v>
      </c>
      <c r="G3" s="5">
        <v>32.409999999999997</v>
      </c>
      <c r="H3" s="5">
        <v>26.24</v>
      </c>
      <c r="I3" s="5">
        <v>26.91</v>
      </c>
      <c r="J3" s="5">
        <v>34.69</v>
      </c>
      <c r="K3" s="5">
        <v>32.659999999999997</v>
      </c>
      <c r="L3" s="5">
        <v>25.09</v>
      </c>
      <c r="M3" s="6">
        <v>25.87</v>
      </c>
      <c r="N3" s="6"/>
      <c r="O3" s="6"/>
      <c r="P3" s="8">
        <f>AVERAGE(D3:M3)</f>
        <v>28.858999999999998</v>
      </c>
    </row>
    <row r="4" spans="1:16" x14ac:dyDescent="0.25">
      <c r="A4" t="s">
        <v>20</v>
      </c>
      <c r="B4">
        <v>64</v>
      </c>
      <c r="C4" s="4">
        <v>4</v>
      </c>
      <c r="D4" s="5">
        <v>30.77</v>
      </c>
      <c r="E4" s="5">
        <v>33.880000000000003</v>
      </c>
      <c r="F4" s="5">
        <v>35.65</v>
      </c>
      <c r="G4" s="5">
        <v>36.85</v>
      </c>
      <c r="H4" s="5">
        <v>35.6</v>
      </c>
      <c r="I4" s="5">
        <v>31.34</v>
      </c>
      <c r="J4" s="5">
        <v>25.39</v>
      </c>
      <c r="K4" s="5">
        <v>34.39</v>
      </c>
      <c r="L4" s="5">
        <v>32.76</v>
      </c>
      <c r="M4" s="6">
        <v>32.880000000000003</v>
      </c>
      <c r="N4" s="6"/>
      <c r="O4" s="6"/>
      <c r="P4" s="8">
        <f t="shared" ref="P4:P22" si="0">AVERAGE(D4:M4)</f>
        <v>32.951000000000001</v>
      </c>
    </row>
    <row r="5" spans="1:16" x14ac:dyDescent="0.25">
      <c r="A5" s="9" t="s">
        <v>21</v>
      </c>
      <c r="B5">
        <v>96</v>
      </c>
      <c r="C5" s="4">
        <v>4</v>
      </c>
      <c r="D5" s="5">
        <v>33.43</v>
      </c>
      <c r="E5" s="5">
        <v>35.49</v>
      </c>
      <c r="F5" s="5">
        <v>33.270000000000003</v>
      </c>
      <c r="G5" s="5">
        <v>27.52</v>
      </c>
      <c r="H5" s="5">
        <v>32.31</v>
      </c>
      <c r="I5" s="5">
        <v>27.85</v>
      </c>
      <c r="J5" s="5">
        <v>35.22</v>
      </c>
      <c r="K5" s="5">
        <v>32.090000000000003</v>
      </c>
      <c r="L5" s="5">
        <v>31.1</v>
      </c>
      <c r="M5" s="6">
        <v>23.57</v>
      </c>
      <c r="N5" s="6"/>
      <c r="O5" s="6"/>
      <c r="P5" s="8">
        <f t="shared" si="0"/>
        <v>31.185000000000002</v>
      </c>
    </row>
    <row r="6" spans="1:16" x14ac:dyDescent="0.25">
      <c r="A6" s="9" t="s">
        <v>22</v>
      </c>
      <c r="B6">
        <v>128</v>
      </c>
      <c r="C6" s="4">
        <v>4</v>
      </c>
      <c r="D6" s="5">
        <v>35.909999999999997</v>
      </c>
      <c r="E6" s="5">
        <v>33.020000000000003</v>
      </c>
      <c r="F6" s="5">
        <v>32.26</v>
      </c>
      <c r="G6" s="5">
        <v>27.24</v>
      </c>
      <c r="H6" s="5">
        <v>33.79</v>
      </c>
      <c r="I6" s="5">
        <v>35.49</v>
      </c>
      <c r="J6" s="5">
        <v>37.5</v>
      </c>
      <c r="K6" s="5">
        <v>28.73</v>
      </c>
      <c r="L6" s="5">
        <v>31.91</v>
      </c>
      <c r="M6" s="6">
        <v>34.619999999999997</v>
      </c>
      <c r="N6" s="6"/>
      <c r="O6" s="6"/>
      <c r="P6" s="8">
        <f t="shared" si="0"/>
        <v>33.047000000000004</v>
      </c>
    </row>
    <row r="7" spans="1:16" x14ac:dyDescent="0.25">
      <c r="A7" s="9" t="s">
        <v>23</v>
      </c>
      <c r="B7">
        <v>32</v>
      </c>
      <c r="C7" s="4">
        <v>16</v>
      </c>
      <c r="D7" s="5">
        <v>25.42</v>
      </c>
      <c r="E7" s="5">
        <v>33.82</v>
      </c>
      <c r="F7" s="5">
        <v>32.409999999999997</v>
      </c>
      <c r="G7" s="5">
        <v>32.119999999999997</v>
      </c>
      <c r="H7" s="5">
        <v>32.119999999999997</v>
      </c>
      <c r="I7" s="5">
        <v>29.84</v>
      </c>
      <c r="J7" s="5">
        <v>35.07</v>
      </c>
      <c r="K7" s="5">
        <v>30.3</v>
      </c>
      <c r="L7" s="5">
        <v>25.45</v>
      </c>
      <c r="M7" s="6">
        <v>28.24</v>
      </c>
      <c r="N7" s="6"/>
      <c r="O7" s="6"/>
      <c r="P7" s="8">
        <f t="shared" si="0"/>
        <v>30.479000000000003</v>
      </c>
    </row>
    <row r="8" spans="1:16" x14ac:dyDescent="0.25">
      <c r="A8" s="9" t="s">
        <v>24</v>
      </c>
      <c r="B8">
        <v>64</v>
      </c>
      <c r="C8" s="4">
        <v>16</v>
      </c>
      <c r="D8" s="5">
        <v>34.770000000000003</v>
      </c>
      <c r="E8" s="5">
        <v>31.34</v>
      </c>
      <c r="F8" s="5">
        <v>44.08</v>
      </c>
      <c r="G8" s="5">
        <v>26.21</v>
      </c>
      <c r="H8" s="5">
        <v>32.090000000000003</v>
      </c>
      <c r="I8" s="5">
        <v>36.83</v>
      </c>
      <c r="J8" s="5">
        <v>31.04</v>
      </c>
      <c r="K8" s="5">
        <v>33.24</v>
      </c>
      <c r="L8" s="5">
        <v>27.75</v>
      </c>
      <c r="M8" s="6">
        <v>31.58</v>
      </c>
      <c r="N8" s="6"/>
      <c r="O8" s="6"/>
      <c r="P8" s="8">
        <f t="shared" si="0"/>
        <v>32.892999999999994</v>
      </c>
    </row>
    <row r="9" spans="1:16" x14ac:dyDescent="0.25">
      <c r="A9" t="s">
        <v>25</v>
      </c>
      <c r="B9">
        <v>96</v>
      </c>
      <c r="C9" s="4">
        <v>16</v>
      </c>
      <c r="D9" s="5">
        <v>38.450000000000003</v>
      </c>
      <c r="E9" s="5">
        <v>35.26</v>
      </c>
      <c r="F9" s="5">
        <v>38.549999999999997</v>
      </c>
      <c r="G9" s="5">
        <v>33.06</v>
      </c>
      <c r="H9" s="5">
        <v>33.119999999999997</v>
      </c>
      <c r="I9" s="5">
        <v>34.229999999999997</v>
      </c>
      <c r="J9" s="5">
        <v>31.86</v>
      </c>
      <c r="K9" s="5">
        <v>33.08</v>
      </c>
      <c r="L9" s="5">
        <v>31.76</v>
      </c>
      <c r="M9" s="6">
        <v>33.619999999999997</v>
      </c>
      <c r="N9" s="6"/>
      <c r="O9" s="6"/>
      <c r="P9" s="8">
        <f t="shared" si="0"/>
        <v>34.298999999999992</v>
      </c>
    </row>
    <row r="10" spans="1:16" x14ac:dyDescent="0.25">
      <c r="A10" t="s">
        <v>26</v>
      </c>
      <c r="B10">
        <v>128</v>
      </c>
      <c r="C10" s="4">
        <v>16</v>
      </c>
      <c r="D10" s="5">
        <v>32.200000000000003</v>
      </c>
      <c r="E10" s="5">
        <v>30.38</v>
      </c>
      <c r="F10" s="5">
        <v>34.56</v>
      </c>
      <c r="G10">
        <v>30.79</v>
      </c>
      <c r="H10">
        <v>34.28</v>
      </c>
      <c r="I10" s="5">
        <v>33.6</v>
      </c>
      <c r="J10" s="5">
        <v>26.16</v>
      </c>
      <c r="K10" s="5">
        <v>31.06</v>
      </c>
      <c r="L10" s="5">
        <v>30.01</v>
      </c>
      <c r="M10" s="6">
        <v>30.81</v>
      </c>
      <c r="N10" s="6"/>
      <c r="O10" s="6"/>
      <c r="P10" s="8">
        <f t="shared" si="0"/>
        <v>31.385000000000002</v>
      </c>
    </row>
    <row r="11" spans="1:16" x14ac:dyDescent="0.25">
      <c r="A11" t="s">
        <v>27</v>
      </c>
      <c r="B11">
        <v>32</v>
      </c>
      <c r="C11" s="4">
        <v>32</v>
      </c>
      <c r="D11" s="5">
        <v>33.22</v>
      </c>
      <c r="E11" s="5">
        <v>38.020000000000003</v>
      </c>
      <c r="F11" s="5">
        <v>33.369999999999997</v>
      </c>
      <c r="G11" s="5">
        <v>33.130000000000003</v>
      </c>
      <c r="H11" s="5">
        <v>23.37</v>
      </c>
      <c r="I11" s="5">
        <v>30.33</v>
      </c>
      <c r="J11" s="5">
        <v>37.700000000000003</v>
      </c>
      <c r="K11" s="5">
        <v>36.85</v>
      </c>
      <c r="L11" s="5">
        <v>32.61</v>
      </c>
      <c r="M11" s="6">
        <v>33.770000000000003</v>
      </c>
      <c r="N11" s="6"/>
      <c r="O11" s="6"/>
      <c r="P11" s="8">
        <f t="shared" si="0"/>
        <v>33.237000000000002</v>
      </c>
    </row>
    <row r="12" spans="1:16" x14ac:dyDescent="0.25">
      <c r="A12" s="10" t="s">
        <v>28</v>
      </c>
      <c r="B12">
        <v>64</v>
      </c>
      <c r="C12" s="4">
        <v>32</v>
      </c>
      <c r="D12" s="5">
        <v>35.97</v>
      </c>
      <c r="E12" s="5">
        <v>33.049999999999997</v>
      </c>
      <c r="F12" s="5">
        <v>35.369999999999997</v>
      </c>
      <c r="G12" s="5">
        <v>33.380000000000003</v>
      </c>
      <c r="H12" s="5">
        <v>34.36</v>
      </c>
      <c r="I12" s="5">
        <v>27.68</v>
      </c>
      <c r="J12" s="5">
        <v>31.95</v>
      </c>
      <c r="K12" s="5">
        <v>37.74</v>
      </c>
      <c r="L12" s="5">
        <v>27.74</v>
      </c>
      <c r="M12" s="5">
        <v>31.56</v>
      </c>
      <c r="N12" s="6"/>
      <c r="O12" s="6"/>
      <c r="P12" s="8">
        <f t="shared" si="0"/>
        <v>32.880000000000003</v>
      </c>
    </row>
    <row r="13" spans="1:16" x14ac:dyDescent="0.25">
      <c r="A13" t="s">
        <v>29</v>
      </c>
      <c r="B13">
        <v>96</v>
      </c>
      <c r="C13" s="4">
        <v>32</v>
      </c>
      <c r="D13" s="5">
        <v>35.24</v>
      </c>
      <c r="E13" s="5">
        <v>27.54</v>
      </c>
      <c r="F13" s="5">
        <v>31.05</v>
      </c>
      <c r="G13" s="5">
        <v>39.64</v>
      </c>
      <c r="H13" s="5">
        <v>36.46</v>
      </c>
      <c r="I13" s="5">
        <v>32.18</v>
      </c>
      <c r="J13" s="5">
        <v>31.03</v>
      </c>
      <c r="K13" s="5">
        <v>28.39</v>
      </c>
      <c r="L13" s="5">
        <v>29.87</v>
      </c>
      <c r="M13" s="5">
        <v>29.63</v>
      </c>
      <c r="N13" s="6"/>
      <c r="O13" s="6"/>
      <c r="P13" s="8">
        <f t="shared" si="0"/>
        <v>32.103000000000002</v>
      </c>
    </row>
    <row r="14" spans="1:16" x14ac:dyDescent="0.25">
      <c r="A14" t="s">
        <v>30</v>
      </c>
      <c r="B14">
        <v>128</v>
      </c>
      <c r="C14" s="4">
        <v>32</v>
      </c>
      <c r="D14" s="5">
        <v>31.5</v>
      </c>
      <c r="E14" s="5">
        <v>25.67</v>
      </c>
      <c r="F14" s="5">
        <v>32.520000000000003</v>
      </c>
      <c r="G14" s="5">
        <v>30.11</v>
      </c>
      <c r="H14" s="5">
        <v>30.87</v>
      </c>
      <c r="I14" s="5">
        <v>31.2</v>
      </c>
      <c r="J14" s="5">
        <v>30.94</v>
      </c>
      <c r="K14" s="5">
        <v>31.28</v>
      </c>
      <c r="L14" s="5">
        <v>33.72</v>
      </c>
      <c r="M14" s="6">
        <v>35.46</v>
      </c>
      <c r="N14" s="6"/>
      <c r="O14" s="6"/>
      <c r="P14" s="8">
        <f t="shared" si="0"/>
        <v>31.326999999999991</v>
      </c>
    </row>
    <row r="15" spans="1:16" x14ac:dyDescent="0.25">
      <c r="A15" s="9" t="s">
        <v>31</v>
      </c>
      <c r="B15">
        <v>32</v>
      </c>
      <c r="C15" s="4">
        <v>48</v>
      </c>
      <c r="D15" s="5">
        <v>32.67</v>
      </c>
      <c r="E15" s="5">
        <v>34.44</v>
      </c>
      <c r="F15" s="5">
        <v>28.83</v>
      </c>
      <c r="G15" s="5">
        <v>35.58</v>
      </c>
      <c r="H15" s="5">
        <v>27.98</v>
      </c>
      <c r="I15" s="5">
        <v>31.15</v>
      </c>
      <c r="J15" s="5">
        <v>22.32</v>
      </c>
      <c r="K15" s="5">
        <v>29.28</v>
      </c>
      <c r="L15" s="5">
        <v>41.35</v>
      </c>
      <c r="M15" s="6">
        <v>35.08</v>
      </c>
      <c r="N15" s="6"/>
      <c r="O15" s="6"/>
      <c r="P15" s="8">
        <f t="shared" si="0"/>
        <v>31.867999999999995</v>
      </c>
    </row>
    <row r="16" spans="1:16" x14ac:dyDescent="0.25">
      <c r="A16" t="s">
        <v>32</v>
      </c>
      <c r="B16">
        <v>64</v>
      </c>
      <c r="C16" s="4">
        <v>48</v>
      </c>
      <c r="D16" s="5">
        <v>32.82</v>
      </c>
      <c r="E16" s="5">
        <v>36.590000000000003</v>
      </c>
      <c r="F16" s="5">
        <v>23.19</v>
      </c>
      <c r="G16" s="5">
        <v>30.23</v>
      </c>
      <c r="H16" s="5">
        <v>29.76</v>
      </c>
      <c r="I16" s="5">
        <v>36.590000000000003</v>
      </c>
      <c r="J16" s="5">
        <v>31.49</v>
      </c>
      <c r="K16" s="5">
        <v>28.72</v>
      </c>
      <c r="L16" s="5">
        <v>25.41</v>
      </c>
      <c r="M16" s="6">
        <v>30.34</v>
      </c>
      <c r="N16" s="6"/>
      <c r="O16" s="6"/>
      <c r="P16" s="8">
        <f t="shared" si="0"/>
        <v>30.513999999999999</v>
      </c>
    </row>
    <row r="17" spans="1:17" x14ac:dyDescent="0.25">
      <c r="A17" t="s">
        <v>33</v>
      </c>
      <c r="B17">
        <v>96</v>
      </c>
      <c r="C17" s="4">
        <v>48</v>
      </c>
      <c r="D17" s="5">
        <v>39.299999999999997</v>
      </c>
      <c r="E17" s="5">
        <v>28.42</v>
      </c>
      <c r="F17" s="5">
        <v>29.25</v>
      </c>
      <c r="G17" s="5">
        <v>37.25</v>
      </c>
      <c r="H17" s="5">
        <v>30.94</v>
      </c>
      <c r="I17" s="5">
        <v>34.29</v>
      </c>
      <c r="J17" s="5">
        <v>34.19</v>
      </c>
      <c r="K17" s="5">
        <v>32.549999999999997</v>
      </c>
      <c r="L17" s="5">
        <v>35.880000000000003</v>
      </c>
      <c r="M17" s="6">
        <v>35.51</v>
      </c>
      <c r="N17" s="6"/>
      <c r="O17" s="6"/>
      <c r="P17" s="8">
        <f t="shared" si="0"/>
        <v>33.757999999999996</v>
      </c>
    </row>
    <row r="18" spans="1:17" x14ac:dyDescent="0.25">
      <c r="A18" t="s">
        <v>34</v>
      </c>
      <c r="B18">
        <v>128</v>
      </c>
      <c r="C18" s="4">
        <v>48</v>
      </c>
      <c r="D18" s="5">
        <v>26.96</v>
      </c>
      <c r="E18" s="5">
        <v>31.53</v>
      </c>
      <c r="F18" s="5">
        <v>36.409999999999997</v>
      </c>
      <c r="G18" s="5">
        <v>28.35</v>
      </c>
      <c r="H18" s="5">
        <v>34.53</v>
      </c>
      <c r="I18" s="5">
        <v>34.31</v>
      </c>
      <c r="J18" s="5">
        <v>38.94</v>
      </c>
      <c r="K18" s="5">
        <v>35.119999999999997</v>
      </c>
      <c r="L18" s="5">
        <v>39.14</v>
      </c>
      <c r="M18" s="6">
        <v>34.06</v>
      </c>
      <c r="N18" s="6"/>
      <c r="O18" s="6"/>
      <c r="P18" s="8">
        <f t="shared" si="0"/>
        <v>33.934999999999995</v>
      </c>
    </row>
    <row r="19" spans="1:17" x14ac:dyDescent="0.25">
      <c r="A19" t="s">
        <v>35</v>
      </c>
      <c r="B19">
        <v>32</v>
      </c>
      <c r="C19" s="4">
        <v>64</v>
      </c>
      <c r="D19" s="5">
        <v>34</v>
      </c>
      <c r="E19" s="5">
        <v>28.22</v>
      </c>
      <c r="F19" s="5">
        <v>30.4</v>
      </c>
      <c r="G19" s="5">
        <v>29.32</v>
      </c>
      <c r="H19" s="5">
        <v>27.94</v>
      </c>
      <c r="I19" s="5">
        <v>35.71</v>
      </c>
      <c r="J19" s="5">
        <v>28.23</v>
      </c>
      <c r="K19" s="5">
        <v>30.88</v>
      </c>
      <c r="L19" s="5">
        <v>31.89</v>
      </c>
      <c r="M19" s="6">
        <v>34.78</v>
      </c>
      <c r="N19" s="6"/>
      <c r="O19" s="6"/>
      <c r="P19" s="8">
        <f t="shared" si="0"/>
        <v>31.137</v>
      </c>
    </row>
    <row r="20" spans="1:17" x14ac:dyDescent="0.25">
      <c r="A20" t="s">
        <v>36</v>
      </c>
      <c r="B20">
        <v>64</v>
      </c>
      <c r="C20" s="4">
        <v>64</v>
      </c>
      <c r="D20" s="5">
        <v>30.04</v>
      </c>
      <c r="E20" s="5">
        <v>33</v>
      </c>
      <c r="F20" s="5">
        <v>34.17</v>
      </c>
      <c r="G20" s="5">
        <v>29.17</v>
      </c>
      <c r="H20" s="5">
        <v>30.94</v>
      </c>
      <c r="I20" s="5">
        <v>31.23</v>
      </c>
      <c r="J20" s="5">
        <v>32</v>
      </c>
      <c r="K20" s="5">
        <v>37.35</v>
      </c>
      <c r="L20" s="5">
        <v>27.06</v>
      </c>
      <c r="M20" s="6">
        <v>34.79</v>
      </c>
      <c r="N20" s="6"/>
      <c r="O20" s="6"/>
      <c r="P20" s="8">
        <f t="shared" si="0"/>
        <v>31.975000000000005</v>
      </c>
    </row>
    <row r="21" spans="1:17" x14ac:dyDescent="0.25">
      <c r="A21" t="s">
        <v>37</v>
      </c>
      <c r="B21">
        <v>96</v>
      </c>
      <c r="C21" s="4">
        <v>64</v>
      </c>
      <c r="D21" s="5">
        <v>34.04</v>
      </c>
      <c r="E21" s="5">
        <v>27.75</v>
      </c>
      <c r="F21" s="5">
        <v>27.84</v>
      </c>
      <c r="G21" s="5">
        <v>34.4</v>
      </c>
      <c r="H21" s="5">
        <v>29.93</v>
      </c>
      <c r="I21" s="5">
        <v>28.56</v>
      </c>
      <c r="J21" s="5">
        <v>34.22</v>
      </c>
      <c r="K21" s="5">
        <v>30.96</v>
      </c>
      <c r="L21" s="5">
        <v>27.22</v>
      </c>
      <c r="M21" s="6">
        <v>37.25</v>
      </c>
      <c r="N21" s="6"/>
      <c r="O21" s="6"/>
      <c r="P21" s="8">
        <f t="shared" si="0"/>
        <v>31.217000000000002</v>
      </c>
    </row>
    <row r="22" spans="1:17" x14ac:dyDescent="0.25">
      <c r="A22" t="s">
        <v>38</v>
      </c>
      <c r="B22">
        <v>128</v>
      </c>
      <c r="C22" s="4">
        <v>64</v>
      </c>
      <c r="D22" s="5">
        <v>28.25</v>
      </c>
      <c r="E22" s="5">
        <v>35.6</v>
      </c>
      <c r="F22" s="5">
        <v>41.39</v>
      </c>
      <c r="G22" s="5">
        <v>30.65</v>
      </c>
      <c r="H22" s="5">
        <v>36.22</v>
      </c>
      <c r="I22" s="5">
        <v>35.47</v>
      </c>
      <c r="J22" s="5">
        <v>29.37</v>
      </c>
      <c r="K22" s="5">
        <v>38.28</v>
      </c>
      <c r="L22" s="5">
        <v>33.020000000000003</v>
      </c>
      <c r="M22" s="6">
        <v>30.02</v>
      </c>
      <c r="N22" s="6"/>
      <c r="O22" s="6"/>
      <c r="P22" s="8">
        <f t="shared" si="0"/>
        <v>33.826999999999998</v>
      </c>
    </row>
    <row r="23" spans="1:17" x14ac:dyDescent="0.25">
      <c r="C23" s="4"/>
      <c r="P23" s="6">
        <f>MAX(P3:P22)</f>
        <v>34.298999999999992</v>
      </c>
      <c r="Q23" s="6">
        <f>MIN(P3:P22)</f>
        <v>28.858999999999998</v>
      </c>
    </row>
    <row r="25" spans="1:17" x14ac:dyDescent="0.25">
      <c r="B25" t="s">
        <v>18</v>
      </c>
    </row>
  </sheetData>
  <mergeCells count="2">
    <mergeCell ref="B1:C1"/>
    <mergeCell ref="D1:M1"/>
  </mergeCells>
  <pageMargins left="0.7" right="0.7" top="0.75" bottom="0.75" header="0.3" footer="0.3"/>
  <ignoredErrors>
    <ignoredError sqref="P3:P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ACE-DF75-4FA9-A554-464296BD7EFE}">
  <dimension ref="A1:T25"/>
  <sheetViews>
    <sheetView topLeftCell="A4" workbookViewId="0">
      <selection activeCell="C29" sqref="C29"/>
    </sheetView>
  </sheetViews>
  <sheetFormatPr defaultRowHeight="15" x14ac:dyDescent="0.25"/>
  <sheetData>
    <row r="1" spans="1:20" ht="15.75" thickBot="1" x14ac:dyDescent="0.3">
      <c r="B1" s="25" t="s">
        <v>7</v>
      </c>
      <c r="C1" s="26"/>
      <c r="D1" s="27" t="s">
        <v>6</v>
      </c>
      <c r="E1" s="28"/>
      <c r="F1" s="28"/>
      <c r="G1" s="28"/>
      <c r="H1" s="28"/>
      <c r="I1" s="28"/>
      <c r="J1" s="28"/>
      <c r="K1" s="28"/>
      <c r="L1" s="28"/>
      <c r="M1" s="29"/>
    </row>
    <row r="2" spans="1:2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t="s">
        <v>39</v>
      </c>
      <c r="P2" s="7" t="s">
        <v>9</v>
      </c>
    </row>
    <row r="3" spans="1:20" x14ac:dyDescent="0.25">
      <c r="A3" s="9" t="s">
        <v>19</v>
      </c>
      <c r="B3" s="2">
        <v>32</v>
      </c>
      <c r="C3" s="3">
        <v>4</v>
      </c>
      <c r="D3" s="6">
        <v>25.45</v>
      </c>
      <c r="E3" s="6">
        <v>36.36</v>
      </c>
      <c r="F3" s="6">
        <v>25.45</v>
      </c>
      <c r="G3" s="6">
        <v>27.27</v>
      </c>
      <c r="H3" s="6">
        <v>30.91</v>
      </c>
      <c r="I3" s="6">
        <v>38.18</v>
      </c>
      <c r="J3" s="6">
        <v>20</v>
      </c>
      <c r="K3" s="6">
        <v>32.72</v>
      </c>
      <c r="L3" s="6">
        <v>32.72</v>
      </c>
      <c r="M3">
        <v>38.18</v>
      </c>
      <c r="N3" s="11">
        <v>6</v>
      </c>
      <c r="P3" s="8">
        <f>AVERAGE(D3:M3)</f>
        <v>30.724</v>
      </c>
      <c r="S3" cm="1">
        <f t="array" ref="S3:S22">_xlfn._xlws.SORT(P3:P22)</f>
        <v>24.565999999999995</v>
      </c>
    </row>
    <row r="4" spans="1:20" x14ac:dyDescent="0.25">
      <c r="A4" t="s">
        <v>20</v>
      </c>
      <c r="B4">
        <v>64</v>
      </c>
      <c r="C4" s="4">
        <v>4</v>
      </c>
      <c r="D4" s="6">
        <v>30.91</v>
      </c>
      <c r="E4" s="6">
        <v>25.45</v>
      </c>
      <c r="F4" s="6">
        <v>30.91</v>
      </c>
      <c r="G4" s="6">
        <v>18.18</v>
      </c>
      <c r="H4" s="6">
        <v>27.27</v>
      </c>
      <c r="I4" s="6">
        <v>25.45</v>
      </c>
      <c r="J4" s="6">
        <v>29.09</v>
      </c>
      <c r="K4" s="6">
        <v>23.64</v>
      </c>
      <c r="L4" s="6">
        <v>27.27</v>
      </c>
      <c r="M4" s="6">
        <v>23.64</v>
      </c>
      <c r="N4" s="11">
        <v>2</v>
      </c>
      <c r="P4" s="8">
        <f t="shared" ref="P4:P22" si="0">AVERAGE(D4:M4)</f>
        <v>26.181000000000001</v>
      </c>
      <c r="S4">
        <v>25.271000000000004</v>
      </c>
    </row>
    <row r="5" spans="1:20" x14ac:dyDescent="0.25">
      <c r="A5" s="9" t="s">
        <v>21</v>
      </c>
      <c r="B5">
        <v>96</v>
      </c>
      <c r="C5" s="4">
        <v>4</v>
      </c>
      <c r="D5" s="5">
        <v>32.729999999999997</v>
      </c>
      <c r="E5" s="5">
        <v>30.91</v>
      </c>
      <c r="F5" s="5">
        <v>30.91</v>
      </c>
      <c r="G5" s="5">
        <v>32.729999999999997</v>
      </c>
      <c r="H5" s="5">
        <v>27.27</v>
      </c>
      <c r="I5" s="5">
        <v>29.09</v>
      </c>
      <c r="J5" s="5">
        <v>25.45</v>
      </c>
      <c r="K5" s="5">
        <v>36.36</v>
      </c>
      <c r="L5" s="5">
        <v>27.27</v>
      </c>
      <c r="M5" s="5">
        <v>25.45</v>
      </c>
      <c r="N5" s="12">
        <v>5</v>
      </c>
      <c r="P5" s="8">
        <f t="shared" si="0"/>
        <v>29.816999999999997</v>
      </c>
      <c r="S5">
        <v>26</v>
      </c>
    </row>
    <row r="6" spans="1:20" x14ac:dyDescent="0.25">
      <c r="A6" s="9" t="s">
        <v>22</v>
      </c>
      <c r="B6">
        <v>128</v>
      </c>
      <c r="C6" s="4">
        <v>4</v>
      </c>
      <c r="D6" s="6">
        <v>25.45</v>
      </c>
      <c r="E6" s="6">
        <v>29.09</v>
      </c>
      <c r="F6" s="6">
        <v>32.729999999999997</v>
      </c>
      <c r="G6" s="6">
        <v>32.729999999999997</v>
      </c>
      <c r="H6" s="6">
        <v>27.27</v>
      </c>
      <c r="I6" s="6">
        <v>23.64</v>
      </c>
      <c r="J6" s="6">
        <v>30.91</v>
      </c>
      <c r="K6" s="6">
        <v>34.549999999999997</v>
      </c>
      <c r="L6" s="6">
        <v>25.45</v>
      </c>
      <c r="M6" s="6">
        <v>30.91</v>
      </c>
      <c r="N6" s="11">
        <v>5</v>
      </c>
      <c r="P6" s="8">
        <f t="shared" si="0"/>
        <v>29.273000000000003</v>
      </c>
      <c r="S6">
        <v>26.181000000000001</v>
      </c>
    </row>
    <row r="7" spans="1:20" x14ac:dyDescent="0.25">
      <c r="A7" s="9" t="s">
        <v>23</v>
      </c>
      <c r="B7">
        <v>32</v>
      </c>
      <c r="C7" s="4">
        <v>16</v>
      </c>
      <c r="D7" s="6">
        <v>27.27</v>
      </c>
      <c r="E7" s="6">
        <v>27.27</v>
      </c>
      <c r="F7" s="6">
        <v>29.09</v>
      </c>
      <c r="G7" s="6">
        <v>23.64</v>
      </c>
      <c r="H7" s="6">
        <v>32.729999999999997</v>
      </c>
      <c r="I7" s="6">
        <v>29.09</v>
      </c>
      <c r="J7" s="6">
        <v>27.27</v>
      </c>
      <c r="K7" s="6">
        <v>29.09</v>
      </c>
      <c r="L7" s="6">
        <v>32.729999999999997</v>
      </c>
      <c r="M7" s="6">
        <v>32.729999999999997</v>
      </c>
      <c r="N7" s="11">
        <v>3</v>
      </c>
      <c r="P7" s="8">
        <f t="shared" si="0"/>
        <v>29.091000000000001</v>
      </c>
      <c r="S7">
        <v>26.181000000000001</v>
      </c>
    </row>
    <row r="8" spans="1:20" x14ac:dyDescent="0.25">
      <c r="A8" s="9" t="s">
        <v>24</v>
      </c>
      <c r="B8">
        <v>64</v>
      </c>
      <c r="C8" s="4">
        <v>16</v>
      </c>
      <c r="D8" s="6">
        <v>21.82</v>
      </c>
      <c r="E8" s="6">
        <v>34.549999999999997</v>
      </c>
      <c r="F8" s="6">
        <v>21.82</v>
      </c>
      <c r="G8" s="6">
        <v>32.729999999999997</v>
      </c>
      <c r="H8" s="6">
        <v>23.64</v>
      </c>
      <c r="I8" s="6">
        <v>25.45</v>
      </c>
      <c r="J8" s="6">
        <v>34.549999999999997</v>
      </c>
      <c r="K8" s="6">
        <v>21.82</v>
      </c>
      <c r="L8" s="6">
        <v>32.729999999999997</v>
      </c>
      <c r="M8" s="6">
        <v>40</v>
      </c>
      <c r="N8" s="11">
        <v>5</v>
      </c>
      <c r="P8" s="8">
        <f t="shared" si="0"/>
        <v>28.911000000000001</v>
      </c>
      <c r="S8">
        <v>26.181000000000001</v>
      </c>
    </row>
    <row r="9" spans="1:20" x14ac:dyDescent="0.25">
      <c r="A9" t="s">
        <v>25</v>
      </c>
      <c r="B9">
        <v>96</v>
      </c>
      <c r="C9" s="4">
        <v>16</v>
      </c>
      <c r="D9" s="5">
        <v>21.82</v>
      </c>
      <c r="E9" s="5">
        <v>23.64</v>
      </c>
      <c r="F9" s="5">
        <v>25.45</v>
      </c>
      <c r="G9" s="6">
        <v>25.45</v>
      </c>
      <c r="H9" s="6">
        <v>30.91</v>
      </c>
      <c r="I9" s="6">
        <v>29.09</v>
      </c>
      <c r="J9" s="6">
        <v>27.27</v>
      </c>
      <c r="K9" s="6">
        <v>27.27</v>
      </c>
      <c r="L9" s="6">
        <v>27.27</v>
      </c>
      <c r="M9" s="6">
        <v>29.09</v>
      </c>
      <c r="N9" s="11">
        <v>1</v>
      </c>
      <c r="P9" s="8">
        <f t="shared" si="0"/>
        <v>26.725999999999999</v>
      </c>
      <c r="S9">
        <v>26.362000000000002</v>
      </c>
    </row>
    <row r="10" spans="1:20" x14ac:dyDescent="0.25">
      <c r="A10" t="s">
        <v>26</v>
      </c>
      <c r="B10">
        <v>128</v>
      </c>
      <c r="C10" s="4">
        <v>16</v>
      </c>
      <c r="D10" s="6">
        <v>29.09</v>
      </c>
      <c r="E10" s="6">
        <v>18.18</v>
      </c>
      <c r="F10" s="6">
        <v>38.18</v>
      </c>
      <c r="G10" s="6">
        <v>25.45</v>
      </c>
      <c r="H10" s="6">
        <v>25.45</v>
      </c>
      <c r="I10" s="6">
        <v>29.09</v>
      </c>
      <c r="J10" s="6">
        <v>27.27</v>
      </c>
      <c r="K10" s="6">
        <v>30.91</v>
      </c>
      <c r="L10" s="6">
        <v>21.82</v>
      </c>
      <c r="M10" s="6">
        <v>18.18</v>
      </c>
      <c r="N10" s="11">
        <v>2</v>
      </c>
      <c r="P10" s="8">
        <f t="shared" si="0"/>
        <v>26.362000000000002</v>
      </c>
      <c r="S10">
        <v>26.725999999999999</v>
      </c>
    </row>
    <row r="11" spans="1:20" x14ac:dyDescent="0.25">
      <c r="A11" t="s">
        <v>27</v>
      </c>
      <c r="B11">
        <v>32</v>
      </c>
      <c r="C11" s="4">
        <v>32</v>
      </c>
      <c r="D11" s="6">
        <v>21.82</v>
      </c>
      <c r="E11" s="6">
        <v>29.09</v>
      </c>
      <c r="F11" s="6">
        <v>25.45</v>
      </c>
      <c r="G11" s="6">
        <v>25.45</v>
      </c>
      <c r="H11" s="6">
        <v>36.36</v>
      </c>
      <c r="I11" s="6">
        <v>23.64</v>
      </c>
      <c r="J11" s="6">
        <v>25.45</v>
      </c>
      <c r="K11" s="6">
        <v>23.64</v>
      </c>
      <c r="L11" s="6">
        <v>32.729999999999997</v>
      </c>
      <c r="M11" s="6">
        <v>32.729999999999997</v>
      </c>
      <c r="N11" s="11">
        <v>3</v>
      </c>
      <c r="P11" s="8">
        <f t="shared" si="0"/>
        <v>27.635999999999996</v>
      </c>
      <c r="S11">
        <v>26.725999999999999</v>
      </c>
    </row>
    <row r="12" spans="1:20" x14ac:dyDescent="0.25">
      <c r="A12" s="10" t="s">
        <v>28</v>
      </c>
      <c r="B12">
        <v>64</v>
      </c>
      <c r="C12" s="4">
        <v>32</v>
      </c>
      <c r="D12" s="6">
        <v>27.27</v>
      </c>
      <c r="E12" s="6">
        <v>38.18</v>
      </c>
      <c r="F12" s="6">
        <v>32.729999999999997</v>
      </c>
      <c r="G12" s="6">
        <v>36.36</v>
      </c>
      <c r="H12" s="6">
        <v>25.45</v>
      </c>
      <c r="I12" s="6">
        <v>34.549999999999997</v>
      </c>
      <c r="J12" s="6">
        <v>34.549999999999997</v>
      </c>
      <c r="K12" s="6">
        <v>23.64</v>
      </c>
      <c r="L12" s="6">
        <v>30.91</v>
      </c>
      <c r="M12" s="6">
        <v>29.09</v>
      </c>
      <c r="N12" s="11">
        <v>6</v>
      </c>
      <c r="P12" s="8">
        <f t="shared" si="0"/>
        <v>31.273000000000003</v>
      </c>
      <c r="S12">
        <v>26.908999999999999</v>
      </c>
    </row>
    <row r="13" spans="1:20" x14ac:dyDescent="0.25">
      <c r="A13" t="s">
        <v>29</v>
      </c>
      <c r="B13">
        <v>96</v>
      </c>
      <c r="C13" s="4">
        <v>32</v>
      </c>
      <c r="D13" s="5">
        <v>23.64</v>
      </c>
      <c r="E13" s="5">
        <v>25.45</v>
      </c>
      <c r="F13" s="5">
        <v>25.45</v>
      </c>
      <c r="G13" s="6">
        <v>27.27</v>
      </c>
      <c r="H13" s="6">
        <v>25.45</v>
      </c>
      <c r="I13" s="6">
        <v>21.82</v>
      </c>
      <c r="J13" s="6">
        <v>30.91</v>
      </c>
      <c r="K13" s="6">
        <v>16.36</v>
      </c>
      <c r="L13" s="6">
        <v>30.91</v>
      </c>
      <c r="M13" s="6">
        <v>34.549999999999997</v>
      </c>
      <c r="N13" s="11">
        <v>3</v>
      </c>
      <c r="P13" s="8">
        <f t="shared" si="0"/>
        <v>26.181000000000001</v>
      </c>
      <c r="S13">
        <v>27.091999999999995</v>
      </c>
    </row>
    <row r="14" spans="1:20" x14ac:dyDescent="0.25">
      <c r="A14" t="s">
        <v>30</v>
      </c>
      <c r="B14">
        <v>128</v>
      </c>
      <c r="C14" s="4">
        <v>32</v>
      </c>
      <c r="D14" s="6">
        <v>29.09</v>
      </c>
      <c r="E14" s="6">
        <v>36.36</v>
      </c>
      <c r="F14" s="6">
        <v>20</v>
      </c>
      <c r="G14" s="6">
        <v>23.64</v>
      </c>
      <c r="H14" s="6">
        <v>20</v>
      </c>
      <c r="I14" s="6">
        <v>29.09</v>
      </c>
      <c r="J14" s="6">
        <v>32.729999999999997</v>
      </c>
      <c r="K14" s="6">
        <v>29.09</v>
      </c>
      <c r="L14" s="6">
        <v>14.55</v>
      </c>
      <c r="M14" s="6">
        <v>25.45</v>
      </c>
      <c r="N14" s="11">
        <v>2</v>
      </c>
      <c r="P14" s="8">
        <f t="shared" si="0"/>
        <v>26</v>
      </c>
      <c r="S14">
        <v>27.271999999999998</v>
      </c>
    </row>
    <row r="15" spans="1:20" x14ac:dyDescent="0.25">
      <c r="A15" s="9" t="s">
        <v>31</v>
      </c>
      <c r="B15">
        <v>32</v>
      </c>
      <c r="C15" s="4">
        <v>48</v>
      </c>
      <c r="D15" s="5">
        <v>23.64</v>
      </c>
      <c r="E15" s="5">
        <v>34.549999999999997</v>
      </c>
      <c r="F15" s="5">
        <v>32.729999999999997</v>
      </c>
      <c r="G15" s="6">
        <v>23.64</v>
      </c>
      <c r="H15" s="6">
        <v>25.45</v>
      </c>
      <c r="I15" s="6">
        <v>30.91</v>
      </c>
      <c r="J15" s="6">
        <v>38.18</v>
      </c>
      <c r="K15" s="6">
        <v>23.64</v>
      </c>
      <c r="L15" s="6">
        <v>29.09</v>
      </c>
      <c r="M15" s="6">
        <v>32.729999999999997</v>
      </c>
      <c r="N15" s="11">
        <v>5</v>
      </c>
      <c r="P15" s="8">
        <f t="shared" si="0"/>
        <v>29.456</v>
      </c>
      <c r="S15">
        <v>27.635999999999996</v>
      </c>
    </row>
    <row r="16" spans="1:20" x14ac:dyDescent="0.25">
      <c r="A16" t="s">
        <v>32</v>
      </c>
      <c r="B16">
        <v>64</v>
      </c>
      <c r="C16" s="4">
        <v>48</v>
      </c>
      <c r="D16" s="5">
        <v>23.64</v>
      </c>
      <c r="E16" s="5">
        <v>32.729999999999997</v>
      </c>
      <c r="F16" s="5">
        <v>32.729999999999997</v>
      </c>
      <c r="G16" s="6">
        <v>20</v>
      </c>
      <c r="H16" s="6">
        <v>21.82</v>
      </c>
      <c r="I16" s="6">
        <v>21.82</v>
      </c>
      <c r="J16" s="6">
        <v>25.45</v>
      </c>
      <c r="K16" s="6">
        <v>27.27</v>
      </c>
      <c r="L16" s="6">
        <v>32.729999999999997</v>
      </c>
      <c r="M16" s="6">
        <v>32.729999999999997</v>
      </c>
      <c r="N16" s="11">
        <v>4</v>
      </c>
      <c r="P16" s="8">
        <f t="shared" si="0"/>
        <v>27.091999999999995</v>
      </c>
      <c r="S16">
        <v>28.911000000000001</v>
      </c>
      <c r="T16" t="s">
        <v>24</v>
      </c>
    </row>
    <row r="17" spans="1:20" x14ac:dyDescent="0.25">
      <c r="A17" t="s">
        <v>33</v>
      </c>
      <c r="B17">
        <v>96</v>
      </c>
      <c r="C17" s="4">
        <v>48</v>
      </c>
      <c r="D17" s="5">
        <v>25.45</v>
      </c>
      <c r="E17" s="5">
        <v>30.91</v>
      </c>
      <c r="F17" s="5">
        <v>30.91</v>
      </c>
      <c r="G17" s="6">
        <v>27.27</v>
      </c>
      <c r="H17" s="6">
        <v>20</v>
      </c>
      <c r="I17" s="6">
        <v>23.64</v>
      </c>
      <c r="J17" s="6">
        <v>20</v>
      </c>
      <c r="K17" s="6">
        <v>27.27</v>
      </c>
      <c r="L17" s="6">
        <v>29.09</v>
      </c>
      <c r="M17" s="6">
        <v>27.27</v>
      </c>
      <c r="N17" s="11">
        <v>2</v>
      </c>
      <c r="P17" s="8">
        <f t="shared" si="0"/>
        <v>26.181000000000001</v>
      </c>
      <c r="S17">
        <v>29.091000000000001</v>
      </c>
      <c r="T17" t="s">
        <v>23</v>
      </c>
    </row>
    <row r="18" spans="1:20" x14ac:dyDescent="0.25">
      <c r="A18" t="s">
        <v>34</v>
      </c>
      <c r="B18">
        <v>128</v>
      </c>
      <c r="C18" s="4">
        <v>48</v>
      </c>
      <c r="D18" s="5">
        <v>25.45</v>
      </c>
      <c r="E18" s="5">
        <v>21.82</v>
      </c>
      <c r="F18" s="5">
        <v>21.82</v>
      </c>
      <c r="G18" s="6">
        <v>30.91</v>
      </c>
      <c r="H18" s="6">
        <v>21.82</v>
      </c>
      <c r="I18" s="6">
        <v>14.55</v>
      </c>
      <c r="J18" s="6">
        <v>32.729999999999997</v>
      </c>
      <c r="K18" s="6">
        <v>25.45</v>
      </c>
      <c r="L18" s="6">
        <v>21.82</v>
      </c>
      <c r="M18" s="6">
        <v>29.29</v>
      </c>
      <c r="N18" s="11">
        <v>2</v>
      </c>
      <c r="P18" s="8">
        <f t="shared" si="0"/>
        <v>24.565999999999995</v>
      </c>
      <c r="S18">
        <v>29.273000000000003</v>
      </c>
      <c r="T18" t="s">
        <v>22</v>
      </c>
    </row>
    <row r="19" spans="1:20" x14ac:dyDescent="0.25">
      <c r="A19" t="s">
        <v>35</v>
      </c>
      <c r="B19">
        <v>32</v>
      </c>
      <c r="C19" s="4">
        <v>64</v>
      </c>
      <c r="D19" s="6">
        <v>36.36</v>
      </c>
      <c r="E19" s="6">
        <v>27.27</v>
      </c>
      <c r="F19" s="6">
        <v>30.91</v>
      </c>
      <c r="G19" s="6">
        <v>30.91</v>
      </c>
      <c r="H19" s="6">
        <v>27.27</v>
      </c>
      <c r="I19" s="6">
        <v>25.45</v>
      </c>
      <c r="J19" s="6">
        <v>21.82</v>
      </c>
      <c r="K19" s="6">
        <v>29.09</v>
      </c>
      <c r="L19" s="6">
        <v>23.64</v>
      </c>
      <c r="M19" s="6">
        <v>20</v>
      </c>
      <c r="N19" s="11">
        <v>3</v>
      </c>
      <c r="P19" s="8">
        <f>AVERAGE(D19:M19)</f>
        <v>27.271999999999998</v>
      </c>
      <c r="S19">
        <v>29.456</v>
      </c>
      <c r="T19" t="s">
        <v>31</v>
      </c>
    </row>
    <row r="20" spans="1:20" x14ac:dyDescent="0.25">
      <c r="A20" t="s">
        <v>36</v>
      </c>
      <c r="B20">
        <v>64</v>
      </c>
      <c r="C20" s="4">
        <v>64</v>
      </c>
      <c r="D20" s="6">
        <v>30.91</v>
      </c>
      <c r="E20" s="6">
        <v>27.27</v>
      </c>
      <c r="F20" s="6">
        <v>18.18</v>
      </c>
      <c r="G20" s="5">
        <v>32.729999999999997</v>
      </c>
      <c r="H20" s="5">
        <v>29.09</v>
      </c>
      <c r="I20" s="5">
        <v>23.64</v>
      </c>
      <c r="J20" s="5">
        <v>30.91</v>
      </c>
      <c r="K20" s="5">
        <v>20</v>
      </c>
      <c r="L20" s="5">
        <v>25.45</v>
      </c>
      <c r="M20" s="6">
        <v>30.91</v>
      </c>
      <c r="N20" s="11">
        <v>4</v>
      </c>
      <c r="P20" s="8">
        <f t="shared" si="0"/>
        <v>26.908999999999999</v>
      </c>
      <c r="S20">
        <v>29.816999999999997</v>
      </c>
      <c r="T20" t="s">
        <v>21</v>
      </c>
    </row>
    <row r="21" spans="1:20" x14ac:dyDescent="0.25">
      <c r="A21" t="s">
        <v>37</v>
      </c>
      <c r="B21">
        <v>96</v>
      </c>
      <c r="C21" s="4">
        <v>64</v>
      </c>
      <c r="D21" s="5">
        <v>25.45</v>
      </c>
      <c r="E21" s="5">
        <v>30.91</v>
      </c>
      <c r="F21" s="5">
        <v>30.91</v>
      </c>
      <c r="G21" s="6">
        <v>27.27</v>
      </c>
      <c r="H21" s="6">
        <v>23.64</v>
      </c>
      <c r="I21" s="6">
        <v>18.18</v>
      </c>
      <c r="J21" s="6">
        <v>29.09</v>
      </c>
      <c r="K21" s="6">
        <v>25.45</v>
      </c>
      <c r="L21" s="6">
        <v>29.09</v>
      </c>
      <c r="M21" s="6">
        <v>27.27</v>
      </c>
      <c r="N21" s="11">
        <v>2</v>
      </c>
      <c r="P21" s="8">
        <f t="shared" si="0"/>
        <v>26.725999999999999</v>
      </c>
      <c r="S21">
        <v>30.724</v>
      </c>
      <c r="T21" t="s">
        <v>19</v>
      </c>
    </row>
    <row r="22" spans="1:20" x14ac:dyDescent="0.25">
      <c r="A22" t="s">
        <v>38</v>
      </c>
      <c r="B22">
        <v>128</v>
      </c>
      <c r="C22" s="4">
        <v>64</v>
      </c>
      <c r="D22" s="6">
        <v>18.18</v>
      </c>
      <c r="E22" s="6">
        <v>20</v>
      </c>
      <c r="F22" s="6">
        <v>27.27</v>
      </c>
      <c r="G22" s="6">
        <v>27.27</v>
      </c>
      <c r="H22" s="6">
        <v>29.09</v>
      </c>
      <c r="I22" s="6">
        <v>27.27</v>
      </c>
      <c r="J22" s="6">
        <v>27.27</v>
      </c>
      <c r="K22" s="6">
        <v>16.36</v>
      </c>
      <c r="L22" s="6">
        <v>27.27</v>
      </c>
      <c r="M22" s="6">
        <v>32.729999999999997</v>
      </c>
      <c r="N22" s="11">
        <v>0</v>
      </c>
      <c r="P22" s="8">
        <f t="shared" si="0"/>
        <v>25.271000000000004</v>
      </c>
      <c r="S22">
        <v>31.273000000000003</v>
      </c>
      <c r="T22" t="s">
        <v>28</v>
      </c>
    </row>
    <row r="23" spans="1:20" x14ac:dyDescent="0.25">
      <c r="P23" s="6">
        <f>MAX(P3:P22)</f>
        <v>31.273000000000003</v>
      </c>
      <c r="Q23" s="6">
        <f>MIN(P3:P22)</f>
        <v>24.565999999999995</v>
      </c>
    </row>
    <row r="25" spans="1:20" x14ac:dyDescent="0.25">
      <c r="B25" t="s">
        <v>18</v>
      </c>
      <c r="I25" s="6"/>
    </row>
  </sheetData>
  <mergeCells count="2">
    <mergeCell ref="B1:C1"/>
    <mergeCell ref="D1:M1"/>
  </mergeCells>
  <pageMargins left="0.7" right="0.7" top="0.75" bottom="0.75" header="0.3" footer="0.3"/>
  <ignoredErrors>
    <ignoredError sqref="O3:P18 O20:P22 O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0A01-F54F-4C9D-8B66-85FCA691ED4B}">
  <dimension ref="A1:P87"/>
  <sheetViews>
    <sheetView workbookViewId="0">
      <selection activeCell="D41" sqref="D41"/>
    </sheetView>
  </sheetViews>
  <sheetFormatPr defaultRowHeight="15" x14ac:dyDescent="0.25"/>
  <sheetData>
    <row r="1" spans="1:1" x14ac:dyDescent="0.25">
      <c r="A1" s="16" t="s">
        <v>48</v>
      </c>
    </row>
    <row r="2" spans="1:1" x14ac:dyDescent="0.25">
      <c r="A2" s="16" t="s">
        <v>49</v>
      </c>
    </row>
    <row r="3" spans="1:1" x14ac:dyDescent="0.25">
      <c r="A3" s="16" t="s">
        <v>50</v>
      </c>
    </row>
    <row r="4" spans="1:1" x14ac:dyDescent="0.25">
      <c r="A4" s="16" t="s">
        <v>51</v>
      </c>
    </row>
    <row r="5" spans="1:1" x14ac:dyDescent="0.25">
      <c r="A5" s="16" t="s">
        <v>52</v>
      </c>
    </row>
    <row r="6" spans="1:1" x14ac:dyDescent="0.25">
      <c r="A6" s="16" t="s">
        <v>53</v>
      </c>
    </row>
    <row r="7" spans="1:1" x14ac:dyDescent="0.25">
      <c r="A7" s="16" t="s">
        <v>54</v>
      </c>
    </row>
    <row r="8" spans="1:1" x14ac:dyDescent="0.25">
      <c r="A8" s="16" t="s">
        <v>55</v>
      </c>
    </row>
    <row r="9" spans="1:1" x14ac:dyDescent="0.25">
      <c r="A9" s="16" t="s">
        <v>56</v>
      </c>
    </row>
    <row r="10" spans="1:1" x14ac:dyDescent="0.25">
      <c r="A10" s="17"/>
    </row>
    <row r="11" spans="1:1" x14ac:dyDescent="0.25">
      <c r="A11" s="16" t="s">
        <v>57</v>
      </c>
    </row>
    <row r="12" spans="1:1" x14ac:dyDescent="0.25">
      <c r="A12" s="16" t="s">
        <v>58</v>
      </c>
    </row>
    <row r="13" spans="1:1" x14ac:dyDescent="0.25">
      <c r="A13" s="16" t="s">
        <v>59</v>
      </c>
    </row>
    <row r="14" spans="1:1" x14ac:dyDescent="0.25">
      <c r="A14" s="16" t="s">
        <v>60</v>
      </c>
    </row>
    <row r="15" spans="1:1" x14ac:dyDescent="0.25">
      <c r="A15" s="16" t="s">
        <v>61</v>
      </c>
    </row>
    <row r="16" spans="1:1" x14ac:dyDescent="0.25">
      <c r="A16" s="16" t="s">
        <v>62</v>
      </c>
    </row>
    <row r="17" spans="1:1" x14ac:dyDescent="0.25">
      <c r="A17" s="16" t="s">
        <v>63</v>
      </c>
    </row>
    <row r="18" spans="1:1" x14ac:dyDescent="0.25">
      <c r="A18" s="16" t="s">
        <v>64</v>
      </c>
    </row>
    <row r="19" spans="1:1" x14ac:dyDescent="0.25">
      <c r="A19" s="17"/>
    </row>
    <row r="20" spans="1:1" x14ac:dyDescent="0.25">
      <c r="A20" s="16" t="s">
        <v>65</v>
      </c>
    </row>
    <row r="21" spans="1:1" x14ac:dyDescent="0.25">
      <c r="A21" s="16" t="s">
        <v>66</v>
      </c>
    </row>
    <row r="22" spans="1:1" x14ac:dyDescent="0.25">
      <c r="A22" s="16" t="s">
        <v>67</v>
      </c>
    </row>
    <row r="23" spans="1:1" x14ac:dyDescent="0.25">
      <c r="A23" s="16" t="s">
        <v>68</v>
      </c>
    </row>
    <row r="24" spans="1:1" x14ac:dyDescent="0.25">
      <c r="A24" s="16" t="s">
        <v>69</v>
      </c>
    </row>
    <row r="25" spans="1:1" x14ac:dyDescent="0.25">
      <c r="A25" s="16" t="s">
        <v>70</v>
      </c>
    </row>
    <row r="26" spans="1:1" x14ac:dyDescent="0.25">
      <c r="A26" s="16" t="s">
        <v>71</v>
      </c>
    </row>
    <row r="27" spans="1:1" x14ac:dyDescent="0.25">
      <c r="A27" s="16" t="s">
        <v>72</v>
      </c>
    </row>
    <row r="28" spans="1:1" x14ac:dyDescent="0.25">
      <c r="A28" s="16" t="s">
        <v>73</v>
      </c>
    </row>
    <row r="29" spans="1:1" x14ac:dyDescent="0.25">
      <c r="A29" s="17"/>
    </row>
    <row r="30" spans="1:1" x14ac:dyDescent="0.25">
      <c r="A30" s="16" t="s">
        <v>74</v>
      </c>
    </row>
    <row r="31" spans="1:1" x14ac:dyDescent="0.25">
      <c r="A31" s="16" t="s">
        <v>75</v>
      </c>
    </row>
    <row r="32" spans="1:1" x14ac:dyDescent="0.25">
      <c r="A32" s="16" t="s">
        <v>76</v>
      </c>
    </row>
    <row r="33" spans="1:16" x14ac:dyDescent="0.25">
      <c r="A33" s="16" t="s">
        <v>77</v>
      </c>
    </row>
    <row r="34" spans="1:16" x14ac:dyDescent="0.25">
      <c r="A34" s="16" t="s">
        <v>78</v>
      </c>
    </row>
    <row r="35" spans="1:16" x14ac:dyDescent="0.25">
      <c r="A35" s="16" t="s">
        <v>79</v>
      </c>
    </row>
    <row r="36" spans="1:16" x14ac:dyDescent="0.25">
      <c r="A36" s="16" t="s">
        <v>80</v>
      </c>
    </row>
    <row r="37" spans="1:16" x14ac:dyDescent="0.25">
      <c r="A37" s="16" t="s">
        <v>81</v>
      </c>
    </row>
    <row r="38" spans="1:16" x14ac:dyDescent="0.25">
      <c r="A38" s="17"/>
    </row>
    <row r="39" spans="1:16" x14ac:dyDescent="0.25">
      <c r="A39" s="16" t="s">
        <v>82</v>
      </c>
    </row>
    <row r="40" spans="1:16" x14ac:dyDescent="0.25">
      <c r="A40" s="16" t="s">
        <v>83</v>
      </c>
    </row>
    <row r="41" spans="1:16" x14ac:dyDescent="0.25">
      <c r="A41" s="16" t="s">
        <v>84</v>
      </c>
    </row>
    <row r="42" spans="1:16" x14ac:dyDescent="0.25">
      <c r="A42" s="16" t="s">
        <v>85</v>
      </c>
    </row>
    <row r="43" spans="1:16" x14ac:dyDescent="0.25">
      <c r="A43" s="16" t="s">
        <v>86</v>
      </c>
    </row>
    <row r="44" spans="1:16" x14ac:dyDescent="0.25">
      <c r="A44" s="16" t="s">
        <v>87</v>
      </c>
    </row>
    <row r="46" spans="1:1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8" spans="1:16" x14ac:dyDescent="0.25">
      <c r="A48" s="16" t="s">
        <v>88</v>
      </c>
    </row>
    <row r="49" spans="1:1" x14ac:dyDescent="0.25">
      <c r="A49" s="16" t="s">
        <v>89</v>
      </c>
    </row>
    <row r="50" spans="1:1" x14ac:dyDescent="0.25">
      <c r="A50" s="16" t="s">
        <v>90</v>
      </c>
    </row>
    <row r="51" spans="1:1" x14ac:dyDescent="0.25">
      <c r="A51" s="16" t="s">
        <v>91</v>
      </c>
    </row>
    <row r="52" spans="1:1" x14ac:dyDescent="0.25">
      <c r="A52" s="16" t="s">
        <v>92</v>
      </c>
    </row>
    <row r="53" spans="1:1" x14ac:dyDescent="0.25">
      <c r="A53" s="16" t="s">
        <v>93</v>
      </c>
    </row>
    <row r="54" spans="1:1" x14ac:dyDescent="0.25">
      <c r="A54" s="16" t="s">
        <v>94</v>
      </c>
    </row>
    <row r="55" spans="1:1" x14ac:dyDescent="0.25">
      <c r="A55" s="17"/>
    </row>
    <row r="56" spans="1:1" x14ac:dyDescent="0.25">
      <c r="A56" s="16" t="s">
        <v>95</v>
      </c>
    </row>
    <row r="57" spans="1:1" x14ac:dyDescent="0.25">
      <c r="A57" s="16" t="s">
        <v>96</v>
      </c>
    </row>
    <row r="58" spans="1:1" x14ac:dyDescent="0.25">
      <c r="A58" s="16" t="s">
        <v>90</v>
      </c>
    </row>
    <row r="59" spans="1:1" x14ac:dyDescent="0.25">
      <c r="A59" s="16" t="s">
        <v>97</v>
      </c>
    </row>
    <row r="60" spans="1:1" x14ac:dyDescent="0.25">
      <c r="A60" s="16" t="s">
        <v>98</v>
      </c>
    </row>
    <row r="61" spans="1:1" x14ac:dyDescent="0.25">
      <c r="A61" s="16" t="s">
        <v>99</v>
      </c>
    </row>
    <row r="62" spans="1:1" x14ac:dyDescent="0.25">
      <c r="A62" s="16" t="s">
        <v>100</v>
      </c>
    </row>
    <row r="63" spans="1:1" x14ac:dyDescent="0.25">
      <c r="A63" s="17"/>
    </row>
    <row r="64" spans="1:1" x14ac:dyDescent="0.25">
      <c r="A64" s="16" t="s">
        <v>101</v>
      </c>
    </row>
    <row r="65" spans="1:1" x14ac:dyDescent="0.25">
      <c r="A65" s="16" t="s">
        <v>102</v>
      </c>
    </row>
    <row r="66" spans="1:1" x14ac:dyDescent="0.25">
      <c r="A66" s="16" t="s">
        <v>90</v>
      </c>
    </row>
    <row r="67" spans="1:1" x14ac:dyDescent="0.25">
      <c r="A67" s="16" t="s">
        <v>103</v>
      </c>
    </row>
    <row r="68" spans="1:1" x14ac:dyDescent="0.25">
      <c r="A68" s="16" t="s">
        <v>104</v>
      </c>
    </row>
    <row r="69" spans="1:1" x14ac:dyDescent="0.25">
      <c r="A69" s="16" t="s">
        <v>105</v>
      </c>
    </row>
    <row r="70" spans="1:1" x14ac:dyDescent="0.25">
      <c r="A70" s="16" t="s">
        <v>106</v>
      </c>
    </row>
    <row r="71" spans="1:1" x14ac:dyDescent="0.25">
      <c r="A71" s="17"/>
    </row>
    <row r="72" spans="1:1" x14ac:dyDescent="0.25">
      <c r="A72" s="17"/>
    </row>
    <row r="73" spans="1:1" x14ac:dyDescent="0.25">
      <c r="A73" s="16" t="s">
        <v>107</v>
      </c>
    </row>
    <row r="74" spans="1:1" x14ac:dyDescent="0.25">
      <c r="A74" s="16" t="s">
        <v>108</v>
      </c>
    </row>
    <row r="75" spans="1:1" x14ac:dyDescent="0.25">
      <c r="A75" s="16" t="s">
        <v>90</v>
      </c>
    </row>
    <row r="76" spans="1:1" x14ac:dyDescent="0.25">
      <c r="A76" s="16" t="s">
        <v>109</v>
      </c>
    </row>
    <row r="77" spans="1:1" x14ac:dyDescent="0.25">
      <c r="A77" s="16" t="s">
        <v>110</v>
      </c>
    </row>
    <row r="78" spans="1:1" x14ac:dyDescent="0.25">
      <c r="A78" s="16" t="s">
        <v>111</v>
      </c>
    </row>
    <row r="79" spans="1:1" x14ac:dyDescent="0.25">
      <c r="A79" s="16" t="s">
        <v>112</v>
      </c>
    </row>
    <row r="80" spans="1:1" x14ac:dyDescent="0.25">
      <c r="A80" s="17"/>
    </row>
    <row r="81" spans="1:1" x14ac:dyDescent="0.25">
      <c r="A81" s="16" t="s">
        <v>113</v>
      </c>
    </row>
    <row r="82" spans="1:1" x14ac:dyDescent="0.25">
      <c r="A82" s="16" t="s">
        <v>114</v>
      </c>
    </row>
    <row r="83" spans="1:1" x14ac:dyDescent="0.25">
      <c r="A83" s="16" t="s">
        <v>90</v>
      </c>
    </row>
    <row r="84" spans="1:1" x14ac:dyDescent="0.25">
      <c r="A84" s="16" t="s">
        <v>115</v>
      </c>
    </row>
    <row r="85" spans="1:1" x14ac:dyDescent="0.25">
      <c r="A85" s="16" t="s">
        <v>116</v>
      </c>
    </row>
    <row r="86" spans="1:1" x14ac:dyDescent="0.25">
      <c r="A86" s="16" t="s">
        <v>117</v>
      </c>
    </row>
    <row r="87" spans="1:1" x14ac:dyDescent="0.25">
      <c r="A87" s="1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48CE-F95E-4EC7-A02B-A6DD9397A14F}">
  <dimension ref="B4:AB38"/>
  <sheetViews>
    <sheetView workbookViewId="0">
      <selection activeCell="N34" sqref="N34"/>
    </sheetView>
  </sheetViews>
  <sheetFormatPr defaultRowHeight="15" x14ac:dyDescent="0.25"/>
  <sheetData>
    <row r="4" spans="2:28" ht="15.75" thickBot="1" x14ac:dyDescent="0.3">
      <c r="B4" s="13" t="s">
        <v>40</v>
      </c>
      <c r="C4" s="30" t="s">
        <v>41</v>
      </c>
      <c r="D4" s="30"/>
      <c r="E4" s="30"/>
      <c r="F4" s="30"/>
      <c r="G4" s="30"/>
      <c r="H4" s="31"/>
      <c r="I4" s="32" t="s">
        <v>42</v>
      </c>
      <c r="J4" s="30"/>
      <c r="K4" s="30"/>
      <c r="L4" s="30"/>
      <c r="M4" s="30"/>
      <c r="N4" s="30"/>
      <c r="P4" s="13" t="s">
        <v>40</v>
      </c>
      <c r="Q4" s="30" t="s">
        <v>41</v>
      </c>
      <c r="R4" s="30"/>
      <c r="S4" s="30"/>
      <c r="T4" s="30"/>
      <c r="U4" s="30"/>
      <c r="V4" s="31"/>
      <c r="W4" s="32" t="s">
        <v>42</v>
      </c>
      <c r="X4" s="30"/>
      <c r="Y4" s="30"/>
      <c r="Z4" s="30"/>
      <c r="AA4" s="30"/>
      <c r="AB4" s="30"/>
    </row>
    <row r="5" spans="2:28" x14ac:dyDescent="0.25">
      <c r="B5" s="22" t="s">
        <v>43</v>
      </c>
      <c r="C5" s="19">
        <v>0.95</v>
      </c>
      <c r="D5" s="20">
        <v>0.9</v>
      </c>
      <c r="E5" s="20">
        <v>0.85</v>
      </c>
      <c r="F5" s="20">
        <v>0.8</v>
      </c>
      <c r="G5" s="20">
        <v>0.75</v>
      </c>
      <c r="H5" s="21">
        <v>0.7</v>
      </c>
      <c r="I5" s="19">
        <v>0.95</v>
      </c>
      <c r="J5" s="20">
        <v>0.9</v>
      </c>
      <c r="K5" s="20">
        <v>0.85</v>
      </c>
      <c r="L5" s="20">
        <v>0.8</v>
      </c>
      <c r="M5" s="20">
        <v>0.75</v>
      </c>
      <c r="N5" s="20">
        <v>0.7</v>
      </c>
      <c r="P5" s="22" t="s">
        <v>43</v>
      </c>
      <c r="Q5" s="19">
        <v>0.95</v>
      </c>
      <c r="R5" s="20">
        <v>0.9</v>
      </c>
      <c r="S5" s="20">
        <v>0.85</v>
      </c>
      <c r="T5" s="20">
        <v>0.8</v>
      </c>
      <c r="U5" s="20">
        <v>0.75</v>
      </c>
      <c r="V5" s="21">
        <v>0.7</v>
      </c>
      <c r="W5" s="19">
        <v>0.95</v>
      </c>
      <c r="X5" s="20">
        <v>0.9</v>
      </c>
      <c r="Y5" s="20">
        <v>0.85</v>
      </c>
      <c r="Z5" s="20">
        <v>0.8</v>
      </c>
      <c r="AA5" s="20">
        <v>0.75</v>
      </c>
      <c r="AB5" s="20">
        <v>0.7</v>
      </c>
    </row>
    <row r="6" spans="2:28" x14ac:dyDescent="0.25">
      <c r="B6" s="33" t="s">
        <v>44</v>
      </c>
      <c r="C6">
        <v>33.33</v>
      </c>
      <c r="D6">
        <v>50</v>
      </c>
      <c r="E6">
        <v>22.22</v>
      </c>
      <c r="F6">
        <v>0</v>
      </c>
      <c r="G6">
        <v>26.67</v>
      </c>
      <c r="H6" s="4">
        <v>22.22</v>
      </c>
      <c r="I6" s="14">
        <v>33.33</v>
      </c>
      <c r="J6">
        <v>41.67</v>
      </c>
      <c r="K6">
        <v>33.33</v>
      </c>
      <c r="L6">
        <v>0</v>
      </c>
      <c r="M6">
        <v>26.67</v>
      </c>
      <c r="N6">
        <v>13.89</v>
      </c>
      <c r="P6" s="33" t="s">
        <v>45</v>
      </c>
      <c r="Q6">
        <v>20.8</v>
      </c>
      <c r="R6">
        <v>21.21</v>
      </c>
      <c r="S6">
        <v>23.07</v>
      </c>
      <c r="T6">
        <v>138.88999999999999</v>
      </c>
      <c r="U6">
        <v>21.68</v>
      </c>
      <c r="V6" s="4">
        <v>22.18</v>
      </c>
      <c r="W6" s="14">
        <v>16.66</v>
      </c>
      <c r="X6">
        <v>17.829999999999998</v>
      </c>
      <c r="Y6">
        <v>19.79</v>
      </c>
      <c r="Z6">
        <v>137.41999999999999</v>
      </c>
      <c r="AA6">
        <v>17.2</v>
      </c>
      <c r="AB6">
        <v>17.82</v>
      </c>
    </row>
    <row r="7" spans="2:28" x14ac:dyDescent="0.25">
      <c r="B7" s="33"/>
      <c r="C7">
        <v>33.33</v>
      </c>
      <c r="D7">
        <v>25</v>
      </c>
      <c r="E7">
        <v>22.22</v>
      </c>
      <c r="F7">
        <v>37.5</v>
      </c>
      <c r="G7">
        <v>30</v>
      </c>
      <c r="H7" s="4">
        <v>19.440000000000001</v>
      </c>
      <c r="I7" s="14">
        <v>50</v>
      </c>
      <c r="J7">
        <v>33.33</v>
      </c>
      <c r="K7">
        <v>38.89</v>
      </c>
      <c r="L7">
        <v>16.670000000000002</v>
      </c>
      <c r="M7">
        <v>30</v>
      </c>
      <c r="N7">
        <v>16.670000000000002</v>
      </c>
      <c r="P7" s="33"/>
      <c r="Q7" s="14">
        <v>20.61</v>
      </c>
      <c r="R7">
        <v>20.59</v>
      </c>
      <c r="S7">
        <v>23.76</v>
      </c>
      <c r="T7">
        <v>20.93</v>
      </c>
      <c r="U7">
        <v>22.27</v>
      </c>
      <c r="V7" s="4">
        <v>23.33</v>
      </c>
      <c r="W7" s="14">
        <v>16.73</v>
      </c>
      <c r="X7">
        <v>17.18</v>
      </c>
      <c r="Y7">
        <v>20.78</v>
      </c>
      <c r="Z7">
        <v>17.100000000000001</v>
      </c>
      <c r="AA7">
        <v>16.34</v>
      </c>
      <c r="AB7">
        <v>16.72</v>
      </c>
    </row>
    <row r="8" spans="2:28" x14ac:dyDescent="0.25">
      <c r="B8" s="33"/>
      <c r="C8">
        <v>50</v>
      </c>
      <c r="D8">
        <v>41.67</v>
      </c>
      <c r="E8">
        <v>27.78</v>
      </c>
      <c r="F8">
        <v>37.5</v>
      </c>
      <c r="G8">
        <v>36.67</v>
      </c>
      <c r="H8" s="4">
        <v>22.22</v>
      </c>
      <c r="I8" s="14">
        <v>66.67</v>
      </c>
      <c r="J8">
        <v>25</v>
      </c>
      <c r="K8">
        <v>27.78</v>
      </c>
      <c r="L8">
        <v>33.33</v>
      </c>
      <c r="M8">
        <v>30</v>
      </c>
      <c r="N8">
        <v>11.11</v>
      </c>
      <c r="P8" s="33"/>
      <c r="Q8">
        <v>19.36</v>
      </c>
      <c r="R8">
        <v>20.170000000000002</v>
      </c>
      <c r="S8">
        <v>22.25</v>
      </c>
      <c r="T8">
        <v>23.34</v>
      </c>
      <c r="U8">
        <v>20.13</v>
      </c>
      <c r="V8" s="4">
        <v>22.96</v>
      </c>
      <c r="W8" s="14">
        <v>16.59</v>
      </c>
      <c r="X8">
        <v>17.37</v>
      </c>
      <c r="Y8">
        <v>20.95</v>
      </c>
      <c r="Z8">
        <v>18.45</v>
      </c>
      <c r="AA8">
        <v>17.64</v>
      </c>
      <c r="AB8">
        <v>17.239999999999998</v>
      </c>
    </row>
    <row r="9" spans="2:28" x14ac:dyDescent="0.25">
      <c r="B9" s="33"/>
      <c r="F9">
        <v>33.33</v>
      </c>
      <c r="H9" s="4"/>
      <c r="I9" s="14"/>
      <c r="L9">
        <v>20.83</v>
      </c>
      <c r="P9" s="33"/>
      <c r="T9">
        <v>19.420000000000002</v>
      </c>
      <c r="V9" s="4"/>
      <c r="Z9">
        <v>17.3</v>
      </c>
    </row>
    <row r="10" spans="2:28" x14ac:dyDescent="0.25">
      <c r="B10" s="33"/>
      <c r="F10">
        <v>33.33</v>
      </c>
      <c r="H10" s="4"/>
      <c r="I10" s="14"/>
      <c r="L10">
        <v>29.17</v>
      </c>
      <c r="P10" s="33"/>
      <c r="T10">
        <v>20.93</v>
      </c>
      <c r="V10" s="4"/>
      <c r="W10" s="14"/>
      <c r="Z10">
        <v>17.38</v>
      </c>
    </row>
    <row r="11" spans="2:28" x14ac:dyDescent="0.25">
      <c r="B11" s="33"/>
      <c r="H11" s="4"/>
      <c r="I11" s="14"/>
      <c r="P11" s="33"/>
      <c r="V11" s="4"/>
      <c r="W11" s="14"/>
    </row>
    <row r="12" spans="2:28" x14ac:dyDescent="0.25">
      <c r="B12" s="33"/>
      <c r="H12" s="4"/>
      <c r="I12" s="14"/>
      <c r="P12" s="33"/>
      <c r="V12" s="4"/>
      <c r="W12" s="14"/>
    </row>
    <row r="13" spans="2:28" x14ac:dyDescent="0.25">
      <c r="B13" s="33"/>
      <c r="H13" s="4"/>
      <c r="I13" s="14"/>
      <c r="P13" s="33"/>
      <c r="V13" s="4"/>
      <c r="W13" s="14"/>
    </row>
    <row r="14" spans="2:28" x14ac:dyDescent="0.25">
      <c r="B14" s="33"/>
      <c r="H14" s="4"/>
      <c r="I14" s="14"/>
      <c r="P14" s="33"/>
      <c r="V14" s="4"/>
      <c r="W14" s="14"/>
    </row>
    <row r="15" spans="2:28" x14ac:dyDescent="0.25">
      <c r="B15" s="33"/>
      <c r="H15" s="4"/>
      <c r="I15" s="14"/>
      <c r="P15" s="33"/>
      <c r="V15" s="4"/>
      <c r="W15" s="14"/>
    </row>
    <row r="16" spans="2:28" x14ac:dyDescent="0.25">
      <c r="B16" s="33"/>
      <c r="H16" s="4"/>
      <c r="I16" s="14"/>
      <c r="P16" s="33"/>
      <c r="V16" s="4"/>
      <c r="W16" s="14"/>
    </row>
    <row r="17" spans="2:28" x14ac:dyDescent="0.25">
      <c r="B17" s="33"/>
      <c r="C17" s="15">
        <f>AVERAGE(C6:C8)</f>
        <v>38.886666666666663</v>
      </c>
      <c r="D17" s="15">
        <f t="shared" ref="D17:N17" si="0">AVERAGE(D6:D8)</f>
        <v>38.89</v>
      </c>
      <c r="E17" s="15">
        <f t="shared" si="0"/>
        <v>24.073333333333334</v>
      </c>
      <c r="F17" s="15">
        <f>AVERAGE(F6:F10)</f>
        <v>28.332000000000001</v>
      </c>
      <c r="G17" s="15">
        <f t="shared" si="0"/>
        <v>31.113333333333333</v>
      </c>
      <c r="H17" s="15">
        <f t="shared" si="0"/>
        <v>21.293333333333333</v>
      </c>
      <c r="I17" s="15">
        <f t="shared" si="0"/>
        <v>50</v>
      </c>
      <c r="J17" s="15">
        <f t="shared" si="0"/>
        <v>33.333333333333336</v>
      </c>
      <c r="K17" s="15">
        <f t="shared" si="0"/>
        <v>33.333333333333336</v>
      </c>
      <c r="L17" s="15">
        <f>AVERAGE(L6:L10)</f>
        <v>20</v>
      </c>
      <c r="M17" s="15">
        <f t="shared" si="0"/>
        <v>28.89</v>
      </c>
      <c r="N17" s="15">
        <f t="shared" si="0"/>
        <v>13.89</v>
      </c>
      <c r="P17" s="33"/>
      <c r="Q17" s="15">
        <f t="shared" ref="Q17:AB17" si="1">AVERAGE(Q6:Q8)</f>
        <v>20.256666666666664</v>
      </c>
      <c r="R17" s="15">
        <f t="shared" si="1"/>
        <v>20.656666666666666</v>
      </c>
      <c r="S17" s="15">
        <f t="shared" si="1"/>
        <v>23.026666666666667</v>
      </c>
      <c r="T17" s="15">
        <f>AVERAGE(T6:T10)</f>
        <v>44.701999999999998</v>
      </c>
      <c r="U17" s="15">
        <f t="shared" si="1"/>
        <v>21.36</v>
      </c>
      <c r="V17" s="15">
        <f t="shared" si="1"/>
        <v>22.823333333333334</v>
      </c>
      <c r="W17" s="15">
        <f t="shared" si="1"/>
        <v>16.66</v>
      </c>
      <c r="X17" s="15">
        <f t="shared" si="1"/>
        <v>17.459999999999997</v>
      </c>
      <c r="Y17" s="15">
        <f t="shared" si="1"/>
        <v>20.506666666666664</v>
      </c>
      <c r="Z17" s="15">
        <f>AVERAGE(Z6:Z10)</f>
        <v>41.529999999999994</v>
      </c>
      <c r="AA17" s="15">
        <f t="shared" si="1"/>
        <v>17.059999999999999</v>
      </c>
      <c r="AB17" s="15">
        <f t="shared" si="1"/>
        <v>17.260000000000002</v>
      </c>
    </row>
    <row r="18" spans="2:28" x14ac:dyDescent="0.25">
      <c r="B18" s="33"/>
      <c r="H18" s="4"/>
      <c r="I18" s="14"/>
      <c r="P18" s="33"/>
      <c r="V18" s="4"/>
      <c r="W18" s="14"/>
    </row>
    <row r="19" spans="2:28" x14ac:dyDescent="0.25">
      <c r="B19" s="33"/>
      <c r="H19" s="4"/>
      <c r="I19" s="14"/>
      <c r="P19" s="33"/>
      <c r="V19" s="4"/>
      <c r="W19" s="14"/>
    </row>
    <row r="20" spans="2:28" x14ac:dyDescent="0.25">
      <c r="H20" s="4"/>
      <c r="I20" s="14"/>
    </row>
    <row r="21" spans="2:28" x14ac:dyDescent="0.25">
      <c r="O21" t="s">
        <v>46</v>
      </c>
    </row>
    <row r="22" spans="2:28" x14ac:dyDescent="0.25">
      <c r="O22" t="s">
        <v>119</v>
      </c>
    </row>
    <row r="23" spans="2:28" ht="15.75" thickBot="1" x14ac:dyDescent="0.3">
      <c r="B23" s="13" t="s">
        <v>40</v>
      </c>
      <c r="C23" s="30" t="s">
        <v>41</v>
      </c>
      <c r="D23" s="30"/>
      <c r="E23" s="30"/>
      <c r="F23" s="30"/>
      <c r="G23" s="30"/>
      <c r="H23" s="31"/>
      <c r="I23" s="32" t="s">
        <v>42</v>
      </c>
      <c r="J23" s="30"/>
      <c r="K23" s="30"/>
      <c r="L23" s="30"/>
      <c r="M23" s="30"/>
      <c r="N23" s="30"/>
      <c r="O23" t="s">
        <v>120</v>
      </c>
    </row>
    <row r="24" spans="2:28" x14ac:dyDescent="0.25">
      <c r="B24" s="22" t="s">
        <v>43</v>
      </c>
      <c r="C24" s="19">
        <v>0.95</v>
      </c>
      <c r="D24" s="20">
        <v>0.9</v>
      </c>
      <c r="E24" s="20">
        <v>0.85</v>
      </c>
      <c r="F24" s="20">
        <v>0.8</v>
      </c>
      <c r="G24" s="20">
        <v>0.75</v>
      </c>
      <c r="H24" s="21">
        <v>0.7</v>
      </c>
      <c r="I24" s="19">
        <v>0.95</v>
      </c>
      <c r="J24" s="20">
        <v>0.9</v>
      </c>
      <c r="K24" s="20">
        <v>0.85</v>
      </c>
      <c r="L24" s="20">
        <v>0.8</v>
      </c>
      <c r="M24" s="20">
        <v>0.75</v>
      </c>
      <c r="N24" s="20">
        <v>0.7</v>
      </c>
    </row>
    <row r="25" spans="2:28" x14ac:dyDescent="0.25">
      <c r="B25" s="33" t="s">
        <v>47</v>
      </c>
      <c r="C25">
        <v>19.079999999999998</v>
      </c>
      <c r="D25">
        <v>21.42</v>
      </c>
      <c r="E25">
        <v>26.48</v>
      </c>
      <c r="F25">
        <v>120.01</v>
      </c>
      <c r="G25">
        <v>29.97</v>
      </c>
      <c r="H25" s="4">
        <v>36.229999999999997</v>
      </c>
      <c r="I25" s="14">
        <v>19</v>
      </c>
      <c r="J25">
        <v>21.25</v>
      </c>
      <c r="K25">
        <v>23.7</v>
      </c>
      <c r="L25">
        <v>120.3</v>
      </c>
      <c r="M25">
        <v>35.950000000000003</v>
      </c>
      <c r="N25">
        <v>53.64</v>
      </c>
    </row>
    <row r="26" spans="2:28" x14ac:dyDescent="0.25">
      <c r="B26" s="33"/>
      <c r="C26">
        <v>18.14</v>
      </c>
      <c r="D26">
        <v>21.98</v>
      </c>
      <c r="E26">
        <v>27.7</v>
      </c>
      <c r="F26">
        <v>26.53</v>
      </c>
      <c r="G26">
        <v>25.97</v>
      </c>
      <c r="H26" s="4">
        <v>33.9</v>
      </c>
      <c r="I26" s="14">
        <v>15.08</v>
      </c>
      <c r="J26">
        <v>23.43</v>
      </c>
      <c r="K26">
        <v>24.74</v>
      </c>
      <c r="L26">
        <v>33.28</v>
      </c>
      <c r="M26">
        <v>38.51</v>
      </c>
      <c r="N26">
        <v>64.22</v>
      </c>
    </row>
    <row r="27" spans="2:28" x14ac:dyDescent="0.25">
      <c r="B27" s="33"/>
      <c r="C27">
        <v>16.170000000000002</v>
      </c>
      <c r="D27">
        <v>21.55</v>
      </c>
      <c r="E27">
        <v>26.68</v>
      </c>
      <c r="F27">
        <v>26.26</v>
      </c>
      <c r="G27">
        <v>27.3</v>
      </c>
      <c r="H27" s="4">
        <v>31.55</v>
      </c>
      <c r="I27" s="14">
        <v>13.24</v>
      </c>
      <c r="J27">
        <v>22.97</v>
      </c>
      <c r="K27">
        <v>23.15</v>
      </c>
      <c r="L27">
        <v>27.35</v>
      </c>
      <c r="M27">
        <v>32.35</v>
      </c>
      <c r="N27">
        <v>68.28</v>
      </c>
    </row>
    <row r="28" spans="2:28" x14ac:dyDescent="0.25">
      <c r="B28" s="33"/>
      <c r="F28">
        <v>28.66</v>
      </c>
      <c r="H28" s="4"/>
      <c r="I28" s="14"/>
      <c r="L28">
        <v>31.73</v>
      </c>
    </row>
    <row r="29" spans="2:28" x14ac:dyDescent="0.25">
      <c r="B29" s="33"/>
      <c r="F29">
        <v>26.84</v>
      </c>
      <c r="H29" s="4"/>
      <c r="I29" s="14"/>
      <c r="L29">
        <v>28.2</v>
      </c>
    </row>
    <row r="30" spans="2:28" x14ac:dyDescent="0.25">
      <c r="B30" s="33"/>
      <c r="H30" s="4"/>
      <c r="I30" s="14"/>
    </row>
    <row r="31" spans="2:28" x14ac:dyDescent="0.25">
      <c r="B31" s="33"/>
      <c r="H31" s="4"/>
      <c r="I31" s="14"/>
    </row>
    <row r="32" spans="2:28" x14ac:dyDescent="0.25">
      <c r="B32" s="33"/>
      <c r="H32" s="4"/>
      <c r="I32" s="14"/>
    </row>
    <row r="33" spans="2:14" x14ac:dyDescent="0.25">
      <c r="B33" s="33"/>
      <c r="H33" s="4"/>
      <c r="I33" s="14"/>
    </row>
    <row r="34" spans="2:14" x14ac:dyDescent="0.25">
      <c r="B34" s="33"/>
      <c r="H34" s="4"/>
      <c r="I34" s="14"/>
    </row>
    <row r="35" spans="2:14" x14ac:dyDescent="0.25">
      <c r="B35" s="33"/>
      <c r="H35" s="4"/>
      <c r="I35" s="14"/>
    </row>
    <row r="36" spans="2:14" x14ac:dyDescent="0.25">
      <c r="B36" s="33"/>
      <c r="C36" s="15">
        <f>AVERAGE(C25:C27)</f>
        <v>17.796666666666667</v>
      </c>
      <c r="D36" s="15">
        <f t="shared" ref="D36:N36" si="2">AVERAGE(D25:D27)</f>
        <v>21.650000000000002</v>
      </c>
      <c r="E36" s="15">
        <f t="shared" si="2"/>
        <v>26.953333333333333</v>
      </c>
      <c r="F36" s="15">
        <f>AVERAGE(F25:F29)</f>
        <v>45.660000000000004</v>
      </c>
      <c r="G36" s="15">
        <f t="shared" si="2"/>
        <v>27.746666666666666</v>
      </c>
      <c r="H36" s="15">
        <f t="shared" si="2"/>
        <v>33.893333333333331</v>
      </c>
      <c r="I36" s="15">
        <f t="shared" si="2"/>
        <v>15.773333333333333</v>
      </c>
      <c r="J36" s="15">
        <f t="shared" si="2"/>
        <v>22.55</v>
      </c>
      <c r="K36" s="15">
        <f t="shared" si="2"/>
        <v>23.863333333333333</v>
      </c>
      <c r="L36" s="15">
        <f>AVERAGE(L25:L29)</f>
        <v>48.17199999999999</v>
      </c>
      <c r="M36" s="15">
        <f t="shared" si="2"/>
        <v>35.603333333333332</v>
      </c>
      <c r="N36" s="15">
        <f t="shared" si="2"/>
        <v>62.04666666666666</v>
      </c>
    </row>
    <row r="37" spans="2:14" x14ac:dyDescent="0.25">
      <c r="B37" s="33"/>
      <c r="H37" s="4"/>
      <c r="I37" s="14"/>
    </row>
    <row r="38" spans="2:14" x14ac:dyDescent="0.25">
      <c r="B38" s="33"/>
      <c r="H38" s="4"/>
      <c r="I38" s="14"/>
    </row>
  </sheetData>
  <mergeCells count="9">
    <mergeCell ref="B25:B38"/>
    <mergeCell ref="C4:H4"/>
    <mergeCell ref="I4:N4"/>
    <mergeCell ref="Q4:V4"/>
    <mergeCell ref="W4:AB4"/>
    <mergeCell ref="B6:B19"/>
    <mergeCell ref="P6:P19"/>
    <mergeCell ref="C23:H23"/>
    <mergeCell ref="I23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0FC8-63B4-43F3-99B5-28D9AF4BAAEE}">
  <dimension ref="A1:AC46"/>
  <sheetViews>
    <sheetView workbookViewId="0">
      <selection activeCell="X12" sqref="X12"/>
    </sheetView>
  </sheetViews>
  <sheetFormatPr defaultRowHeight="15" x14ac:dyDescent="0.25"/>
  <sheetData>
    <row r="1" spans="1:29" ht="15.75" thickBot="1" x14ac:dyDescent="0.3">
      <c r="A1" s="34" t="s">
        <v>123</v>
      </c>
      <c r="B1" s="35" t="s">
        <v>124</v>
      </c>
      <c r="C1" s="35" t="s">
        <v>125</v>
      </c>
      <c r="D1" s="35" t="s">
        <v>126</v>
      </c>
      <c r="E1" s="35" t="s">
        <v>127</v>
      </c>
      <c r="F1" s="36" t="s">
        <v>128</v>
      </c>
      <c r="G1" s="35" t="s">
        <v>129</v>
      </c>
      <c r="H1" s="35" t="s">
        <v>130</v>
      </c>
      <c r="I1" s="35" t="s">
        <v>131</v>
      </c>
      <c r="J1" s="35" t="s">
        <v>132</v>
      </c>
      <c r="K1" s="36" t="s">
        <v>133</v>
      </c>
      <c r="L1" s="35" t="s">
        <v>134</v>
      </c>
      <c r="M1" s="35" t="s">
        <v>135</v>
      </c>
      <c r="N1" s="35" t="s">
        <v>136</v>
      </c>
      <c r="O1" s="35" t="s">
        <v>137</v>
      </c>
      <c r="P1" s="36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  <c r="U1" s="36" t="s">
        <v>143</v>
      </c>
      <c r="V1" s="36" t="s">
        <v>144</v>
      </c>
      <c r="W1" s="1" t="s">
        <v>145</v>
      </c>
    </row>
    <row r="2" spans="1:29" x14ac:dyDescent="0.25">
      <c r="A2" s="37" t="s">
        <v>146</v>
      </c>
      <c r="B2" t="s">
        <v>2</v>
      </c>
      <c r="C2" t="s">
        <v>3</v>
      </c>
      <c r="D2" t="s">
        <v>4</v>
      </c>
      <c r="E2" t="s">
        <v>11</v>
      </c>
      <c r="F2" s="38" t="s">
        <v>12</v>
      </c>
      <c r="G2" t="s">
        <v>2</v>
      </c>
      <c r="H2" t="s">
        <v>3</v>
      </c>
      <c r="I2" t="s">
        <v>4</v>
      </c>
      <c r="J2" t="s">
        <v>11</v>
      </c>
      <c r="K2" s="38" t="s">
        <v>12</v>
      </c>
      <c r="L2" t="s">
        <v>2</v>
      </c>
      <c r="M2" t="s">
        <v>3</v>
      </c>
      <c r="N2" t="s">
        <v>4</v>
      </c>
      <c r="O2" t="s">
        <v>11</v>
      </c>
      <c r="P2" s="38" t="s">
        <v>12</v>
      </c>
      <c r="Q2" t="s">
        <v>2</v>
      </c>
      <c r="R2" t="s">
        <v>3</v>
      </c>
      <c r="S2" t="s">
        <v>4</v>
      </c>
      <c r="T2" t="s">
        <v>11</v>
      </c>
      <c r="U2" s="38" t="s">
        <v>12</v>
      </c>
      <c r="W2" t="s">
        <v>147</v>
      </c>
      <c r="Y2" t="s">
        <v>148</v>
      </c>
      <c r="AA2" t="s">
        <v>149</v>
      </c>
      <c r="AC2" t="s">
        <v>150</v>
      </c>
    </row>
    <row r="3" spans="1:29" x14ac:dyDescent="0.25">
      <c r="A3" s="39" t="s">
        <v>151</v>
      </c>
      <c r="B3" s="40">
        <v>15.54</v>
      </c>
      <c r="C3" s="40">
        <v>17.399999999999999</v>
      </c>
      <c r="D3" s="40">
        <v>15.66</v>
      </c>
      <c r="E3" s="40">
        <v>16.32</v>
      </c>
      <c r="F3" s="41">
        <v>15.66</v>
      </c>
      <c r="G3" s="40">
        <v>17.91</v>
      </c>
      <c r="H3" s="40">
        <v>16.440000000000001</v>
      </c>
      <c r="I3" s="40">
        <v>16.71</v>
      </c>
      <c r="J3" s="40">
        <v>16.190000000000001</v>
      </c>
      <c r="K3" s="41">
        <v>15.72</v>
      </c>
      <c r="L3" s="40">
        <v>16.22</v>
      </c>
      <c r="M3" s="40">
        <v>14.17</v>
      </c>
      <c r="N3" s="40">
        <v>14.98</v>
      </c>
      <c r="O3" s="40">
        <v>15.15</v>
      </c>
      <c r="P3" s="41">
        <v>15.54</v>
      </c>
      <c r="Q3" s="40">
        <v>14.85</v>
      </c>
      <c r="R3" s="40">
        <v>14.53</v>
      </c>
      <c r="S3" s="40">
        <v>14.53</v>
      </c>
      <c r="T3" s="40">
        <v>15.05</v>
      </c>
      <c r="U3" s="41">
        <v>15.94</v>
      </c>
      <c r="V3" s="40">
        <f t="shared" ref="V3:V46" si="0">AVERAGE(B3:U3)</f>
        <v>15.725499999999997</v>
      </c>
      <c r="W3" s="40">
        <f>AVERAGE(B3:F3)</f>
        <v>16.115999999999996</v>
      </c>
      <c r="X3" s="40"/>
      <c r="Y3" s="40">
        <f>AVERAGE(G3:K3)</f>
        <v>16.594000000000001</v>
      </c>
      <c r="Z3" s="40"/>
      <c r="AA3" s="40">
        <f>AVERAGE(L3:P3)</f>
        <v>15.212</v>
      </c>
      <c r="AB3" s="40"/>
      <c r="AC3" s="40">
        <f>AVERAGE(Q3:U3)</f>
        <v>14.979999999999999</v>
      </c>
    </row>
    <row r="4" spans="1:29" x14ac:dyDescent="0.25">
      <c r="A4" s="39" t="s">
        <v>152</v>
      </c>
      <c r="B4" s="40">
        <v>22.29</v>
      </c>
      <c r="C4" s="40">
        <v>22.13</v>
      </c>
      <c r="D4" s="40">
        <v>21.35</v>
      </c>
      <c r="E4" s="40">
        <v>23.31</v>
      </c>
      <c r="F4" s="41">
        <v>22.23</v>
      </c>
      <c r="G4" s="40">
        <v>20.95</v>
      </c>
      <c r="H4" s="40">
        <v>23.33</v>
      </c>
      <c r="I4" s="40">
        <v>21.18</v>
      </c>
      <c r="J4" s="40">
        <v>22.35</v>
      </c>
      <c r="K4" s="41">
        <v>23.19</v>
      </c>
      <c r="L4" s="40">
        <v>21.7</v>
      </c>
      <c r="M4" s="40">
        <v>24.47</v>
      </c>
      <c r="N4" s="40">
        <v>21.22</v>
      </c>
      <c r="O4" s="40">
        <v>22.52</v>
      </c>
      <c r="P4" s="41">
        <v>22.23</v>
      </c>
      <c r="Q4" s="40">
        <v>23.42</v>
      </c>
      <c r="R4" s="40">
        <v>25.21</v>
      </c>
      <c r="S4" s="40">
        <v>22.63</v>
      </c>
      <c r="T4" s="40">
        <v>22.07</v>
      </c>
      <c r="U4" s="41">
        <v>22.8</v>
      </c>
      <c r="V4" s="40">
        <f t="shared" si="0"/>
        <v>22.529000000000003</v>
      </c>
      <c r="W4" s="40">
        <f t="shared" ref="W4:W46" si="1">AVERAGE(B4:F4)</f>
        <v>22.262000000000004</v>
      </c>
      <c r="X4" s="40"/>
      <c r="Y4" s="40">
        <f t="shared" ref="Y4:Y46" si="2">AVERAGE(G4:K4)</f>
        <v>22.2</v>
      </c>
      <c r="Z4" s="40"/>
      <c r="AA4" s="40">
        <f t="shared" ref="AA4:AA46" si="3">AVERAGE(L4:P4)</f>
        <v>22.428000000000001</v>
      </c>
      <c r="AB4" s="40"/>
      <c r="AC4" s="40">
        <f t="shared" ref="AC4:AC46" si="4">AVERAGE(Q4:U4)</f>
        <v>23.226000000000003</v>
      </c>
    </row>
    <row r="5" spans="1:29" x14ac:dyDescent="0.25">
      <c r="A5" s="39" t="s">
        <v>121</v>
      </c>
      <c r="B5" s="40">
        <v>0.35289999999999999</v>
      </c>
      <c r="C5" s="40">
        <v>0.35289999999999999</v>
      </c>
      <c r="D5" s="40">
        <v>0.32940000000000003</v>
      </c>
      <c r="E5" s="40">
        <v>0.30590000000000001</v>
      </c>
      <c r="F5" s="41">
        <v>0.28239999999999998</v>
      </c>
      <c r="G5" s="40">
        <v>0.3906</v>
      </c>
      <c r="H5" s="40">
        <v>0.2656</v>
      </c>
      <c r="I5" s="40">
        <v>0.3594</v>
      </c>
      <c r="J5" s="40">
        <v>0.28120000000000001</v>
      </c>
      <c r="K5" s="41">
        <v>0.2344</v>
      </c>
      <c r="L5" s="40">
        <v>0.3594</v>
      </c>
      <c r="M5" s="40">
        <v>0.1875</v>
      </c>
      <c r="N5" s="40">
        <v>0.3125</v>
      </c>
      <c r="O5" s="40">
        <v>0.34379999999999999</v>
      </c>
      <c r="P5" s="41">
        <v>0.3125</v>
      </c>
      <c r="Q5" s="40">
        <v>0.36470000000000002</v>
      </c>
      <c r="R5" s="40">
        <v>0.31759999999999999</v>
      </c>
      <c r="S5" s="40">
        <v>0.38819999999999999</v>
      </c>
      <c r="T5" s="40">
        <v>0.32940000000000003</v>
      </c>
      <c r="U5" s="41">
        <v>0.38819999999999999</v>
      </c>
      <c r="V5" s="40">
        <f t="shared" si="0"/>
        <v>0.32292500000000002</v>
      </c>
      <c r="W5" s="40">
        <f t="shared" si="1"/>
        <v>0.32470000000000004</v>
      </c>
      <c r="X5" s="40"/>
      <c r="Y5" s="40">
        <f t="shared" si="2"/>
        <v>0.30624000000000001</v>
      </c>
      <c r="Z5" s="40"/>
      <c r="AA5" s="40">
        <f t="shared" si="3"/>
        <v>0.30313999999999997</v>
      </c>
      <c r="AB5" s="40"/>
      <c r="AC5" s="40">
        <f t="shared" si="4"/>
        <v>0.35761999999999999</v>
      </c>
    </row>
    <row r="6" spans="1:29" x14ac:dyDescent="0.25">
      <c r="A6" s="37" t="s">
        <v>153</v>
      </c>
      <c r="B6">
        <v>48</v>
      </c>
      <c r="C6">
        <v>55</v>
      </c>
      <c r="D6">
        <v>51</v>
      </c>
      <c r="E6">
        <v>54</v>
      </c>
      <c r="F6" s="38">
        <v>60</v>
      </c>
      <c r="G6">
        <v>52</v>
      </c>
      <c r="H6">
        <v>52</v>
      </c>
      <c r="I6">
        <v>45</v>
      </c>
      <c r="J6">
        <v>40</v>
      </c>
      <c r="K6" s="38">
        <v>41</v>
      </c>
      <c r="L6">
        <v>45</v>
      </c>
      <c r="M6">
        <v>51</v>
      </c>
      <c r="N6">
        <v>40</v>
      </c>
      <c r="O6">
        <v>28</v>
      </c>
      <c r="P6" s="38">
        <v>46</v>
      </c>
      <c r="Q6">
        <v>49</v>
      </c>
      <c r="R6">
        <v>42</v>
      </c>
      <c r="S6">
        <v>66</v>
      </c>
      <c r="T6">
        <v>56</v>
      </c>
      <c r="U6" s="38">
        <v>44</v>
      </c>
      <c r="V6">
        <f t="shared" si="0"/>
        <v>48.25</v>
      </c>
      <c r="W6">
        <f t="shared" si="1"/>
        <v>53.6</v>
      </c>
      <c r="Y6">
        <f t="shared" si="2"/>
        <v>46</v>
      </c>
      <c r="AA6">
        <f t="shared" si="3"/>
        <v>42</v>
      </c>
      <c r="AC6">
        <f t="shared" si="4"/>
        <v>51.4</v>
      </c>
    </row>
    <row r="7" spans="1:29" x14ac:dyDescent="0.25">
      <c r="A7" s="37" t="s">
        <v>154</v>
      </c>
      <c r="B7">
        <v>64</v>
      </c>
      <c r="C7">
        <v>78</v>
      </c>
      <c r="D7">
        <v>71</v>
      </c>
      <c r="E7">
        <v>80</v>
      </c>
      <c r="F7" s="38">
        <v>81</v>
      </c>
      <c r="G7">
        <v>78</v>
      </c>
      <c r="H7">
        <v>73</v>
      </c>
      <c r="I7">
        <v>64</v>
      </c>
      <c r="J7">
        <v>70</v>
      </c>
      <c r="K7" s="38">
        <v>74</v>
      </c>
      <c r="L7">
        <v>63</v>
      </c>
      <c r="M7">
        <v>86</v>
      </c>
      <c r="N7">
        <v>54</v>
      </c>
      <c r="O7">
        <v>52</v>
      </c>
      <c r="P7" s="38">
        <v>68</v>
      </c>
      <c r="Q7">
        <v>68</v>
      </c>
      <c r="R7">
        <v>83</v>
      </c>
      <c r="S7">
        <v>73</v>
      </c>
      <c r="T7">
        <v>59</v>
      </c>
      <c r="U7" s="38">
        <v>57</v>
      </c>
      <c r="V7">
        <f t="shared" si="0"/>
        <v>69.8</v>
      </c>
      <c r="W7">
        <f t="shared" si="1"/>
        <v>74.8</v>
      </c>
      <c r="Y7">
        <f t="shared" si="2"/>
        <v>71.8</v>
      </c>
      <c r="AA7">
        <f t="shared" si="3"/>
        <v>64.599999999999994</v>
      </c>
      <c r="AC7">
        <f t="shared" si="4"/>
        <v>68</v>
      </c>
    </row>
    <row r="8" spans="1:29" x14ac:dyDescent="0.25">
      <c r="A8" s="37" t="s">
        <v>155</v>
      </c>
      <c r="B8">
        <v>163</v>
      </c>
      <c r="C8">
        <v>143</v>
      </c>
      <c r="D8">
        <v>158</v>
      </c>
      <c r="E8">
        <v>145</v>
      </c>
      <c r="F8" s="38">
        <v>136</v>
      </c>
      <c r="G8">
        <v>120</v>
      </c>
      <c r="H8">
        <v>154</v>
      </c>
      <c r="I8">
        <v>139</v>
      </c>
      <c r="J8">
        <v>147</v>
      </c>
      <c r="K8" s="38">
        <v>140</v>
      </c>
      <c r="L8">
        <v>130</v>
      </c>
      <c r="M8">
        <v>161</v>
      </c>
      <c r="N8">
        <v>154</v>
      </c>
      <c r="O8">
        <v>144</v>
      </c>
      <c r="P8" s="38">
        <v>149</v>
      </c>
      <c r="Q8">
        <v>157</v>
      </c>
      <c r="R8">
        <v>143</v>
      </c>
      <c r="S8">
        <v>163</v>
      </c>
      <c r="T8">
        <v>166</v>
      </c>
      <c r="U8" s="38">
        <v>154</v>
      </c>
      <c r="V8">
        <f t="shared" si="0"/>
        <v>148.30000000000001</v>
      </c>
      <c r="W8">
        <f t="shared" si="1"/>
        <v>149</v>
      </c>
      <c r="Y8">
        <f t="shared" si="2"/>
        <v>140</v>
      </c>
      <c r="AA8">
        <f t="shared" si="3"/>
        <v>147.6</v>
      </c>
      <c r="AC8">
        <f t="shared" si="4"/>
        <v>156.6</v>
      </c>
    </row>
    <row r="9" spans="1:29" x14ac:dyDescent="0.25">
      <c r="A9" s="37" t="s">
        <v>156</v>
      </c>
      <c r="B9">
        <v>163</v>
      </c>
      <c r="C9">
        <v>174</v>
      </c>
      <c r="D9">
        <v>159</v>
      </c>
      <c r="E9">
        <v>162</v>
      </c>
      <c r="F9" s="38">
        <v>167</v>
      </c>
      <c r="G9">
        <v>162</v>
      </c>
      <c r="H9">
        <v>174</v>
      </c>
      <c r="I9">
        <v>165</v>
      </c>
      <c r="J9">
        <v>166</v>
      </c>
      <c r="K9" s="38">
        <v>167</v>
      </c>
      <c r="L9">
        <v>153</v>
      </c>
      <c r="M9">
        <v>169</v>
      </c>
      <c r="N9">
        <v>154</v>
      </c>
      <c r="O9">
        <v>159</v>
      </c>
      <c r="P9" s="38">
        <v>164</v>
      </c>
      <c r="Q9">
        <v>181</v>
      </c>
      <c r="R9">
        <v>164</v>
      </c>
      <c r="S9">
        <v>160</v>
      </c>
      <c r="T9">
        <v>158</v>
      </c>
      <c r="U9" s="38">
        <v>154</v>
      </c>
      <c r="V9">
        <f t="shared" si="0"/>
        <v>163.75</v>
      </c>
      <c r="W9">
        <f t="shared" si="1"/>
        <v>165</v>
      </c>
      <c r="Y9">
        <f t="shared" si="2"/>
        <v>166.8</v>
      </c>
      <c r="AA9">
        <f t="shared" si="3"/>
        <v>159.80000000000001</v>
      </c>
      <c r="AC9">
        <f t="shared" si="4"/>
        <v>163.4</v>
      </c>
    </row>
    <row r="10" spans="1:29" x14ac:dyDescent="0.25">
      <c r="A10" s="37" t="s">
        <v>157</v>
      </c>
      <c r="B10">
        <v>59</v>
      </c>
      <c r="C10">
        <v>59</v>
      </c>
      <c r="D10">
        <v>65</v>
      </c>
      <c r="E10">
        <v>66</v>
      </c>
      <c r="F10" s="38">
        <v>63</v>
      </c>
      <c r="G10">
        <v>58</v>
      </c>
      <c r="H10">
        <v>60</v>
      </c>
      <c r="I10">
        <v>64</v>
      </c>
      <c r="J10">
        <v>59</v>
      </c>
      <c r="K10" s="38">
        <v>74</v>
      </c>
      <c r="L10">
        <v>58</v>
      </c>
      <c r="M10">
        <v>58</v>
      </c>
      <c r="N10">
        <v>67</v>
      </c>
      <c r="O10">
        <v>63</v>
      </c>
      <c r="P10" s="38">
        <v>69</v>
      </c>
      <c r="Q10">
        <v>72</v>
      </c>
      <c r="R10">
        <v>76</v>
      </c>
      <c r="S10">
        <v>69</v>
      </c>
      <c r="T10">
        <v>73</v>
      </c>
      <c r="U10" s="38">
        <v>65</v>
      </c>
      <c r="V10">
        <f t="shared" si="0"/>
        <v>64.849999999999994</v>
      </c>
      <c r="W10">
        <f t="shared" si="1"/>
        <v>62.4</v>
      </c>
      <c r="Y10">
        <f t="shared" si="2"/>
        <v>63</v>
      </c>
      <c r="AA10">
        <f t="shared" si="3"/>
        <v>63</v>
      </c>
      <c r="AC10">
        <f t="shared" si="4"/>
        <v>71</v>
      </c>
    </row>
    <row r="11" spans="1:29" x14ac:dyDescent="0.25">
      <c r="A11" s="37" t="s">
        <v>158</v>
      </c>
      <c r="B11">
        <v>59</v>
      </c>
      <c r="C11">
        <v>57</v>
      </c>
      <c r="D11">
        <v>58</v>
      </c>
      <c r="E11">
        <v>61</v>
      </c>
      <c r="F11" s="38">
        <v>56</v>
      </c>
      <c r="G11">
        <v>59</v>
      </c>
      <c r="H11">
        <v>62</v>
      </c>
      <c r="I11">
        <v>60</v>
      </c>
      <c r="J11">
        <v>62</v>
      </c>
      <c r="K11" s="38">
        <v>66</v>
      </c>
      <c r="L11">
        <v>56</v>
      </c>
      <c r="M11">
        <v>57</v>
      </c>
      <c r="N11">
        <v>65</v>
      </c>
      <c r="O11">
        <v>60</v>
      </c>
      <c r="P11" s="38">
        <v>54</v>
      </c>
      <c r="Q11">
        <v>60</v>
      </c>
      <c r="R11">
        <v>69</v>
      </c>
      <c r="S11">
        <v>67</v>
      </c>
      <c r="T11">
        <v>77</v>
      </c>
      <c r="U11" s="38">
        <v>68</v>
      </c>
      <c r="V11">
        <f t="shared" si="0"/>
        <v>61.65</v>
      </c>
      <c r="W11">
        <f t="shared" si="1"/>
        <v>58.2</v>
      </c>
      <c r="Y11">
        <f t="shared" si="2"/>
        <v>61.8</v>
      </c>
      <c r="AA11">
        <f t="shared" si="3"/>
        <v>58.4</v>
      </c>
      <c r="AC11">
        <f t="shared" si="4"/>
        <v>68.2</v>
      </c>
    </row>
    <row r="12" spans="1:29" x14ac:dyDescent="0.25">
      <c r="A12" s="37" t="s">
        <v>159</v>
      </c>
      <c r="B12">
        <v>65</v>
      </c>
      <c r="C12">
        <v>63</v>
      </c>
      <c r="D12">
        <v>64</v>
      </c>
      <c r="E12">
        <v>71</v>
      </c>
      <c r="F12" s="38">
        <v>63</v>
      </c>
      <c r="G12">
        <v>68</v>
      </c>
      <c r="H12">
        <v>65</v>
      </c>
      <c r="I12">
        <v>65</v>
      </c>
      <c r="J12">
        <v>64</v>
      </c>
      <c r="K12" s="38">
        <v>74</v>
      </c>
      <c r="L12">
        <v>55</v>
      </c>
      <c r="M12">
        <v>61</v>
      </c>
      <c r="N12">
        <v>62</v>
      </c>
      <c r="O12">
        <v>57</v>
      </c>
      <c r="P12" s="38">
        <v>58</v>
      </c>
      <c r="Q12">
        <v>62</v>
      </c>
      <c r="R12">
        <v>70</v>
      </c>
      <c r="S12">
        <v>76</v>
      </c>
      <c r="T12">
        <v>56</v>
      </c>
      <c r="U12" s="38">
        <v>73</v>
      </c>
      <c r="V12">
        <f t="shared" si="0"/>
        <v>64.599999999999994</v>
      </c>
      <c r="W12">
        <f t="shared" si="1"/>
        <v>65.2</v>
      </c>
      <c r="Y12">
        <f t="shared" si="2"/>
        <v>67.2</v>
      </c>
      <c r="AA12">
        <f t="shared" si="3"/>
        <v>58.6</v>
      </c>
      <c r="AC12">
        <f t="shared" si="4"/>
        <v>67.400000000000006</v>
      </c>
    </row>
    <row r="13" spans="1:29" x14ac:dyDescent="0.25">
      <c r="A13" s="37" t="s">
        <v>160</v>
      </c>
      <c r="B13">
        <v>71</v>
      </c>
      <c r="C13">
        <v>72</v>
      </c>
      <c r="D13">
        <v>68</v>
      </c>
      <c r="E13">
        <v>69</v>
      </c>
      <c r="F13" s="38">
        <v>63</v>
      </c>
      <c r="G13">
        <v>69</v>
      </c>
      <c r="H13">
        <v>70</v>
      </c>
      <c r="I13">
        <v>64</v>
      </c>
      <c r="J13">
        <v>60</v>
      </c>
      <c r="K13" s="38">
        <v>72</v>
      </c>
      <c r="L13">
        <v>63</v>
      </c>
      <c r="M13">
        <v>57</v>
      </c>
      <c r="N13">
        <v>55</v>
      </c>
      <c r="O13">
        <v>54</v>
      </c>
      <c r="P13" s="38">
        <v>65</v>
      </c>
      <c r="Q13">
        <v>60</v>
      </c>
      <c r="R13">
        <v>69</v>
      </c>
      <c r="S13">
        <v>72</v>
      </c>
      <c r="T13">
        <v>70</v>
      </c>
      <c r="U13" s="38">
        <v>66</v>
      </c>
      <c r="V13">
        <f t="shared" si="0"/>
        <v>65.45</v>
      </c>
      <c r="W13">
        <f t="shared" si="1"/>
        <v>68.599999999999994</v>
      </c>
      <c r="Y13">
        <f t="shared" si="2"/>
        <v>67</v>
      </c>
      <c r="AA13">
        <f t="shared" si="3"/>
        <v>58.8</v>
      </c>
      <c r="AC13">
        <f t="shared" si="4"/>
        <v>67.400000000000006</v>
      </c>
    </row>
    <row r="14" spans="1:29" x14ac:dyDescent="0.25">
      <c r="A14" s="37" t="s">
        <v>161</v>
      </c>
      <c r="B14">
        <v>77</v>
      </c>
      <c r="C14">
        <v>85</v>
      </c>
      <c r="D14">
        <v>74</v>
      </c>
      <c r="E14">
        <v>77</v>
      </c>
      <c r="F14" s="38">
        <v>70</v>
      </c>
      <c r="G14">
        <v>83</v>
      </c>
      <c r="H14">
        <v>84</v>
      </c>
      <c r="I14">
        <v>73</v>
      </c>
      <c r="J14">
        <v>74</v>
      </c>
      <c r="K14" s="38">
        <v>79</v>
      </c>
      <c r="L14">
        <v>80</v>
      </c>
      <c r="M14">
        <v>68</v>
      </c>
      <c r="N14">
        <v>68</v>
      </c>
      <c r="O14">
        <v>79</v>
      </c>
      <c r="P14" s="38">
        <v>85</v>
      </c>
      <c r="Q14">
        <v>72</v>
      </c>
      <c r="R14">
        <v>80</v>
      </c>
      <c r="S14">
        <v>73</v>
      </c>
      <c r="T14">
        <v>80</v>
      </c>
      <c r="U14" s="38">
        <v>62</v>
      </c>
      <c r="V14">
        <f t="shared" si="0"/>
        <v>76.150000000000006</v>
      </c>
      <c r="W14">
        <f t="shared" si="1"/>
        <v>76.599999999999994</v>
      </c>
      <c r="Y14">
        <f t="shared" si="2"/>
        <v>78.599999999999994</v>
      </c>
      <c r="AA14">
        <f t="shared" si="3"/>
        <v>76</v>
      </c>
      <c r="AC14">
        <f t="shared" si="4"/>
        <v>73.400000000000006</v>
      </c>
    </row>
    <row r="15" spans="1:29" x14ac:dyDescent="0.25">
      <c r="A15" s="37" t="s">
        <v>162</v>
      </c>
      <c r="B15">
        <v>161</v>
      </c>
      <c r="C15">
        <v>151</v>
      </c>
      <c r="D15">
        <v>161</v>
      </c>
      <c r="E15">
        <v>153</v>
      </c>
      <c r="F15" s="38">
        <v>142</v>
      </c>
      <c r="G15">
        <v>128</v>
      </c>
      <c r="H15">
        <v>159</v>
      </c>
      <c r="I15">
        <v>147</v>
      </c>
      <c r="J15">
        <v>152</v>
      </c>
      <c r="K15" s="38">
        <v>150</v>
      </c>
      <c r="L15">
        <v>142</v>
      </c>
      <c r="M15">
        <v>162</v>
      </c>
      <c r="N15">
        <v>151</v>
      </c>
      <c r="O15">
        <v>152</v>
      </c>
      <c r="P15" s="38">
        <v>154</v>
      </c>
      <c r="Q15">
        <v>158</v>
      </c>
      <c r="R15">
        <v>157</v>
      </c>
      <c r="S15">
        <v>164</v>
      </c>
      <c r="T15">
        <v>166</v>
      </c>
      <c r="U15" s="38">
        <v>161</v>
      </c>
      <c r="V15">
        <f t="shared" si="0"/>
        <v>153.55000000000001</v>
      </c>
      <c r="W15">
        <f t="shared" si="1"/>
        <v>153.6</v>
      </c>
      <c r="Y15">
        <f t="shared" si="2"/>
        <v>147.19999999999999</v>
      </c>
      <c r="AA15">
        <f t="shared" si="3"/>
        <v>152.19999999999999</v>
      </c>
      <c r="AC15">
        <f t="shared" si="4"/>
        <v>161.19999999999999</v>
      </c>
    </row>
    <row r="16" spans="1:29" x14ac:dyDescent="0.25">
      <c r="A16" s="37" t="s">
        <v>163</v>
      </c>
      <c r="B16">
        <v>146</v>
      </c>
      <c r="C16">
        <v>165</v>
      </c>
      <c r="D16">
        <v>166</v>
      </c>
      <c r="E16">
        <v>153</v>
      </c>
      <c r="F16" s="38">
        <v>154</v>
      </c>
      <c r="G16">
        <v>167</v>
      </c>
      <c r="H16">
        <v>187</v>
      </c>
      <c r="I16">
        <v>163</v>
      </c>
      <c r="J16">
        <v>166</v>
      </c>
      <c r="K16" s="38">
        <v>176</v>
      </c>
      <c r="L16">
        <v>166</v>
      </c>
      <c r="M16">
        <v>159</v>
      </c>
      <c r="N16">
        <v>153</v>
      </c>
      <c r="O16">
        <v>155</v>
      </c>
      <c r="P16" s="38">
        <v>168</v>
      </c>
      <c r="Q16">
        <v>168</v>
      </c>
      <c r="R16">
        <v>145</v>
      </c>
      <c r="S16">
        <v>175</v>
      </c>
      <c r="T16">
        <v>166</v>
      </c>
      <c r="U16" s="38">
        <v>163</v>
      </c>
      <c r="V16">
        <f t="shared" si="0"/>
        <v>163.05000000000001</v>
      </c>
      <c r="W16">
        <f t="shared" si="1"/>
        <v>156.80000000000001</v>
      </c>
      <c r="Y16">
        <f t="shared" si="2"/>
        <v>171.8</v>
      </c>
      <c r="AA16">
        <f t="shared" si="3"/>
        <v>160.19999999999999</v>
      </c>
      <c r="AC16">
        <f t="shared" si="4"/>
        <v>163.4</v>
      </c>
    </row>
    <row r="17" spans="1:29" x14ac:dyDescent="0.25">
      <c r="A17" s="37" t="s">
        <v>164</v>
      </c>
      <c r="B17">
        <v>56</v>
      </c>
      <c r="C17">
        <v>60</v>
      </c>
      <c r="D17">
        <v>60</v>
      </c>
      <c r="E17">
        <v>64</v>
      </c>
      <c r="F17" s="38">
        <v>59</v>
      </c>
      <c r="G17">
        <v>58</v>
      </c>
      <c r="H17">
        <v>58</v>
      </c>
      <c r="I17">
        <v>64</v>
      </c>
      <c r="J17">
        <v>67</v>
      </c>
      <c r="K17" s="38">
        <v>75</v>
      </c>
      <c r="L17">
        <v>60</v>
      </c>
      <c r="M17">
        <v>64</v>
      </c>
      <c r="N17">
        <v>65</v>
      </c>
      <c r="O17">
        <v>63</v>
      </c>
      <c r="P17" s="38">
        <v>62</v>
      </c>
      <c r="Q17">
        <v>58</v>
      </c>
      <c r="R17">
        <v>68</v>
      </c>
      <c r="S17">
        <v>65</v>
      </c>
      <c r="T17">
        <v>51</v>
      </c>
      <c r="U17" s="38">
        <v>64</v>
      </c>
      <c r="V17">
        <f t="shared" si="0"/>
        <v>62.05</v>
      </c>
      <c r="W17">
        <f t="shared" si="1"/>
        <v>59.8</v>
      </c>
      <c r="Y17">
        <f t="shared" si="2"/>
        <v>64.400000000000006</v>
      </c>
      <c r="AA17">
        <f t="shared" si="3"/>
        <v>62.8</v>
      </c>
      <c r="AC17">
        <f t="shared" si="4"/>
        <v>61.2</v>
      </c>
    </row>
    <row r="18" spans="1:29" x14ac:dyDescent="0.25">
      <c r="A18" s="37" t="s">
        <v>165</v>
      </c>
      <c r="B18">
        <v>48</v>
      </c>
      <c r="C18">
        <v>46</v>
      </c>
      <c r="D18">
        <v>37</v>
      </c>
      <c r="E18">
        <v>46</v>
      </c>
      <c r="F18" s="38">
        <v>43</v>
      </c>
      <c r="G18">
        <v>39</v>
      </c>
      <c r="H18">
        <v>41</v>
      </c>
      <c r="I18">
        <v>50</v>
      </c>
      <c r="J18">
        <v>46</v>
      </c>
      <c r="K18" s="38">
        <v>33</v>
      </c>
      <c r="L18">
        <v>45</v>
      </c>
      <c r="M18">
        <v>40</v>
      </c>
      <c r="N18">
        <v>41</v>
      </c>
      <c r="O18">
        <v>40</v>
      </c>
      <c r="P18" s="38">
        <v>44</v>
      </c>
      <c r="Q18">
        <v>42</v>
      </c>
      <c r="R18">
        <v>36</v>
      </c>
      <c r="S18">
        <v>70</v>
      </c>
      <c r="T18">
        <v>30</v>
      </c>
      <c r="U18" s="38">
        <v>44</v>
      </c>
      <c r="V18">
        <f t="shared" si="0"/>
        <v>43.05</v>
      </c>
      <c r="W18">
        <f t="shared" si="1"/>
        <v>44</v>
      </c>
      <c r="Y18">
        <f t="shared" si="2"/>
        <v>41.8</v>
      </c>
      <c r="AA18">
        <f t="shared" si="3"/>
        <v>42</v>
      </c>
      <c r="AC18">
        <f t="shared" si="4"/>
        <v>44.4</v>
      </c>
    </row>
    <row r="19" spans="1:29" x14ac:dyDescent="0.25">
      <c r="A19" s="37" t="s">
        <v>166</v>
      </c>
      <c r="B19">
        <v>67</v>
      </c>
      <c r="C19">
        <v>57</v>
      </c>
      <c r="D19">
        <v>67</v>
      </c>
      <c r="E19">
        <v>72</v>
      </c>
      <c r="F19" s="38">
        <v>64</v>
      </c>
      <c r="G19">
        <v>70</v>
      </c>
      <c r="H19">
        <v>61</v>
      </c>
      <c r="I19">
        <v>70</v>
      </c>
      <c r="J19">
        <v>66</v>
      </c>
      <c r="K19" s="38">
        <v>77</v>
      </c>
      <c r="L19">
        <v>59</v>
      </c>
      <c r="M19">
        <v>62</v>
      </c>
      <c r="N19">
        <v>57</v>
      </c>
      <c r="O19">
        <v>52</v>
      </c>
      <c r="P19" s="38">
        <v>62</v>
      </c>
      <c r="Q19">
        <v>63</v>
      </c>
      <c r="R19">
        <v>74</v>
      </c>
      <c r="S19">
        <v>71</v>
      </c>
      <c r="T19">
        <v>61</v>
      </c>
      <c r="U19" s="38">
        <v>70</v>
      </c>
      <c r="V19">
        <f t="shared" si="0"/>
        <v>65.099999999999994</v>
      </c>
      <c r="W19">
        <f t="shared" si="1"/>
        <v>65.400000000000006</v>
      </c>
      <c r="Y19">
        <f t="shared" si="2"/>
        <v>68.8</v>
      </c>
      <c r="AA19">
        <f t="shared" si="3"/>
        <v>58.4</v>
      </c>
      <c r="AC19">
        <f t="shared" si="4"/>
        <v>67.8</v>
      </c>
    </row>
    <row r="20" spans="1:29" x14ac:dyDescent="0.25">
      <c r="A20" s="37" t="s">
        <v>167</v>
      </c>
      <c r="B20">
        <v>70</v>
      </c>
      <c r="C20">
        <v>73</v>
      </c>
      <c r="D20">
        <v>71</v>
      </c>
      <c r="E20">
        <v>66</v>
      </c>
      <c r="F20" s="38">
        <v>67</v>
      </c>
      <c r="G20">
        <v>65</v>
      </c>
      <c r="H20">
        <v>62</v>
      </c>
      <c r="I20">
        <v>71</v>
      </c>
      <c r="J20">
        <v>63</v>
      </c>
      <c r="K20" s="38">
        <v>63</v>
      </c>
      <c r="L20">
        <v>60</v>
      </c>
      <c r="M20">
        <v>66</v>
      </c>
      <c r="N20">
        <v>51</v>
      </c>
      <c r="O20">
        <v>46</v>
      </c>
      <c r="P20" s="38">
        <v>64</v>
      </c>
      <c r="Q20">
        <v>65</v>
      </c>
      <c r="R20">
        <v>58</v>
      </c>
      <c r="S20">
        <v>64</v>
      </c>
      <c r="T20">
        <v>56</v>
      </c>
      <c r="U20" s="38">
        <v>69</v>
      </c>
      <c r="V20">
        <f t="shared" si="0"/>
        <v>63.5</v>
      </c>
      <c r="W20">
        <f t="shared" si="1"/>
        <v>69.400000000000006</v>
      </c>
      <c r="Y20">
        <f t="shared" si="2"/>
        <v>64.8</v>
      </c>
      <c r="AA20">
        <f t="shared" si="3"/>
        <v>57.4</v>
      </c>
      <c r="AC20">
        <f t="shared" si="4"/>
        <v>62.4</v>
      </c>
    </row>
    <row r="21" spans="1:29" x14ac:dyDescent="0.25">
      <c r="A21" s="37" t="s">
        <v>168</v>
      </c>
      <c r="B21">
        <v>89</v>
      </c>
      <c r="C21">
        <v>68</v>
      </c>
      <c r="D21">
        <v>74</v>
      </c>
      <c r="E21">
        <v>88</v>
      </c>
      <c r="F21" s="38">
        <v>75</v>
      </c>
      <c r="G21">
        <v>89</v>
      </c>
      <c r="H21">
        <v>81</v>
      </c>
      <c r="I21">
        <v>80</v>
      </c>
      <c r="J21">
        <v>84</v>
      </c>
      <c r="K21" s="38">
        <v>77</v>
      </c>
      <c r="L21">
        <v>97</v>
      </c>
      <c r="M21">
        <v>75</v>
      </c>
      <c r="N21">
        <v>85</v>
      </c>
      <c r="O21">
        <v>90</v>
      </c>
      <c r="P21" s="38">
        <v>88</v>
      </c>
      <c r="Q21">
        <v>82</v>
      </c>
      <c r="R21">
        <v>78</v>
      </c>
      <c r="S21">
        <v>83</v>
      </c>
      <c r="T21">
        <v>99</v>
      </c>
      <c r="U21" s="38">
        <v>95</v>
      </c>
      <c r="V21">
        <f t="shared" si="0"/>
        <v>83.85</v>
      </c>
      <c r="W21">
        <f t="shared" si="1"/>
        <v>78.8</v>
      </c>
      <c r="Y21">
        <f t="shared" si="2"/>
        <v>82.2</v>
      </c>
      <c r="AA21">
        <f t="shared" si="3"/>
        <v>87</v>
      </c>
      <c r="AC21">
        <f t="shared" si="4"/>
        <v>87.4</v>
      </c>
    </row>
    <row r="22" spans="1:29" x14ac:dyDescent="0.25">
      <c r="A22" s="37" t="s">
        <v>169</v>
      </c>
      <c r="B22">
        <v>131</v>
      </c>
      <c r="C22">
        <v>92</v>
      </c>
      <c r="D22">
        <v>131</v>
      </c>
      <c r="E22">
        <v>93</v>
      </c>
      <c r="F22" s="38">
        <v>110</v>
      </c>
      <c r="G22">
        <v>101</v>
      </c>
      <c r="H22">
        <v>90</v>
      </c>
      <c r="I22">
        <v>128</v>
      </c>
      <c r="J22">
        <v>110</v>
      </c>
      <c r="K22" s="38">
        <v>92</v>
      </c>
      <c r="L22">
        <v>115</v>
      </c>
      <c r="M22">
        <v>130</v>
      </c>
      <c r="N22">
        <v>127</v>
      </c>
      <c r="O22">
        <v>135</v>
      </c>
      <c r="P22" s="38">
        <v>150</v>
      </c>
      <c r="Q22">
        <v>118</v>
      </c>
      <c r="R22">
        <v>79</v>
      </c>
      <c r="S22">
        <v>89</v>
      </c>
      <c r="T22">
        <v>154</v>
      </c>
      <c r="U22" s="38">
        <v>139</v>
      </c>
      <c r="V22">
        <f t="shared" si="0"/>
        <v>115.7</v>
      </c>
      <c r="W22">
        <f t="shared" si="1"/>
        <v>111.4</v>
      </c>
      <c r="Y22">
        <f t="shared" si="2"/>
        <v>104.2</v>
      </c>
      <c r="AA22">
        <f t="shared" si="3"/>
        <v>131.4</v>
      </c>
      <c r="AC22">
        <f t="shared" si="4"/>
        <v>115.8</v>
      </c>
    </row>
    <row r="23" spans="1:29" x14ac:dyDescent="0.25">
      <c r="A23" s="37" t="s">
        <v>170</v>
      </c>
      <c r="B23">
        <v>166</v>
      </c>
      <c r="C23">
        <v>176</v>
      </c>
      <c r="D23">
        <v>165</v>
      </c>
      <c r="E23">
        <v>172</v>
      </c>
      <c r="F23" s="38">
        <v>161</v>
      </c>
      <c r="G23">
        <v>169</v>
      </c>
      <c r="H23">
        <v>181</v>
      </c>
      <c r="I23">
        <v>170</v>
      </c>
      <c r="J23">
        <v>159</v>
      </c>
      <c r="K23" s="38">
        <v>176</v>
      </c>
      <c r="L23">
        <v>158</v>
      </c>
      <c r="M23">
        <v>161</v>
      </c>
      <c r="N23">
        <v>152</v>
      </c>
      <c r="O23">
        <v>157</v>
      </c>
      <c r="P23" s="38">
        <v>175</v>
      </c>
      <c r="Q23">
        <v>183</v>
      </c>
      <c r="R23">
        <v>165</v>
      </c>
      <c r="S23">
        <v>173</v>
      </c>
      <c r="T23">
        <v>169</v>
      </c>
      <c r="U23" s="38">
        <v>167</v>
      </c>
      <c r="V23">
        <f t="shared" si="0"/>
        <v>167.75</v>
      </c>
      <c r="W23">
        <f t="shared" si="1"/>
        <v>168</v>
      </c>
      <c r="Y23">
        <f t="shared" si="2"/>
        <v>171</v>
      </c>
      <c r="AA23">
        <f t="shared" si="3"/>
        <v>160.6</v>
      </c>
      <c r="AC23">
        <f t="shared" si="4"/>
        <v>171.4</v>
      </c>
    </row>
    <row r="24" spans="1:29" x14ac:dyDescent="0.25">
      <c r="A24" s="37" t="s">
        <v>171</v>
      </c>
      <c r="B24">
        <v>59</v>
      </c>
      <c r="C24">
        <v>61</v>
      </c>
      <c r="D24">
        <v>64</v>
      </c>
      <c r="E24">
        <v>65</v>
      </c>
      <c r="F24" s="38">
        <v>62</v>
      </c>
      <c r="G24">
        <v>59</v>
      </c>
      <c r="H24">
        <v>61</v>
      </c>
      <c r="I24">
        <v>66</v>
      </c>
      <c r="J24">
        <v>62</v>
      </c>
      <c r="K24" s="38">
        <v>80</v>
      </c>
      <c r="L24">
        <v>58</v>
      </c>
      <c r="M24">
        <v>62</v>
      </c>
      <c r="N24">
        <v>64</v>
      </c>
      <c r="O24">
        <v>65</v>
      </c>
      <c r="P24" s="38">
        <v>61</v>
      </c>
      <c r="Q24">
        <v>59</v>
      </c>
      <c r="R24">
        <v>74</v>
      </c>
      <c r="S24">
        <v>68</v>
      </c>
      <c r="T24">
        <v>62</v>
      </c>
      <c r="U24" s="38">
        <v>64</v>
      </c>
      <c r="V24">
        <f t="shared" si="0"/>
        <v>63.8</v>
      </c>
      <c r="W24">
        <f t="shared" si="1"/>
        <v>62.2</v>
      </c>
      <c r="Y24">
        <f t="shared" si="2"/>
        <v>65.599999999999994</v>
      </c>
      <c r="AA24">
        <f t="shared" si="3"/>
        <v>62</v>
      </c>
      <c r="AC24">
        <f t="shared" si="4"/>
        <v>65.400000000000006</v>
      </c>
    </row>
    <row r="25" spans="1:29" x14ac:dyDescent="0.25">
      <c r="A25" s="37" t="s">
        <v>172</v>
      </c>
      <c r="B25">
        <v>62</v>
      </c>
      <c r="C25">
        <v>57</v>
      </c>
      <c r="D25">
        <v>58</v>
      </c>
      <c r="E25">
        <v>62</v>
      </c>
      <c r="F25" s="38">
        <v>58</v>
      </c>
      <c r="G25">
        <v>55</v>
      </c>
      <c r="H25">
        <v>64</v>
      </c>
      <c r="I25">
        <v>63</v>
      </c>
      <c r="J25">
        <v>64</v>
      </c>
      <c r="K25" s="38">
        <v>75</v>
      </c>
      <c r="L25">
        <v>55</v>
      </c>
      <c r="M25">
        <v>63</v>
      </c>
      <c r="N25">
        <v>62</v>
      </c>
      <c r="O25">
        <v>63</v>
      </c>
      <c r="P25" s="38">
        <v>58</v>
      </c>
      <c r="Q25">
        <v>60</v>
      </c>
      <c r="R25">
        <v>70</v>
      </c>
      <c r="S25">
        <v>67</v>
      </c>
      <c r="T25">
        <v>80</v>
      </c>
      <c r="U25" s="38">
        <v>67</v>
      </c>
      <c r="V25">
        <f t="shared" si="0"/>
        <v>63.15</v>
      </c>
      <c r="W25">
        <f t="shared" si="1"/>
        <v>59.4</v>
      </c>
      <c r="Y25">
        <f t="shared" si="2"/>
        <v>64.2</v>
      </c>
      <c r="AA25">
        <f t="shared" si="3"/>
        <v>60.2</v>
      </c>
      <c r="AC25">
        <f t="shared" si="4"/>
        <v>68.8</v>
      </c>
    </row>
    <row r="26" spans="1:29" x14ac:dyDescent="0.25">
      <c r="A26" s="37" t="s">
        <v>173</v>
      </c>
      <c r="B26">
        <v>74</v>
      </c>
      <c r="C26">
        <v>58</v>
      </c>
      <c r="D26">
        <v>71</v>
      </c>
      <c r="E26">
        <v>68</v>
      </c>
      <c r="F26" s="38">
        <v>72</v>
      </c>
      <c r="G26">
        <v>59</v>
      </c>
      <c r="H26">
        <v>52</v>
      </c>
      <c r="I26">
        <v>71</v>
      </c>
      <c r="J26">
        <v>70</v>
      </c>
      <c r="K26" s="38">
        <v>68</v>
      </c>
      <c r="L26">
        <v>67</v>
      </c>
      <c r="M26">
        <v>60</v>
      </c>
      <c r="N26">
        <v>64</v>
      </c>
      <c r="O26">
        <v>40</v>
      </c>
      <c r="P26" s="38">
        <v>61</v>
      </c>
      <c r="Q26">
        <v>60</v>
      </c>
      <c r="R26">
        <v>53</v>
      </c>
      <c r="S26">
        <v>62</v>
      </c>
      <c r="T26">
        <v>57</v>
      </c>
      <c r="U26" s="38">
        <v>62</v>
      </c>
      <c r="V26">
        <f t="shared" si="0"/>
        <v>62.45</v>
      </c>
      <c r="W26">
        <f t="shared" si="1"/>
        <v>68.599999999999994</v>
      </c>
      <c r="Y26">
        <f t="shared" si="2"/>
        <v>64</v>
      </c>
      <c r="AA26">
        <f t="shared" si="3"/>
        <v>58.4</v>
      </c>
      <c r="AC26">
        <f t="shared" si="4"/>
        <v>58.8</v>
      </c>
    </row>
    <row r="27" spans="1:29" x14ac:dyDescent="0.25">
      <c r="A27" s="37" t="s">
        <v>174</v>
      </c>
      <c r="B27">
        <v>54</v>
      </c>
      <c r="C27">
        <v>50</v>
      </c>
      <c r="D27">
        <v>63</v>
      </c>
      <c r="E27">
        <v>64</v>
      </c>
      <c r="F27" s="38">
        <v>59</v>
      </c>
      <c r="G27">
        <v>53</v>
      </c>
      <c r="H27">
        <v>55</v>
      </c>
      <c r="I27">
        <v>60</v>
      </c>
      <c r="J27">
        <v>44</v>
      </c>
      <c r="K27" s="38">
        <v>52</v>
      </c>
      <c r="L27">
        <v>44</v>
      </c>
      <c r="M27">
        <v>46</v>
      </c>
      <c r="N27">
        <v>54</v>
      </c>
      <c r="O27">
        <v>32</v>
      </c>
      <c r="P27" s="38">
        <v>57</v>
      </c>
      <c r="Q27">
        <v>63</v>
      </c>
      <c r="R27">
        <v>52</v>
      </c>
      <c r="S27">
        <v>62</v>
      </c>
      <c r="T27">
        <v>50</v>
      </c>
      <c r="U27" s="38">
        <v>55</v>
      </c>
      <c r="V27">
        <f t="shared" si="0"/>
        <v>53.45</v>
      </c>
      <c r="W27">
        <f t="shared" si="1"/>
        <v>58</v>
      </c>
      <c r="Y27">
        <f t="shared" si="2"/>
        <v>52.8</v>
      </c>
      <c r="AA27">
        <f t="shared" si="3"/>
        <v>46.6</v>
      </c>
      <c r="AC27">
        <f t="shared" si="4"/>
        <v>56.4</v>
      </c>
    </row>
    <row r="28" spans="1:29" x14ac:dyDescent="0.25">
      <c r="A28" s="37" t="s">
        <v>175</v>
      </c>
      <c r="B28">
        <v>86</v>
      </c>
      <c r="C28">
        <v>97</v>
      </c>
      <c r="D28">
        <v>85</v>
      </c>
      <c r="E28">
        <v>95</v>
      </c>
      <c r="F28" s="38">
        <v>95</v>
      </c>
      <c r="G28">
        <v>84</v>
      </c>
      <c r="H28">
        <v>90</v>
      </c>
      <c r="I28">
        <v>85</v>
      </c>
      <c r="J28">
        <v>85</v>
      </c>
      <c r="K28" s="38">
        <v>85</v>
      </c>
      <c r="L28">
        <v>85</v>
      </c>
      <c r="M28">
        <v>78</v>
      </c>
      <c r="N28">
        <v>81</v>
      </c>
      <c r="O28">
        <v>86</v>
      </c>
      <c r="P28" s="38">
        <v>85</v>
      </c>
      <c r="Q28">
        <v>100</v>
      </c>
      <c r="R28">
        <v>98</v>
      </c>
      <c r="S28">
        <v>88</v>
      </c>
      <c r="T28">
        <v>87</v>
      </c>
      <c r="U28" s="38">
        <v>86</v>
      </c>
      <c r="V28">
        <f t="shared" si="0"/>
        <v>88.05</v>
      </c>
      <c r="W28">
        <f t="shared" si="1"/>
        <v>91.6</v>
      </c>
      <c r="Y28">
        <f t="shared" si="2"/>
        <v>85.8</v>
      </c>
      <c r="AA28">
        <f t="shared" si="3"/>
        <v>83</v>
      </c>
      <c r="AC28">
        <f t="shared" si="4"/>
        <v>91.8</v>
      </c>
    </row>
    <row r="29" spans="1:29" x14ac:dyDescent="0.25">
      <c r="A29" s="37" t="s">
        <v>176</v>
      </c>
      <c r="B29">
        <v>150</v>
      </c>
      <c r="C29">
        <v>111</v>
      </c>
      <c r="D29">
        <v>144</v>
      </c>
      <c r="E29">
        <v>100</v>
      </c>
      <c r="F29" s="38">
        <v>130</v>
      </c>
      <c r="G29">
        <v>114</v>
      </c>
      <c r="H29">
        <v>112</v>
      </c>
      <c r="I29">
        <v>152</v>
      </c>
      <c r="J29">
        <v>135</v>
      </c>
      <c r="K29" s="38">
        <v>108</v>
      </c>
      <c r="L29">
        <v>137</v>
      </c>
      <c r="M29">
        <v>148</v>
      </c>
      <c r="N29">
        <v>145</v>
      </c>
      <c r="O29">
        <v>151</v>
      </c>
      <c r="P29" s="38">
        <v>157</v>
      </c>
      <c r="Q29">
        <v>146</v>
      </c>
      <c r="R29">
        <v>93</v>
      </c>
      <c r="S29">
        <v>113</v>
      </c>
      <c r="T29">
        <v>163</v>
      </c>
      <c r="U29" s="38">
        <v>148</v>
      </c>
      <c r="V29">
        <f t="shared" si="0"/>
        <v>132.85</v>
      </c>
      <c r="W29">
        <f t="shared" si="1"/>
        <v>127</v>
      </c>
      <c r="Y29">
        <f t="shared" si="2"/>
        <v>124.2</v>
      </c>
      <c r="AA29">
        <f t="shared" si="3"/>
        <v>147.6</v>
      </c>
      <c r="AC29">
        <f t="shared" si="4"/>
        <v>132.6</v>
      </c>
    </row>
    <row r="30" spans="1:29" x14ac:dyDescent="0.25">
      <c r="A30" s="37" t="s">
        <v>177</v>
      </c>
      <c r="B30">
        <v>175</v>
      </c>
      <c r="C30">
        <v>167</v>
      </c>
      <c r="D30">
        <v>180</v>
      </c>
      <c r="E30">
        <v>176</v>
      </c>
      <c r="F30" s="38">
        <v>176</v>
      </c>
      <c r="G30">
        <v>178</v>
      </c>
      <c r="H30">
        <v>185</v>
      </c>
      <c r="I30">
        <v>178</v>
      </c>
      <c r="J30">
        <v>174</v>
      </c>
      <c r="K30" s="38">
        <v>189</v>
      </c>
      <c r="L30">
        <v>180</v>
      </c>
      <c r="M30">
        <v>166</v>
      </c>
      <c r="N30">
        <v>171</v>
      </c>
      <c r="O30">
        <v>178</v>
      </c>
      <c r="P30" s="38">
        <v>178</v>
      </c>
      <c r="Q30">
        <v>173</v>
      </c>
      <c r="R30">
        <v>178</v>
      </c>
      <c r="S30">
        <v>183</v>
      </c>
      <c r="T30">
        <v>180</v>
      </c>
      <c r="U30" s="38">
        <v>179</v>
      </c>
      <c r="V30">
        <f t="shared" si="0"/>
        <v>177.2</v>
      </c>
      <c r="W30">
        <f t="shared" si="1"/>
        <v>174.8</v>
      </c>
      <c r="Y30">
        <f t="shared" si="2"/>
        <v>180.8</v>
      </c>
      <c r="AA30">
        <f t="shared" si="3"/>
        <v>174.6</v>
      </c>
      <c r="AC30">
        <f t="shared" si="4"/>
        <v>178.6</v>
      </c>
    </row>
    <row r="31" spans="1:29" x14ac:dyDescent="0.25">
      <c r="A31" s="37" t="s">
        <v>178</v>
      </c>
      <c r="B31">
        <v>60</v>
      </c>
      <c r="C31">
        <v>62</v>
      </c>
      <c r="D31">
        <v>63</v>
      </c>
      <c r="E31">
        <v>67</v>
      </c>
      <c r="F31" s="38">
        <v>63</v>
      </c>
      <c r="G31">
        <v>59</v>
      </c>
      <c r="H31">
        <v>55</v>
      </c>
      <c r="I31">
        <v>64</v>
      </c>
      <c r="J31">
        <v>75</v>
      </c>
      <c r="K31" s="38">
        <v>65</v>
      </c>
      <c r="L31">
        <v>72</v>
      </c>
      <c r="M31">
        <v>67</v>
      </c>
      <c r="N31">
        <v>66</v>
      </c>
      <c r="O31">
        <v>61</v>
      </c>
      <c r="P31" s="38">
        <v>45</v>
      </c>
      <c r="Q31">
        <v>65</v>
      </c>
      <c r="R31">
        <v>64</v>
      </c>
      <c r="S31">
        <v>63</v>
      </c>
      <c r="T31">
        <v>61</v>
      </c>
      <c r="U31" s="38">
        <v>62</v>
      </c>
      <c r="V31">
        <f t="shared" si="0"/>
        <v>62.95</v>
      </c>
      <c r="W31">
        <f t="shared" si="1"/>
        <v>63</v>
      </c>
      <c r="Y31">
        <f t="shared" si="2"/>
        <v>63.6</v>
      </c>
      <c r="AA31">
        <f t="shared" si="3"/>
        <v>62.2</v>
      </c>
      <c r="AC31">
        <f t="shared" si="4"/>
        <v>63</v>
      </c>
    </row>
    <row r="32" spans="1:29" x14ac:dyDescent="0.25">
      <c r="A32" s="37" t="s">
        <v>179</v>
      </c>
      <c r="B32">
        <v>63</v>
      </c>
      <c r="C32">
        <v>58</v>
      </c>
      <c r="D32">
        <v>57</v>
      </c>
      <c r="E32">
        <v>64</v>
      </c>
      <c r="F32" s="38">
        <v>58</v>
      </c>
      <c r="G32">
        <v>53</v>
      </c>
      <c r="H32">
        <v>63</v>
      </c>
      <c r="I32">
        <v>64</v>
      </c>
      <c r="J32">
        <v>67</v>
      </c>
      <c r="K32" s="38">
        <v>75</v>
      </c>
      <c r="L32">
        <v>53</v>
      </c>
      <c r="M32">
        <v>64</v>
      </c>
      <c r="N32">
        <v>63</v>
      </c>
      <c r="O32">
        <v>59</v>
      </c>
      <c r="P32" s="38">
        <v>61</v>
      </c>
      <c r="Q32">
        <v>61</v>
      </c>
      <c r="R32">
        <v>61</v>
      </c>
      <c r="S32">
        <v>66</v>
      </c>
      <c r="T32">
        <v>75</v>
      </c>
      <c r="U32" s="38">
        <v>65</v>
      </c>
      <c r="V32">
        <f t="shared" si="0"/>
        <v>62.5</v>
      </c>
      <c r="W32">
        <f t="shared" si="1"/>
        <v>60</v>
      </c>
      <c r="Y32">
        <f t="shared" si="2"/>
        <v>64.400000000000006</v>
      </c>
      <c r="AA32">
        <f t="shared" si="3"/>
        <v>60</v>
      </c>
      <c r="AC32">
        <f t="shared" si="4"/>
        <v>65.599999999999994</v>
      </c>
    </row>
    <row r="33" spans="1:29" x14ac:dyDescent="0.25">
      <c r="A33" s="37" t="s">
        <v>180</v>
      </c>
      <c r="B33">
        <v>70</v>
      </c>
      <c r="C33">
        <v>63</v>
      </c>
      <c r="D33">
        <v>68</v>
      </c>
      <c r="E33">
        <v>78</v>
      </c>
      <c r="F33" s="38">
        <v>69</v>
      </c>
      <c r="G33">
        <v>71</v>
      </c>
      <c r="H33">
        <v>67</v>
      </c>
      <c r="I33">
        <v>71</v>
      </c>
      <c r="J33">
        <v>70</v>
      </c>
      <c r="K33" s="38">
        <v>77</v>
      </c>
      <c r="L33">
        <v>64</v>
      </c>
      <c r="M33">
        <v>70</v>
      </c>
      <c r="N33">
        <v>69</v>
      </c>
      <c r="O33">
        <v>57</v>
      </c>
      <c r="P33" s="38">
        <v>67</v>
      </c>
      <c r="Q33">
        <v>70</v>
      </c>
      <c r="R33">
        <v>73</v>
      </c>
      <c r="S33">
        <v>80</v>
      </c>
      <c r="T33">
        <v>72</v>
      </c>
      <c r="U33" s="38">
        <v>76</v>
      </c>
      <c r="V33">
        <f t="shared" si="0"/>
        <v>70.099999999999994</v>
      </c>
      <c r="W33">
        <f t="shared" si="1"/>
        <v>69.599999999999994</v>
      </c>
      <c r="Y33">
        <f t="shared" si="2"/>
        <v>71.2</v>
      </c>
      <c r="AA33">
        <f t="shared" si="3"/>
        <v>65.400000000000006</v>
      </c>
      <c r="AC33">
        <f t="shared" si="4"/>
        <v>74.2</v>
      </c>
    </row>
    <row r="34" spans="1:29" x14ac:dyDescent="0.25">
      <c r="A34" s="37" t="s">
        <v>181</v>
      </c>
      <c r="B34">
        <v>70</v>
      </c>
      <c r="C34">
        <v>69</v>
      </c>
      <c r="D34">
        <v>77</v>
      </c>
      <c r="E34">
        <v>82</v>
      </c>
      <c r="F34" s="38">
        <v>81</v>
      </c>
      <c r="G34">
        <v>79</v>
      </c>
      <c r="H34">
        <v>72</v>
      </c>
      <c r="I34">
        <v>73</v>
      </c>
      <c r="J34">
        <v>71</v>
      </c>
      <c r="K34" s="38">
        <v>84</v>
      </c>
      <c r="L34">
        <v>60</v>
      </c>
      <c r="M34">
        <v>85</v>
      </c>
      <c r="N34">
        <v>56</v>
      </c>
      <c r="O34">
        <v>71</v>
      </c>
      <c r="P34" s="38">
        <v>73</v>
      </c>
      <c r="Q34">
        <v>76</v>
      </c>
      <c r="R34">
        <v>91</v>
      </c>
      <c r="S34">
        <v>77</v>
      </c>
      <c r="T34">
        <v>64</v>
      </c>
      <c r="U34" s="38">
        <v>71</v>
      </c>
      <c r="V34">
        <f t="shared" si="0"/>
        <v>74.099999999999994</v>
      </c>
      <c r="W34">
        <f t="shared" si="1"/>
        <v>75.8</v>
      </c>
      <c r="Y34">
        <f t="shared" si="2"/>
        <v>75.8</v>
      </c>
      <c r="AA34">
        <f t="shared" si="3"/>
        <v>69</v>
      </c>
      <c r="AC34">
        <f t="shared" si="4"/>
        <v>75.8</v>
      </c>
    </row>
    <row r="35" spans="1:29" x14ac:dyDescent="0.25">
      <c r="A35" s="37" t="s">
        <v>182</v>
      </c>
      <c r="B35">
        <v>80</v>
      </c>
      <c r="C35">
        <v>93</v>
      </c>
      <c r="D35">
        <v>76</v>
      </c>
      <c r="E35">
        <v>90</v>
      </c>
      <c r="F35" s="38">
        <v>83</v>
      </c>
      <c r="G35">
        <v>91</v>
      </c>
      <c r="H35">
        <v>87</v>
      </c>
      <c r="I35">
        <v>82</v>
      </c>
      <c r="J35">
        <v>78</v>
      </c>
      <c r="K35" s="38">
        <v>88</v>
      </c>
      <c r="L35">
        <v>87</v>
      </c>
      <c r="M35">
        <v>82</v>
      </c>
      <c r="N35">
        <v>82</v>
      </c>
      <c r="O35">
        <v>90</v>
      </c>
      <c r="P35" s="38">
        <v>91</v>
      </c>
      <c r="Q35">
        <v>81</v>
      </c>
      <c r="R35">
        <v>91</v>
      </c>
      <c r="S35">
        <v>84</v>
      </c>
      <c r="T35">
        <v>83</v>
      </c>
      <c r="U35" s="38">
        <v>75</v>
      </c>
      <c r="V35">
        <f t="shared" si="0"/>
        <v>84.7</v>
      </c>
      <c r="W35">
        <f t="shared" si="1"/>
        <v>84.4</v>
      </c>
      <c r="Y35">
        <f t="shared" si="2"/>
        <v>85.2</v>
      </c>
      <c r="AA35">
        <f t="shared" si="3"/>
        <v>86.4</v>
      </c>
      <c r="AC35">
        <f t="shared" si="4"/>
        <v>82.8</v>
      </c>
    </row>
    <row r="36" spans="1:29" x14ac:dyDescent="0.25">
      <c r="A36" s="37" t="s">
        <v>183</v>
      </c>
      <c r="B36">
        <v>166</v>
      </c>
      <c r="C36">
        <v>166</v>
      </c>
      <c r="D36">
        <v>167</v>
      </c>
      <c r="E36">
        <v>168</v>
      </c>
      <c r="F36" s="38">
        <v>162</v>
      </c>
      <c r="G36">
        <v>146</v>
      </c>
      <c r="H36">
        <v>169</v>
      </c>
      <c r="I36">
        <v>166</v>
      </c>
      <c r="J36">
        <v>170</v>
      </c>
      <c r="K36" s="38">
        <v>179</v>
      </c>
      <c r="L36">
        <v>168</v>
      </c>
      <c r="M36">
        <v>171</v>
      </c>
      <c r="N36">
        <v>172</v>
      </c>
      <c r="O36">
        <v>172</v>
      </c>
      <c r="P36" s="38">
        <v>171</v>
      </c>
      <c r="Q36">
        <v>165</v>
      </c>
      <c r="R36">
        <v>184</v>
      </c>
      <c r="S36">
        <v>174</v>
      </c>
      <c r="T36">
        <v>165</v>
      </c>
      <c r="U36" s="38">
        <v>168</v>
      </c>
      <c r="V36">
        <f t="shared" si="0"/>
        <v>168.45</v>
      </c>
      <c r="W36">
        <f t="shared" si="1"/>
        <v>165.8</v>
      </c>
      <c r="Y36">
        <f t="shared" si="2"/>
        <v>166</v>
      </c>
      <c r="AA36">
        <f t="shared" si="3"/>
        <v>170.8</v>
      </c>
      <c r="AC36">
        <f t="shared" si="4"/>
        <v>171.2</v>
      </c>
    </row>
    <row r="37" spans="1:29" x14ac:dyDescent="0.25">
      <c r="A37" s="37" t="s">
        <v>184</v>
      </c>
      <c r="B37">
        <v>182</v>
      </c>
      <c r="C37">
        <v>177</v>
      </c>
      <c r="D37">
        <v>183</v>
      </c>
      <c r="E37">
        <v>182</v>
      </c>
      <c r="F37" s="38">
        <v>180</v>
      </c>
      <c r="G37">
        <v>182</v>
      </c>
      <c r="H37">
        <v>183</v>
      </c>
      <c r="I37">
        <v>180</v>
      </c>
      <c r="J37">
        <v>174</v>
      </c>
      <c r="K37" s="38">
        <v>188</v>
      </c>
      <c r="L37">
        <v>186</v>
      </c>
      <c r="M37">
        <v>167</v>
      </c>
      <c r="N37">
        <v>178</v>
      </c>
      <c r="O37">
        <v>180</v>
      </c>
      <c r="P37" s="38">
        <v>181</v>
      </c>
      <c r="Q37">
        <v>180</v>
      </c>
      <c r="R37">
        <v>181</v>
      </c>
      <c r="S37">
        <v>180</v>
      </c>
      <c r="T37">
        <v>180</v>
      </c>
      <c r="U37" s="38">
        <v>178</v>
      </c>
      <c r="V37">
        <f t="shared" si="0"/>
        <v>180.1</v>
      </c>
      <c r="W37">
        <f t="shared" si="1"/>
        <v>180.8</v>
      </c>
      <c r="Y37">
        <f t="shared" si="2"/>
        <v>181.4</v>
      </c>
      <c r="AA37">
        <f t="shared" si="3"/>
        <v>178.4</v>
      </c>
      <c r="AC37">
        <f t="shared" si="4"/>
        <v>179.8</v>
      </c>
    </row>
    <row r="38" spans="1:29" x14ac:dyDescent="0.25">
      <c r="A38" s="37" t="s">
        <v>185</v>
      </c>
      <c r="B38">
        <v>80</v>
      </c>
      <c r="C38">
        <v>75</v>
      </c>
      <c r="D38">
        <v>75</v>
      </c>
      <c r="E38">
        <v>83</v>
      </c>
      <c r="F38" s="38">
        <v>87</v>
      </c>
      <c r="G38">
        <v>74</v>
      </c>
      <c r="H38">
        <v>75</v>
      </c>
      <c r="I38">
        <v>69</v>
      </c>
      <c r="J38">
        <v>84</v>
      </c>
      <c r="K38" s="38">
        <v>76</v>
      </c>
      <c r="L38">
        <v>81</v>
      </c>
      <c r="M38">
        <v>76</v>
      </c>
      <c r="N38">
        <v>74</v>
      </c>
      <c r="O38">
        <v>66</v>
      </c>
      <c r="P38" s="38">
        <v>74</v>
      </c>
      <c r="Q38">
        <v>69</v>
      </c>
      <c r="R38">
        <v>70</v>
      </c>
      <c r="S38">
        <v>64</v>
      </c>
      <c r="T38">
        <v>111</v>
      </c>
      <c r="U38" s="38">
        <v>68</v>
      </c>
      <c r="V38">
        <f t="shared" si="0"/>
        <v>76.55</v>
      </c>
      <c r="W38">
        <f t="shared" si="1"/>
        <v>80</v>
      </c>
      <c r="Y38">
        <f t="shared" si="2"/>
        <v>75.599999999999994</v>
      </c>
      <c r="AA38">
        <f t="shared" si="3"/>
        <v>74.2</v>
      </c>
      <c r="AC38">
        <f t="shared" si="4"/>
        <v>76.400000000000006</v>
      </c>
    </row>
    <row r="39" spans="1:29" x14ac:dyDescent="0.25">
      <c r="A39" s="37" t="s">
        <v>186</v>
      </c>
      <c r="B39">
        <v>93</v>
      </c>
      <c r="C39">
        <v>71</v>
      </c>
      <c r="D39">
        <v>84</v>
      </c>
      <c r="E39">
        <v>89</v>
      </c>
      <c r="F39" s="38">
        <v>95</v>
      </c>
      <c r="G39">
        <v>89</v>
      </c>
      <c r="H39">
        <v>76</v>
      </c>
      <c r="I39">
        <v>72</v>
      </c>
      <c r="J39">
        <v>72</v>
      </c>
      <c r="K39" s="38">
        <v>84</v>
      </c>
      <c r="L39">
        <v>82</v>
      </c>
      <c r="M39">
        <v>75</v>
      </c>
      <c r="N39">
        <v>79</v>
      </c>
      <c r="O39">
        <v>70</v>
      </c>
      <c r="P39" s="38">
        <v>74</v>
      </c>
      <c r="Q39">
        <v>68</v>
      </c>
      <c r="R39">
        <v>80</v>
      </c>
      <c r="S39">
        <v>64</v>
      </c>
      <c r="T39">
        <v>90</v>
      </c>
      <c r="U39" s="38">
        <v>68</v>
      </c>
      <c r="V39">
        <f t="shared" si="0"/>
        <v>78.75</v>
      </c>
      <c r="W39">
        <f t="shared" si="1"/>
        <v>86.4</v>
      </c>
      <c r="Y39">
        <f t="shared" si="2"/>
        <v>78.599999999999994</v>
      </c>
      <c r="AA39">
        <f t="shared" si="3"/>
        <v>76</v>
      </c>
      <c r="AC39">
        <f t="shared" si="4"/>
        <v>74</v>
      </c>
    </row>
    <row r="40" spans="1:29" x14ac:dyDescent="0.25">
      <c r="A40" s="37" t="s">
        <v>187</v>
      </c>
      <c r="B40">
        <v>72</v>
      </c>
      <c r="C40">
        <v>63</v>
      </c>
      <c r="D40">
        <v>71</v>
      </c>
      <c r="E40">
        <v>77</v>
      </c>
      <c r="F40" s="38">
        <v>73</v>
      </c>
      <c r="G40">
        <v>70</v>
      </c>
      <c r="H40">
        <v>72</v>
      </c>
      <c r="I40">
        <v>69</v>
      </c>
      <c r="J40">
        <v>69</v>
      </c>
      <c r="K40" s="38">
        <v>77</v>
      </c>
      <c r="L40">
        <v>70</v>
      </c>
      <c r="M40">
        <v>76</v>
      </c>
      <c r="N40">
        <v>76</v>
      </c>
      <c r="O40">
        <v>71</v>
      </c>
      <c r="P40" s="38">
        <v>71</v>
      </c>
      <c r="Q40">
        <v>76</v>
      </c>
      <c r="R40">
        <v>74</v>
      </c>
      <c r="S40">
        <v>78</v>
      </c>
      <c r="T40">
        <v>73</v>
      </c>
      <c r="U40" s="38">
        <v>75</v>
      </c>
      <c r="V40">
        <f t="shared" si="0"/>
        <v>72.650000000000006</v>
      </c>
      <c r="W40">
        <f t="shared" si="1"/>
        <v>71.2</v>
      </c>
      <c r="Y40">
        <f t="shared" si="2"/>
        <v>71.400000000000006</v>
      </c>
      <c r="AA40">
        <f t="shared" si="3"/>
        <v>72.8</v>
      </c>
      <c r="AC40">
        <f t="shared" si="4"/>
        <v>75.2</v>
      </c>
    </row>
    <row r="41" spans="1:29" x14ac:dyDescent="0.25">
      <c r="A41" s="37" t="s">
        <v>188</v>
      </c>
      <c r="B41">
        <v>77</v>
      </c>
      <c r="C41">
        <v>69</v>
      </c>
      <c r="D41">
        <v>73</v>
      </c>
      <c r="E41">
        <v>78</v>
      </c>
      <c r="F41" s="38">
        <v>74</v>
      </c>
      <c r="G41">
        <v>78</v>
      </c>
      <c r="H41">
        <v>79</v>
      </c>
      <c r="I41">
        <v>73</v>
      </c>
      <c r="J41">
        <v>67</v>
      </c>
      <c r="K41" s="38">
        <v>78</v>
      </c>
      <c r="L41">
        <v>77</v>
      </c>
      <c r="M41">
        <v>80</v>
      </c>
      <c r="N41">
        <v>76</v>
      </c>
      <c r="O41">
        <v>82</v>
      </c>
      <c r="P41" s="38">
        <v>77</v>
      </c>
      <c r="Q41">
        <v>76</v>
      </c>
      <c r="R41">
        <v>83</v>
      </c>
      <c r="S41">
        <v>80</v>
      </c>
      <c r="T41">
        <v>78</v>
      </c>
      <c r="U41" s="38">
        <v>82</v>
      </c>
      <c r="V41">
        <f t="shared" si="0"/>
        <v>76.849999999999994</v>
      </c>
      <c r="W41">
        <f t="shared" si="1"/>
        <v>74.2</v>
      </c>
      <c r="Y41">
        <f t="shared" si="2"/>
        <v>75</v>
      </c>
      <c r="AA41">
        <f t="shared" si="3"/>
        <v>78.400000000000006</v>
      </c>
      <c r="AC41">
        <f t="shared" si="4"/>
        <v>79.8</v>
      </c>
    </row>
    <row r="42" spans="1:29" x14ac:dyDescent="0.25">
      <c r="A42" s="37" t="s">
        <v>189</v>
      </c>
      <c r="B42">
        <v>79</v>
      </c>
      <c r="C42">
        <v>91</v>
      </c>
      <c r="D42">
        <v>82</v>
      </c>
      <c r="E42">
        <v>82</v>
      </c>
      <c r="F42" s="38">
        <v>85</v>
      </c>
      <c r="G42">
        <v>94</v>
      </c>
      <c r="H42">
        <v>87</v>
      </c>
      <c r="I42">
        <v>90</v>
      </c>
      <c r="J42">
        <v>88</v>
      </c>
      <c r="K42" s="38">
        <v>85</v>
      </c>
      <c r="L42">
        <v>85</v>
      </c>
      <c r="M42">
        <v>86</v>
      </c>
      <c r="N42">
        <v>86</v>
      </c>
      <c r="O42">
        <v>83</v>
      </c>
      <c r="P42" s="38">
        <v>77</v>
      </c>
      <c r="Q42">
        <v>79</v>
      </c>
      <c r="R42">
        <v>99</v>
      </c>
      <c r="S42">
        <v>81</v>
      </c>
      <c r="T42">
        <v>78</v>
      </c>
      <c r="U42" s="38">
        <v>79</v>
      </c>
      <c r="V42">
        <f t="shared" si="0"/>
        <v>84.8</v>
      </c>
      <c r="W42">
        <f t="shared" si="1"/>
        <v>83.8</v>
      </c>
      <c r="Y42">
        <f t="shared" si="2"/>
        <v>88.8</v>
      </c>
      <c r="AA42">
        <f t="shared" si="3"/>
        <v>83.4</v>
      </c>
      <c r="AC42">
        <f t="shared" si="4"/>
        <v>83.2</v>
      </c>
    </row>
    <row r="43" spans="1:29" x14ac:dyDescent="0.25">
      <c r="A43" s="37" t="s">
        <v>190</v>
      </c>
      <c r="B43">
        <v>176</v>
      </c>
      <c r="C43">
        <v>177</v>
      </c>
      <c r="D43">
        <v>171</v>
      </c>
      <c r="E43">
        <v>177</v>
      </c>
      <c r="F43" s="38">
        <v>175</v>
      </c>
      <c r="G43">
        <v>162</v>
      </c>
      <c r="H43">
        <v>180</v>
      </c>
      <c r="I43">
        <v>178</v>
      </c>
      <c r="J43">
        <v>195</v>
      </c>
      <c r="K43" s="38">
        <v>197</v>
      </c>
      <c r="L43">
        <v>210</v>
      </c>
      <c r="M43">
        <v>184</v>
      </c>
      <c r="N43">
        <v>194</v>
      </c>
      <c r="O43">
        <v>194</v>
      </c>
      <c r="P43" s="38">
        <v>167</v>
      </c>
      <c r="Q43">
        <v>184</v>
      </c>
      <c r="R43">
        <v>203</v>
      </c>
      <c r="S43">
        <v>197</v>
      </c>
      <c r="T43">
        <v>188</v>
      </c>
      <c r="U43" s="38">
        <v>168</v>
      </c>
      <c r="V43">
        <f t="shared" si="0"/>
        <v>183.85</v>
      </c>
      <c r="W43">
        <f t="shared" si="1"/>
        <v>175.2</v>
      </c>
      <c r="Y43">
        <f t="shared" si="2"/>
        <v>182.4</v>
      </c>
      <c r="AA43">
        <f t="shared" si="3"/>
        <v>189.8</v>
      </c>
      <c r="AC43">
        <f t="shared" si="4"/>
        <v>188</v>
      </c>
    </row>
    <row r="44" spans="1:29" x14ac:dyDescent="0.25">
      <c r="A44" s="37" t="s">
        <v>191</v>
      </c>
      <c r="B44">
        <v>177</v>
      </c>
      <c r="C44">
        <v>186</v>
      </c>
      <c r="D44">
        <v>178</v>
      </c>
      <c r="E44">
        <v>177</v>
      </c>
      <c r="F44" s="38">
        <v>175</v>
      </c>
      <c r="G44">
        <v>183</v>
      </c>
      <c r="H44">
        <v>171</v>
      </c>
      <c r="I44">
        <v>176</v>
      </c>
      <c r="J44">
        <v>177</v>
      </c>
      <c r="K44" s="38">
        <v>176</v>
      </c>
      <c r="L44">
        <v>174</v>
      </c>
      <c r="M44">
        <v>167</v>
      </c>
      <c r="N44">
        <v>174</v>
      </c>
      <c r="O44">
        <v>175</v>
      </c>
      <c r="P44" s="38">
        <v>170</v>
      </c>
      <c r="Q44">
        <v>182</v>
      </c>
      <c r="R44">
        <v>179</v>
      </c>
      <c r="S44">
        <v>172</v>
      </c>
      <c r="T44">
        <v>165</v>
      </c>
      <c r="U44" s="38">
        <v>176</v>
      </c>
      <c r="V44">
        <f t="shared" si="0"/>
        <v>175.5</v>
      </c>
      <c r="W44">
        <f t="shared" si="1"/>
        <v>178.6</v>
      </c>
      <c r="Y44">
        <f t="shared" si="2"/>
        <v>176.6</v>
      </c>
      <c r="AA44">
        <f t="shared" si="3"/>
        <v>172</v>
      </c>
      <c r="AC44">
        <f t="shared" si="4"/>
        <v>174.8</v>
      </c>
    </row>
    <row r="45" spans="1:29" x14ac:dyDescent="0.25">
      <c r="A45" s="37" t="s">
        <v>192</v>
      </c>
      <c r="B45">
        <v>66</v>
      </c>
      <c r="C45">
        <v>62</v>
      </c>
      <c r="D45">
        <v>69</v>
      </c>
      <c r="E45">
        <v>68</v>
      </c>
      <c r="F45" s="38">
        <v>71</v>
      </c>
      <c r="G45">
        <v>76</v>
      </c>
      <c r="H45">
        <v>65</v>
      </c>
      <c r="I45">
        <v>67</v>
      </c>
      <c r="J45">
        <v>62</v>
      </c>
      <c r="K45" s="38">
        <v>54</v>
      </c>
      <c r="L45">
        <v>64</v>
      </c>
      <c r="M45">
        <v>74</v>
      </c>
      <c r="N45">
        <v>57</v>
      </c>
      <c r="O45">
        <v>73</v>
      </c>
      <c r="P45" s="38">
        <v>63</v>
      </c>
      <c r="Q45">
        <v>54</v>
      </c>
      <c r="R45">
        <v>69</v>
      </c>
      <c r="S45">
        <v>67</v>
      </c>
      <c r="T45">
        <v>75</v>
      </c>
      <c r="U45" s="38">
        <v>63</v>
      </c>
      <c r="V45">
        <f t="shared" si="0"/>
        <v>65.95</v>
      </c>
      <c r="W45">
        <f t="shared" si="1"/>
        <v>67.2</v>
      </c>
      <c r="Y45">
        <f t="shared" si="2"/>
        <v>64.8</v>
      </c>
      <c r="AA45">
        <f t="shared" si="3"/>
        <v>66.2</v>
      </c>
      <c r="AC45">
        <f t="shared" si="4"/>
        <v>65.599999999999994</v>
      </c>
    </row>
    <row r="46" spans="1:29" ht="15.75" thickBot="1" x14ac:dyDescent="0.3">
      <c r="A46" s="42" t="s">
        <v>193</v>
      </c>
      <c r="B46" s="1">
        <v>60</v>
      </c>
      <c r="C46" s="1">
        <v>54</v>
      </c>
      <c r="D46" s="1">
        <v>63</v>
      </c>
      <c r="E46" s="1">
        <v>47</v>
      </c>
      <c r="F46" s="43">
        <v>58</v>
      </c>
      <c r="G46" s="1">
        <v>73</v>
      </c>
      <c r="H46" s="1">
        <v>59</v>
      </c>
      <c r="I46" s="1">
        <v>57</v>
      </c>
      <c r="J46" s="1">
        <v>54</v>
      </c>
      <c r="K46" s="43">
        <v>50</v>
      </c>
      <c r="L46" s="1">
        <v>60</v>
      </c>
      <c r="M46" s="1">
        <v>70</v>
      </c>
      <c r="N46" s="1">
        <v>54</v>
      </c>
      <c r="O46" s="1">
        <v>65</v>
      </c>
      <c r="P46" s="43">
        <v>65</v>
      </c>
      <c r="Q46" s="1">
        <v>58</v>
      </c>
      <c r="R46" s="1">
        <v>58</v>
      </c>
      <c r="S46" s="1">
        <v>62</v>
      </c>
      <c r="T46" s="1">
        <v>71</v>
      </c>
      <c r="U46" s="43">
        <v>52</v>
      </c>
      <c r="V46">
        <f t="shared" si="0"/>
        <v>59.5</v>
      </c>
      <c r="W46">
        <f t="shared" si="1"/>
        <v>56.4</v>
      </c>
      <c r="Y46">
        <f t="shared" si="2"/>
        <v>58.6</v>
      </c>
      <c r="AA46">
        <f t="shared" si="3"/>
        <v>62.8</v>
      </c>
      <c r="AC46">
        <f t="shared" si="4"/>
        <v>60.2</v>
      </c>
    </row>
  </sheetData>
  <conditionalFormatting sqref="B2:F4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{9824F20A-4C53-4AA6-8689-8461CC8EE20D}</x14:id>
        </ext>
      </extLst>
    </cfRule>
  </conditionalFormatting>
  <conditionalFormatting sqref="G2:K4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{A8B52C78-F793-4B9D-B5FD-B416D5ECDCC1}</x14:id>
        </ext>
      </extLst>
    </cfRule>
  </conditionalFormatting>
  <conditionalFormatting sqref="L2:P4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{23E2F8F5-5C59-4501-9E55-25AC5AD68878}</x14:id>
        </ext>
      </extLst>
    </cfRule>
  </conditionalFormatting>
  <conditionalFormatting sqref="Q2:U4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{7F53D21D-A54A-48EA-9452-977EF7E0D68C}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24F20A-4C53-4AA6-8689-8461CC8EE2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B2:F46</xm:sqref>
        </x14:conditionalFormatting>
        <x14:conditionalFormatting xmlns:xm="http://schemas.microsoft.com/office/excel/2006/main">
          <x14:cfRule type="dataBar" id="{A8B52C78-F793-4B9D-B5FD-B416D5ECD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G2:K46</xm:sqref>
        </x14:conditionalFormatting>
        <x14:conditionalFormatting xmlns:xm="http://schemas.microsoft.com/office/excel/2006/main">
          <x14:cfRule type="dataBar" id="{23E2F8F5-5C59-4501-9E55-25AC5AD688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L2:P46</xm:sqref>
        </x14:conditionalFormatting>
        <x14:conditionalFormatting xmlns:xm="http://schemas.microsoft.com/office/excel/2006/main">
          <x14:cfRule type="dataBar" id="{7F53D21D-A54A-48EA-9452-977EF7E0D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Q2:U46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6BD2-773A-4D7A-A41F-49D650857E08}">
  <dimension ref="A1:AD89"/>
  <sheetViews>
    <sheetView tabSelected="1" workbookViewId="0">
      <selection activeCell="Z10" sqref="Z10"/>
    </sheetView>
  </sheetViews>
  <sheetFormatPr defaultRowHeight="15" x14ac:dyDescent="0.25"/>
  <sheetData>
    <row r="1" spans="1:29" ht="15.75" thickBot="1" x14ac:dyDescent="0.3">
      <c r="A1" s="34"/>
      <c r="B1" s="28" t="s">
        <v>194</v>
      </c>
      <c r="C1" s="28"/>
      <c r="D1" s="28"/>
      <c r="E1" s="28"/>
      <c r="F1" s="28"/>
      <c r="G1" s="28" t="s">
        <v>195</v>
      </c>
      <c r="H1" s="28"/>
      <c r="I1" s="28"/>
      <c r="J1" s="28"/>
      <c r="K1" s="28"/>
      <c r="L1" s="28" t="s">
        <v>196</v>
      </c>
      <c r="M1" s="28"/>
      <c r="N1" s="28"/>
      <c r="O1" s="28"/>
      <c r="P1" s="28"/>
      <c r="Q1" s="28" t="s">
        <v>197</v>
      </c>
      <c r="R1" s="28"/>
      <c r="S1" s="28"/>
      <c r="T1" s="28"/>
      <c r="U1" s="29"/>
      <c r="V1" s="35"/>
      <c r="W1" s="36"/>
    </row>
    <row r="2" spans="1:29" ht="15.75" thickBot="1" x14ac:dyDescent="0.3">
      <c r="A2" s="42" t="s">
        <v>122</v>
      </c>
      <c r="B2" s="44" t="s">
        <v>2</v>
      </c>
      <c r="C2" s="35" t="s">
        <v>3</v>
      </c>
      <c r="D2" s="35" t="s">
        <v>4</v>
      </c>
      <c r="E2" s="35" t="s">
        <v>11</v>
      </c>
      <c r="F2" s="36" t="s">
        <v>12</v>
      </c>
      <c r="G2" s="35" t="s">
        <v>2</v>
      </c>
      <c r="H2" s="35" t="s">
        <v>3</v>
      </c>
      <c r="I2" s="35" t="s">
        <v>4</v>
      </c>
      <c r="J2" s="35" t="s">
        <v>11</v>
      </c>
      <c r="K2" s="36" t="s">
        <v>12</v>
      </c>
      <c r="L2" s="35" t="s">
        <v>2</v>
      </c>
      <c r="M2" s="35" t="s">
        <v>3</v>
      </c>
      <c r="N2" s="35" t="s">
        <v>4</v>
      </c>
      <c r="O2" s="35" t="s">
        <v>11</v>
      </c>
      <c r="P2" s="36" t="s">
        <v>12</v>
      </c>
      <c r="Q2" s="1" t="s">
        <v>2</v>
      </c>
      <c r="R2" s="1" t="s">
        <v>3</v>
      </c>
      <c r="S2" s="1" t="s">
        <v>4</v>
      </c>
      <c r="T2" s="1" t="s">
        <v>11</v>
      </c>
      <c r="U2" s="43" t="s">
        <v>12</v>
      </c>
      <c r="V2" s="1" t="s">
        <v>198</v>
      </c>
      <c r="W2" s="45" t="s">
        <v>199</v>
      </c>
      <c r="X2" t="s">
        <v>200</v>
      </c>
      <c r="Y2" t="s">
        <v>201</v>
      </c>
      <c r="Z2" t="s">
        <v>202</v>
      </c>
      <c r="AA2" t="s">
        <v>203</v>
      </c>
      <c r="AC2" t="s">
        <v>204</v>
      </c>
    </row>
    <row r="3" spans="1:29" x14ac:dyDescent="0.25">
      <c r="A3" s="46">
        <v>45714</v>
      </c>
      <c r="B3" s="47">
        <v>40</v>
      </c>
      <c r="C3">
        <v>46</v>
      </c>
      <c r="D3">
        <v>48</v>
      </c>
      <c r="E3">
        <v>52</v>
      </c>
      <c r="F3" s="38">
        <v>44</v>
      </c>
      <c r="G3" s="18"/>
      <c r="H3" s="18"/>
      <c r="I3" s="18"/>
      <c r="J3" s="18"/>
      <c r="K3" s="48"/>
      <c r="L3">
        <v>43</v>
      </c>
      <c r="M3">
        <v>45</v>
      </c>
      <c r="N3">
        <v>55</v>
      </c>
      <c r="O3">
        <v>37</v>
      </c>
      <c r="P3" s="38">
        <v>45</v>
      </c>
      <c r="Q3" s="18"/>
      <c r="R3" s="18"/>
      <c r="S3" s="18"/>
      <c r="T3" s="18"/>
      <c r="U3" s="48"/>
      <c r="V3">
        <f>ROUND(AVERAGE(B3:U3),0)</f>
        <v>46</v>
      </c>
      <c r="W3" s="49">
        <v>44</v>
      </c>
      <c r="X3">
        <f>ROUND(AVERAGE(B3:F3),0)</f>
        <v>46</v>
      </c>
      <c r="Z3">
        <f>ROUND(AVERAGE(L3:P3),0)</f>
        <v>45</v>
      </c>
      <c r="AC3">
        <f>ABS(V3-W3)</f>
        <v>2</v>
      </c>
    </row>
    <row r="4" spans="1:29" x14ac:dyDescent="0.25">
      <c r="A4" s="46">
        <v>45715</v>
      </c>
      <c r="B4" s="47">
        <v>65</v>
      </c>
      <c r="C4">
        <v>63</v>
      </c>
      <c r="D4">
        <v>49</v>
      </c>
      <c r="E4">
        <v>45</v>
      </c>
      <c r="F4" s="38">
        <v>49</v>
      </c>
      <c r="G4" s="18"/>
      <c r="H4" s="18"/>
      <c r="I4" s="18"/>
      <c r="J4" s="18"/>
      <c r="K4" s="48"/>
      <c r="L4">
        <v>49</v>
      </c>
      <c r="M4">
        <v>42</v>
      </c>
      <c r="N4">
        <v>59</v>
      </c>
      <c r="O4">
        <v>36</v>
      </c>
      <c r="P4" s="38">
        <v>47</v>
      </c>
      <c r="Q4" s="18"/>
      <c r="R4" s="18"/>
      <c r="S4" s="18"/>
      <c r="T4" s="18"/>
      <c r="U4" s="48"/>
      <c r="V4">
        <f t="shared" ref="V4:V67" si="0">ROUND(AVERAGE(B4:U4),0)</f>
        <v>50</v>
      </c>
      <c r="W4" s="49">
        <v>77</v>
      </c>
      <c r="X4">
        <f t="shared" ref="X4:X67" si="1">ROUND(AVERAGE(B4:F4),0)</f>
        <v>54</v>
      </c>
      <c r="Z4">
        <f t="shared" ref="Z4:Z67" si="2">ROUND(AVERAGE(L4:P4),0)</f>
        <v>47</v>
      </c>
      <c r="AC4">
        <f t="shared" ref="AC4:AC67" si="3">ABS(V4-W4)</f>
        <v>27</v>
      </c>
    </row>
    <row r="5" spans="1:29" x14ac:dyDescent="0.25">
      <c r="A5" s="46">
        <v>45716</v>
      </c>
      <c r="B5" s="47">
        <v>151</v>
      </c>
      <c r="C5">
        <v>130</v>
      </c>
      <c r="D5">
        <v>170</v>
      </c>
      <c r="E5">
        <v>155</v>
      </c>
      <c r="F5" s="38">
        <v>148</v>
      </c>
      <c r="G5" s="18"/>
      <c r="H5" s="18"/>
      <c r="I5" s="18"/>
      <c r="J5" s="18"/>
      <c r="K5" s="48"/>
      <c r="L5">
        <v>130</v>
      </c>
      <c r="M5">
        <v>146</v>
      </c>
      <c r="N5">
        <v>142</v>
      </c>
      <c r="O5">
        <v>126</v>
      </c>
      <c r="P5" s="38">
        <v>147</v>
      </c>
      <c r="Q5" s="18"/>
      <c r="R5" s="18"/>
      <c r="S5" s="18"/>
      <c r="T5" s="18"/>
      <c r="U5" s="48"/>
      <c r="V5">
        <f t="shared" si="0"/>
        <v>145</v>
      </c>
      <c r="W5" s="49">
        <v>152</v>
      </c>
      <c r="X5">
        <f t="shared" si="1"/>
        <v>151</v>
      </c>
      <c r="Z5">
        <f t="shared" si="2"/>
        <v>138</v>
      </c>
      <c r="AC5">
        <f t="shared" si="3"/>
        <v>7</v>
      </c>
    </row>
    <row r="6" spans="1:29" x14ac:dyDescent="0.25">
      <c r="A6" s="46">
        <v>45717</v>
      </c>
      <c r="B6" s="47">
        <v>155</v>
      </c>
      <c r="C6">
        <v>164</v>
      </c>
      <c r="D6">
        <v>148</v>
      </c>
      <c r="E6">
        <v>138</v>
      </c>
      <c r="F6" s="38">
        <v>148</v>
      </c>
      <c r="G6" s="18"/>
      <c r="H6" s="18"/>
      <c r="I6" s="18"/>
      <c r="J6" s="18"/>
      <c r="K6" s="48"/>
      <c r="L6">
        <v>145</v>
      </c>
      <c r="M6">
        <v>174</v>
      </c>
      <c r="N6">
        <v>158</v>
      </c>
      <c r="O6">
        <v>164</v>
      </c>
      <c r="P6" s="38">
        <v>159</v>
      </c>
      <c r="Q6" s="18"/>
      <c r="R6" s="18"/>
      <c r="S6" s="18"/>
      <c r="T6" s="18"/>
      <c r="U6" s="48"/>
      <c r="V6">
        <f t="shared" si="0"/>
        <v>155</v>
      </c>
      <c r="W6" s="49">
        <v>174</v>
      </c>
      <c r="X6">
        <f t="shared" si="1"/>
        <v>151</v>
      </c>
      <c r="Z6">
        <f t="shared" si="2"/>
        <v>160</v>
      </c>
      <c r="AC6">
        <f t="shared" si="3"/>
        <v>19</v>
      </c>
    </row>
    <row r="7" spans="1:29" x14ac:dyDescent="0.25">
      <c r="A7" s="46">
        <v>45718</v>
      </c>
      <c r="B7" s="47">
        <v>58</v>
      </c>
      <c r="C7">
        <v>53</v>
      </c>
      <c r="D7">
        <v>36</v>
      </c>
      <c r="E7">
        <v>34</v>
      </c>
      <c r="F7" s="38">
        <v>44</v>
      </c>
      <c r="G7" s="18"/>
      <c r="H7" s="18"/>
      <c r="I7" s="18"/>
      <c r="J7" s="18"/>
      <c r="K7" s="48"/>
      <c r="L7">
        <v>38</v>
      </c>
      <c r="M7">
        <v>44</v>
      </c>
      <c r="N7">
        <v>45</v>
      </c>
      <c r="O7">
        <v>41</v>
      </c>
      <c r="P7" s="38">
        <v>45</v>
      </c>
      <c r="Q7" s="18"/>
      <c r="R7" s="18"/>
      <c r="S7" s="18"/>
      <c r="T7" s="18"/>
      <c r="U7" s="48"/>
      <c r="V7">
        <f t="shared" si="0"/>
        <v>44</v>
      </c>
      <c r="W7" s="49">
        <v>39</v>
      </c>
      <c r="X7">
        <f t="shared" si="1"/>
        <v>45</v>
      </c>
      <c r="Z7">
        <f t="shared" si="2"/>
        <v>43</v>
      </c>
      <c r="AC7">
        <f t="shared" si="3"/>
        <v>5</v>
      </c>
    </row>
    <row r="8" spans="1:29" x14ac:dyDescent="0.25">
      <c r="A8" s="46">
        <v>45719</v>
      </c>
      <c r="B8" s="47">
        <v>27</v>
      </c>
      <c r="C8">
        <v>42</v>
      </c>
      <c r="D8">
        <v>41</v>
      </c>
      <c r="E8">
        <v>37</v>
      </c>
      <c r="F8" s="38">
        <v>42</v>
      </c>
      <c r="G8" s="18"/>
      <c r="H8" s="18"/>
      <c r="I8" s="18"/>
      <c r="J8" s="18"/>
      <c r="K8" s="48"/>
      <c r="L8">
        <v>38</v>
      </c>
      <c r="M8">
        <v>41</v>
      </c>
      <c r="N8">
        <v>46</v>
      </c>
      <c r="O8">
        <v>45</v>
      </c>
      <c r="P8" s="38">
        <v>39</v>
      </c>
      <c r="Q8" s="18"/>
      <c r="R8" s="18"/>
      <c r="S8" s="18"/>
      <c r="T8" s="18"/>
      <c r="U8" s="48"/>
      <c r="V8">
        <f t="shared" si="0"/>
        <v>40</v>
      </c>
      <c r="W8" s="49">
        <v>44</v>
      </c>
      <c r="X8">
        <f t="shared" si="1"/>
        <v>38</v>
      </c>
      <c r="Z8">
        <f t="shared" si="2"/>
        <v>42</v>
      </c>
      <c r="AC8">
        <f t="shared" si="3"/>
        <v>4</v>
      </c>
    </row>
    <row r="9" spans="1:29" x14ac:dyDescent="0.25">
      <c r="A9" s="46">
        <v>45720</v>
      </c>
      <c r="B9" s="47">
        <v>37</v>
      </c>
      <c r="C9">
        <v>33</v>
      </c>
      <c r="D9">
        <v>65</v>
      </c>
      <c r="E9">
        <v>37</v>
      </c>
      <c r="F9" s="38">
        <v>44</v>
      </c>
      <c r="G9" s="18"/>
      <c r="H9" s="18"/>
      <c r="I9" s="18"/>
      <c r="J9" s="18"/>
      <c r="K9" s="48"/>
      <c r="L9">
        <v>61</v>
      </c>
      <c r="M9">
        <v>52</v>
      </c>
      <c r="N9">
        <v>54</v>
      </c>
      <c r="O9">
        <v>39</v>
      </c>
      <c r="P9" s="38">
        <v>43</v>
      </c>
      <c r="Q9" s="18"/>
      <c r="R9" s="18"/>
      <c r="S9" s="18"/>
      <c r="T9" s="18"/>
      <c r="U9" s="48"/>
      <c r="V9">
        <f t="shared" si="0"/>
        <v>47</v>
      </c>
      <c r="W9" s="49">
        <v>43</v>
      </c>
      <c r="X9">
        <f t="shared" si="1"/>
        <v>43</v>
      </c>
      <c r="Z9">
        <f t="shared" si="2"/>
        <v>50</v>
      </c>
      <c r="AC9">
        <f t="shared" si="3"/>
        <v>4</v>
      </c>
    </row>
    <row r="10" spans="1:29" x14ac:dyDescent="0.25">
      <c r="A10" s="46">
        <v>45721</v>
      </c>
      <c r="B10" s="47">
        <v>64</v>
      </c>
      <c r="C10">
        <v>50</v>
      </c>
      <c r="D10">
        <v>51</v>
      </c>
      <c r="E10">
        <v>77</v>
      </c>
      <c r="F10" s="38">
        <v>59</v>
      </c>
      <c r="G10" s="18"/>
      <c r="H10" s="18"/>
      <c r="I10" s="18"/>
      <c r="J10" s="18"/>
      <c r="K10" s="48"/>
      <c r="L10">
        <v>57</v>
      </c>
      <c r="M10">
        <v>59</v>
      </c>
      <c r="N10">
        <v>51</v>
      </c>
      <c r="O10">
        <v>56</v>
      </c>
      <c r="P10" s="38">
        <v>49</v>
      </c>
      <c r="Q10" s="18"/>
      <c r="R10" s="18"/>
      <c r="S10" s="18"/>
      <c r="T10" s="18"/>
      <c r="U10" s="48"/>
      <c r="V10">
        <f t="shared" si="0"/>
        <v>57</v>
      </c>
      <c r="W10" s="49">
        <v>56</v>
      </c>
      <c r="X10">
        <f t="shared" si="1"/>
        <v>60</v>
      </c>
      <c r="Z10">
        <f t="shared" si="2"/>
        <v>54</v>
      </c>
      <c r="AC10">
        <f t="shared" si="3"/>
        <v>1</v>
      </c>
    </row>
    <row r="11" spans="1:29" x14ac:dyDescent="0.25">
      <c r="A11" s="46">
        <v>45722</v>
      </c>
      <c r="B11" s="47">
        <v>51</v>
      </c>
      <c r="C11">
        <v>38</v>
      </c>
      <c r="D11">
        <v>44</v>
      </c>
      <c r="E11">
        <v>51</v>
      </c>
      <c r="F11" s="38">
        <v>51</v>
      </c>
      <c r="G11" s="18"/>
      <c r="H11" s="18"/>
      <c r="I11" s="18"/>
      <c r="J11" s="18"/>
      <c r="K11" s="48"/>
      <c r="L11">
        <v>45</v>
      </c>
      <c r="M11">
        <v>51</v>
      </c>
      <c r="N11">
        <v>53</v>
      </c>
      <c r="O11">
        <v>32</v>
      </c>
      <c r="P11" s="38">
        <v>55</v>
      </c>
      <c r="Q11" s="18"/>
      <c r="R11" s="18"/>
      <c r="S11" s="18"/>
      <c r="T11" s="18"/>
      <c r="U11" s="48"/>
      <c r="V11">
        <f t="shared" si="0"/>
        <v>47</v>
      </c>
      <c r="W11" s="49">
        <v>47</v>
      </c>
      <c r="X11">
        <f t="shared" si="1"/>
        <v>47</v>
      </c>
      <c r="Z11">
        <f t="shared" si="2"/>
        <v>47</v>
      </c>
      <c r="AC11">
        <f t="shared" si="3"/>
        <v>0</v>
      </c>
    </row>
    <row r="12" spans="1:29" x14ac:dyDescent="0.25">
      <c r="A12" s="46">
        <v>45723</v>
      </c>
      <c r="B12" s="47">
        <v>43</v>
      </c>
      <c r="C12">
        <v>84</v>
      </c>
      <c r="D12">
        <v>86</v>
      </c>
      <c r="E12">
        <v>61</v>
      </c>
      <c r="F12" s="38">
        <v>87</v>
      </c>
      <c r="G12" s="18"/>
      <c r="H12" s="18"/>
      <c r="I12" s="18"/>
      <c r="J12" s="18"/>
      <c r="K12" s="48"/>
      <c r="L12">
        <v>74</v>
      </c>
      <c r="M12">
        <v>56</v>
      </c>
      <c r="N12">
        <v>88</v>
      </c>
      <c r="O12">
        <v>70</v>
      </c>
      <c r="P12" s="38">
        <v>68</v>
      </c>
      <c r="Q12" s="18"/>
      <c r="R12" s="18"/>
      <c r="S12" s="18"/>
      <c r="T12" s="18"/>
      <c r="U12" s="48"/>
      <c r="V12">
        <f t="shared" si="0"/>
        <v>72</v>
      </c>
      <c r="W12" s="49">
        <v>86</v>
      </c>
      <c r="X12">
        <f t="shared" si="1"/>
        <v>72</v>
      </c>
      <c r="Z12">
        <f t="shared" si="2"/>
        <v>71</v>
      </c>
      <c r="AC12">
        <f t="shared" si="3"/>
        <v>14</v>
      </c>
    </row>
    <row r="13" spans="1:29" x14ac:dyDescent="0.25">
      <c r="A13" s="46">
        <v>45724</v>
      </c>
      <c r="B13" s="47">
        <v>138</v>
      </c>
      <c r="C13">
        <v>159</v>
      </c>
      <c r="D13">
        <v>150</v>
      </c>
      <c r="E13">
        <v>127</v>
      </c>
      <c r="F13" s="38">
        <v>140</v>
      </c>
      <c r="G13" s="18"/>
      <c r="H13" s="18"/>
      <c r="I13" s="18"/>
      <c r="J13" s="18"/>
      <c r="K13" s="48"/>
      <c r="L13">
        <v>138</v>
      </c>
      <c r="M13">
        <v>167</v>
      </c>
      <c r="N13">
        <v>147</v>
      </c>
      <c r="O13">
        <v>160</v>
      </c>
      <c r="P13" s="38">
        <v>140</v>
      </c>
      <c r="Q13" s="18"/>
      <c r="R13" s="18"/>
      <c r="S13" s="18"/>
      <c r="T13" s="18"/>
      <c r="U13" s="48"/>
      <c r="V13">
        <f t="shared" si="0"/>
        <v>147</v>
      </c>
      <c r="W13" s="49">
        <v>186</v>
      </c>
      <c r="X13">
        <f t="shared" si="1"/>
        <v>143</v>
      </c>
      <c r="Z13">
        <f t="shared" si="2"/>
        <v>150</v>
      </c>
      <c r="AC13">
        <f t="shared" si="3"/>
        <v>39</v>
      </c>
    </row>
    <row r="14" spans="1:29" x14ac:dyDescent="0.25">
      <c r="A14" s="46">
        <v>45725</v>
      </c>
      <c r="B14" s="47">
        <v>58</v>
      </c>
      <c r="C14">
        <v>54</v>
      </c>
      <c r="D14">
        <v>49</v>
      </c>
      <c r="E14">
        <v>62</v>
      </c>
      <c r="F14" s="38">
        <v>49</v>
      </c>
      <c r="G14" s="18"/>
      <c r="H14" s="18"/>
      <c r="I14" s="18"/>
      <c r="J14" s="18"/>
      <c r="K14" s="48"/>
      <c r="L14">
        <v>47</v>
      </c>
      <c r="M14">
        <v>52</v>
      </c>
      <c r="N14">
        <v>56</v>
      </c>
      <c r="O14">
        <v>52</v>
      </c>
      <c r="P14" s="38">
        <v>47</v>
      </c>
      <c r="Q14" s="18"/>
      <c r="R14" s="18"/>
      <c r="S14" s="18"/>
      <c r="T14" s="18"/>
      <c r="U14" s="48"/>
      <c r="V14">
        <f t="shared" si="0"/>
        <v>53</v>
      </c>
      <c r="W14" s="49">
        <v>37</v>
      </c>
      <c r="X14">
        <f t="shared" si="1"/>
        <v>54</v>
      </c>
      <c r="Z14">
        <f t="shared" si="2"/>
        <v>51</v>
      </c>
      <c r="AC14">
        <f t="shared" si="3"/>
        <v>16</v>
      </c>
    </row>
    <row r="15" spans="1:29" x14ac:dyDescent="0.25">
      <c r="A15" s="46">
        <v>45726</v>
      </c>
      <c r="B15" s="47">
        <v>62</v>
      </c>
      <c r="C15">
        <v>42</v>
      </c>
      <c r="D15">
        <v>43</v>
      </c>
      <c r="E15">
        <v>45</v>
      </c>
      <c r="F15" s="38">
        <v>52</v>
      </c>
      <c r="G15" s="18"/>
      <c r="H15" s="18"/>
      <c r="I15" s="18"/>
      <c r="J15" s="18"/>
      <c r="K15" s="48"/>
      <c r="L15">
        <v>42</v>
      </c>
      <c r="M15">
        <v>52</v>
      </c>
      <c r="N15">
        <v>58</v>
      </c>
      <c r="O15">
        <v>48</v>
      </c>
      <c r="P15" s="38">
        <v>48</v>
      </c>
      <c r="Q15" s="18"/>
      <c r="R15" s="18"/>
      <c r="S15" s="18"/>
      <c r="T15" s="18"/>
      <c r="U15" s="48"/>
      <c r="V15">
        <f t="shared" si="0"/>
        <v>49</v>
      </c>
      <c r="W15" s="49">
        <v>50</v>
      </c>
      <c r="X15">
        <f t="shared" si="1"/>
        <v>49</v>
      </c>
      <c r="Z15">
        <f t="shared" si="2"/>
        <v>50</v>
      </c>
      <c r="AC15">
        <f t="shared" si="3"/>
        <v>1</v>
      </c>
    </row>
    <row r="16" spans="1:29" x14ac:dyDescent="0.25">
      <c r="A16" s="46">
        <v>45727</v>
      </c>
      <c r="B16" s="47">
        <v>38</v>
      </c>
      <c r="C16">
        <v>52</v>
      </c>
      <c r="D16">
        <v>42</v>
      </c>
      <c r="E16">
        <v>50</v>
      </c>
      <c r="F16" s="38">
        <v>47</v>
      </c>
      <c r="G16" s="18"/>
      <c r="H16" s="18"/>
      <c r="I16" s="18"/>
      <c r="J16" s="18"/>
      <c r="K16" s="48"/>
      <c r="L16">
        <v>49</v>
      </c>
      <c r="M16">
        <v>56</v>
      </c>
      <c r="N16">
        <v>54</v>
      </c>
      <c r="O16">
        <v>56</v>
      </c>
      <c r="P16" s="38">
        <v>53</v>
      </c>
      <c r="Q16" s="18"/>
      <c r="R16" s="18"/>
      <c r="S16" s="18"/>
      <c r="T16" s="18"/>
      <c r="U16" s="48"/>
      <c r="V16">
        <f t="shared" si="0"/>
        <v>50</v>
      </c>
      <c r="W16" s="49">
        <v>98</v>
      </c>
      <c r="X16">
        <f t="shared" si="1"/>
        <v>46</v>
      </c>
      <c r="Z16">
        <f t="shared" si="2"/>
        <v>54</v>
      </c>
      <c r="AC16">
        <f t="shared" si="3"/>
        <v>48</v>
      </c>
    </row>
    <row r="17" spans="1:30" x14ac:dyDescent="0.25">
      <c r="A17" s="46">
        <v>45728</v>
      </c>
      <c r="B17" s="47">
        <v>27</v>
      </c>
      <c r="C17">
        <v>45</v>
      </c>
      <c r="D17">
        <v>45</v>
      </c>
      <c r="E17">
        <v>44</v>
      </c>
      <c r="F17" s="38">
        <v>48</v>
      </c>
      <c r="G17" s="18"/>
      <c r="H17" s="18"/>
      <c r="I17" s="18"/>
      <c r="J17" s="18"/>
      <c r="K17" s="48"/>
      <c r="L17">
        <v>40</v>
      </c>
      <c r="M17">
        <v>43</v>
      </c>
      <c r="N17">
        <v>45</v>
      </c>
      <c r="O17">
        <v>35</v>
      </c>
      <c r="P17" s="38">
        <v>36</v>
      </c>
      <c r="Q17" s="18"/>
      <c r="R17" s="18"/>
      <c r="S17" s="18"/>
      <c r="T17" s="18"/>
      <c r="U17" s="48"/>
      <c r="V17">
        <f t="shared" si="0"/>
        <v>41</v>
      </c>
      <c r="W17" s="49">
        <v>39</v>
      </c>
      <c r="X17">
        <f t="shared" si="1"/>
        <v>42</v>
      </c>
      <c r="Z17">
        <f t="shared" si="2"/>
        <v>40</v>
      </c>
      <c r="AC17">
        <f t="shared" si="3"/>
        <v>2</v>
      </c>
    </row>
    <row r="18" spans="1:30" x14ac:dyDescent="0.25">
      <c r="A18" s="46">
        <v>45729</v>
      </c>
      <c r="B18" s="47">
        <v>28</v>
      </c>
      <c r="C18">
        <v>38</v>
      </c>
      <c r="D18">
        <v>44</v>
      </c>
      <c r="E18">
        <v>47</v>
      </c>
      <c r="F18" s="38">
        <v>54</v>
      </c>
      <c r="G18" s="18"/>
      <c r="H18" s="18"/>
      <c r="I18" s="18"/>
      <c r="J18" s="18"/>
      <c r="K18" s="48"/>
      <c r="L18">
        <v>38</v>
      </c>
      <c r="M18">
        <v>37</v>
      </c>
      <c r="N18">
        <v>41</v>
      </c>
      <c r="O18">
        <v>38</v>
      </c>
      <c r="P18" s="38">
        <v>34</v>
      </c>
      <c r="Q18" s="18"/>
      <c r="R18" s="18"/>
      <c r="S18" s="18"/>
      <c r="T18" s="18"/>
      <c r="U18" s="48"/>
      <c r="V18">
        <f t="shared" si="0"/>
        <v>40</v>
      </c>
      <c r="W18" s="49">
        <v>45</v>
      </c>
      <c r="X18">
        <f t="shared" si="1"/>
        <v>42</v>
      </c>
      <c r="Z18">
        <f t="shared" si="2"/>
        <v>38</v>
      </c>
      <c r="AC18">
        <f t="shared" si="3"/>
        <v>5</v>
      </c>
    </row>
    <row r="19" spans="1:30" x14ac:dyDescent="0.25">
      <c r="A19" s="46">
        <v>45730</v>
      </c>
      <c r="B19" s="47">
        <v>116</v>
      </c>
      <c r="C19">
        <v>115</v>
      </c>
      <c r="D19">
        <v>152</v>
      </c>
      <c r="E19">
        <v>132</v>
      </c>
      <c r="F19" s="38">
        <v>132</v>
      </c>
      <c r="G19" s="18"/>
      <c r="H19" s="18"/>
      <c r="I19" s="18"/>
      <c r="J19" s="18"/>
      <c r="K19" s="48"/>
      <c r="L19">
        <v>149</v>
      </c>
      <c r="M19">
        <v>145</v>
      </c>
      <c r="N19">
        <v>141</v>
      </c>
      <c r="O19">
        <v>130</v>
      </c>
      <c r="P19" s="38">
        <v>154</v>
      </c>
      <c r="Q19" s="18"/>
      <c r="R19" s="18"/>
      <c r="S19" s="18"/>
      <c r="T19" s="18"/>
      <c r="U19" s="48"/>
      <c r="V19">
        <f t="shared" si="0"/>
        <v>137</v>
      </c>
      <c r="W19" s="49">
        <v>116</v>
      </c>
      <c r="X19">
        <f t="shared" si="1"/>
        <v>129</v>
      </c>
      <c r="Z19">
        <f t="shared" si="2"/>
        <v>144</v>
      </c>
      <c r="AC19">
        <f t="shared" si="3"/>
        <v>21</v>
      </c>
    </row>
    <row r="20" spans="1:30" x14ac:dyDescent="0.25">
      <c r="A20" s="46">
        <v>45731</v>
      </c>
      <c r="B20" s="47">
        <v>101</v>
      </c>
      <c r="C20">
        <v>133</v>
      </c>
      <c r="D20">
        <v>140</v>
      </c>
      <c r="E20">
        <v>123</v>
      </c>
      <c r="F20" s="38">
        <v>135</v>
      </c>
      <c r="G20" s="18"/>
      <c r="H20" s="18"/>
      <c r="I20" s="18"/>
      <c r="J20" s="18"/>
      <c r="K20" s="48"/>
      <c r="L20">
        <v>154</v>
      </c>
      <c r="M20">
        <v>165</v>
      </c>
      <c r="N20">
        <v>130</v>
      </c>
      <c r="O20">
        <v>162</v>
      </c>
      <c r="P20" s="38">
        <v>139</v>
      </c>
      <c r="Q20" s="18"/>
      <c r="R20" s="18"/>
      <c r="S20" s="18"/>
      <c r="T20" s="18"/>
      <c r="U20" s="48"/>
      <c r="V20">
        <f t="shared" si="0"/>
        <v>138</v>
      </c>
      <c r="W20" s="49">
        <v>180</v>
      </c>
      <c r="X20">
        <f t="shared" si="1"/>
        <v>126</v>
      </c>
      <c r="Z20">
        <f t="shared" si="2"/>
        <v>150</v>
      </c>
      <c r="AC20">
        <f t="shared" si="3"/>
        <v>42</v>
      </c>
    </row>
    <row r="21" spans="1:30" x14ac:dyDescent="0.25">
      <c r="A21" s="46">
        <v>45732</v>
      </c>
      <c r="B21" s="47">
        <v>26</v>
      </c>
      <c r="C21">
        <v>70</v>
      </c>
      <c r="D21">
        <v>63</v>
      </c>
      <c r="E21">
        <v>114</v>
      </c>
      <c r="F21" s="38">
        <v>44</v>
      </c>
      <c r="G21" s="18"/>
      <c r="H21" s="18"/>
      <c r="I21" s="18"/>
      <c r="J21" s="18"/>
      <c r="K21" s="48"/>
      <c r="L21">
        <v>62</v>
      </c>
      <c r="M21">
        <v>35</v>
      </c>
      <c r="N21">
        <v>50</v>
      </c>
      <c r="O21">
        <v>56</v>
      </c>
      <c r="P21" s="38">
        <v>48</v>
      </c>
      <c r="Q21" s="18"/>
      <c r="R21" s="18"/>
      <c r="S21" s="18"/>
      <c r="T21" s="18"/>
      <c r="U21" s="48"/>
      <c r="V21">
        <f t="shared" si="0"/>
        <v>57</v>
      </c>
      <c r="W21" s="49">
        <v>110</v>
      </c>
      <c r="X21">
        <f t="shared" si="1"/>
        <v>63</v>
      </c>
      <c r="Z21">
        <f t="shared" si="2"/>
        <v>50</v>
      </c>
      <c r="AC21">
        <f t="shared" si="3"/>
        <v>53</v>
      </c>
    </row>
    <row r="22" spans="1:30" x14ac:dyDescent="0.25">
      <c r="A22" s="46">
        <v>45733</v>
      </c>
      <c r="B22" s="47">
        <v>35</v>
      </c>
      <c r="C22">
        <v>40</v>
      </c>
      <c r="D22">
        <v>37</v>
      </c>
      <c r="E22">
        <v>38</v>
      </c>
      <c r="F22" s="38">
        <v>34</v>
      </c>
      <c r="G22" s="18"/>
      <c r="H22" s="18"/>
      <c r="I22" s="18"/>
      <c r="J22" s="18"/>
      <c r="K22" s="48"/>
      <c r="L22">
        <v>57</v>
      </c>
      <c r="M22">
        <v>41</v>
      </c>
      <c r="N22">
        <v>41</v>
      </c>
      <c r="O22">
        <v>37</v>
      </c>
      <c r="P22" s="38">
        <v>34</v>
      </c>
      <c r="Q22" s="18"/>
      <c r="R22" s="18"/>
      <c r="S22" s="18"/>
      <c r="T22" s="18"/>
      <c r="U22" s="48"/>
      <c r="V22">
        <f t="shared" si="0"/>
        <v>39</v>
      </c>
      <c r="W22" s="49">
        <v>4</v>
      </c>
      <c r="X22">
        <f t="shared" si="1"/>
        <v>37</v>
      </c>
      <c r="Z22">
        <f t="shared" si="2"/>
        <v>42</v>
      </c>
      <c r="AC22">
        <f t="shared" si="3"/>
        <v>35</v>
      </c>
    </row>
    <row r="23" spans="1:30" ht="15.75" thickBot="1" x14ac:dyDescent="0.3">
      <c r="A23" s="50">
        <v>45734</v>
      </c>
      <c r="B23" s="51">
        <v>46</v>
      </c>
      <c r="C23" s="1">
        <v>59</v>
      </c>
      <c r="D23" s="1">
        <v>46</v>
      </c>
      <c r="E23" s="1">
        <v>54</v>
      </c>
      <c r="F23" s="43">
        <v>49</v>
      </c>
      <c r="G23" s="52"/>
      <c r="H23" s="52"/>
      <c r="I23" s="52"/>
      <c r="J23" s="52"/>
      <c r="K23" s="53"/>
      <c r="L23" s="1">
        <v>50</v>
      </c>
      <c r="M23" s="1">
        <v>54</v>
      </c>
      <c r="N23" s="1">
        <v>56</v>
      </c>
      <c r="O23" s="1">
        <v>52</v>
      </c>
      <c r="P23" s="43">
        <v>59</v>
      </c>
      <c r="Q23" s="52"/>
      <c r="R23" s="52"/>
      <c r="S23" s="52"/>
      <c r="T23" s="52"/>
      <c r="U23" s="53"/>
      <c r="V23" s="1">
        <f t="shared" si="0"/>
        <v>53</v>
      </c>
      <c r="W23" s="45">
        <v>33</v>
      </c>
      <c r="X23" s="1">
        <f t="shared" si="1"/>
        <v>51</v>
      </c>
      <c r="Y23" s="1"/>
      <c r="Z23" s="1">
        <f t="shared" si="2"/>
        <v>54</v>
      </c>
      <c r="AA23" s="1"/>
      <c r="AB23" s="1"/>
      <c r="AC23" s="1">
        <f t="shared" si="3"/>
        <v>20</v>
      </c>
      <c r="AD23" s="1"/>
    </row>
    <row r="24" spans="1:30" x14ac:dyDescent="0.25">
      <c r="A24" s="46">
        <v>45735</v>
      </c>
      <c r="B24" s="47">
        <v>67</v>
      </c>
      <c r="C24">
        <v>61</v>
      </c>
      <c r="D24">
        <v>49</v>
      </c>
      <c r="E24">
        <v>65</v>
      </c>
      <c r="F24" s="38">
        <v>59</v>
      </c>
      <c r="G24">
        <v>49</v>
      </c>
      <c r="H24">
        <v>68</v>
      </c>
      <c r="I24">
        <v>51</v>
      </c>
      <c r="J24">
        <v>56</v>
      </c>
      <c r="K24" s="38">
        <v>62</v>
      </c>
      <c r="L24">
        <v>63</v>
      </c>
      <c r="M24">
        <v>64</v>
      </c>
      <c r="N24">
        <v>56</v>
      </c>
      <c r="O24">
        <v>52</v>
      </c>
      <c r="P24" s="38">
        <v>47</v>
      </c>
      <c r="Q24">
        <v>58</v>
      </c>
      <c r="R24">
        <v>50</v>
      </c>
      <c r="S24">
        <v>60</v>
      </c>
      <c r="T24">
        <v>56</v>
      </c>
      <c r="U24" s="38">
        <v>56</v>
      </c>
      <c r="V24">
        <f>ROUND(AVERAGE(B24:U24),0)</f>
        <v>57</v>
      </c>
      <c r="W24" s="49">
        <v>57</v>
      </c>
      <c r="X24">
        <f t="shared" si="1"/>
        <v>60</v>
      </c>
      <c r="Y24">
        <f t="shared" ref="Y24:Y87" si="4">ROUND(AVERAGE(G24:K24),0)</f>
        <v>57</v>
      </c>
      <c r="Z24">
        <f t="shared" si="2"/>
        <v>56</v>
      </c>
      <c r="AA24">
        <f t="shared" ref="AA24:AA87" si="5">ROUND(AVERAGE(Q24:U24),0)</f>
        <v>56</v>
      </c>
      <c r="AC24">
        <f t="shared" si="3"/>
        <v>0</v>
      </c>
      <c r="AD24">
        <f>IF(AC24&lt;=15,AC24,0)</f>
        <v>0</v>
      </c>
    </row>
    <row r="25" spans="1:30" x14ac:dyDescent="0.25">
      <c r="A25" s="46">
        <v>45736</v>
      </c>
      <c r="B25" s="47">
        <v>84</v>
      </c>
      <c r="C25">
        <v>89</v>
      </c>
      <c r="D25">
        <v>69</v>
      </c>
      <c r="E25">
        <v>113</v>
      </c>
      <c r="F25" s="38">
        <v>61</v>
      </c>
      <c r="G25">
        <v>117</v>
      </c>
      <c r="H25">
        <v>90</v>
      </c>
      <c r="I25">
        <v>94</v>
      </c>
      <c r="J25">
        <v>57</v>
      </c>
      <c r="K25" s="38">
        <v>134</v>
      </c>
      <c r="L25">
        <v>110</v>
      </c>
      <c r="M25">
        <v>80</v>
      </c>
      <c r="N25">
        <v>107</v>
      </c>
      <c r="O25">
        <v>61</v>
      </c>
      <c r="P25" s="38">
        <v>94</v>
      </c>
      <c r="Q25">
        <v>126</v>
      </c>
      <c r="R25">
        <v>136</v>
      </c>
      <c r="S25">
        <v>100</v>
      </c>
      <c r="T25">
        <v>129</v>
      </c>
      <c r="U25" s="38">
        <v>138</v>
      </c>
      <c r="V25">
        <f t="shared" si="0"/>
        <v>99</v>
      </c>
      <c r="W25" s="49">
        <v>108</v>
      </c>
      <c r="X25">
        <f t="shared" si="1"/>
        <v>83</v>
      </c>
      <c r="Y25">
        <f t="shared" si="4"/>
        <v>98</v>
      </c>
      <c r="Z25">
        <f t="shared" si="2"/>
        <v>90</v>
      </c>
      <c r="AA25">
        <f t="shared" si="5"/>
        <v>126</v>
      </c>
      <c r="AC25">
        <f t="shared" si="3"/>
        <v>9</v>
      </c>
      <c r="AD25">
        <f t="shared" ref="AD25:AD88" si="6">IF(AC25&lt;=15,AC25,0)</f>
        <v>9</v>
      </c>
    </row>
    <row r="26" spans="1:30" x14ac:dyDescent="0.25">
      <c r="A26" s="46">
        <v>45737</v>
      </c>
      <c r="B26" s="47">
        <v>139</v>
      </c>
      <c r="C26">
        <v>133</v>
      </c>
      <c r="D26">
        <v>144</v>
      </c>
      <c r="E26">
        <v>137</v>
      </c>
      <c r="F26" s="38">
        <v>130</v>
      </c>
      <c r="G26">
        <v>146</v>
      </c>
      <c r="H26">
        <v>142</v>
      </c>
      <c r="I26">
        <v>146</v>
      </c>
      <c r="J26">
        <v>142</v>
      </c>
      <c r="K26" s="38">
        <v>143</v>
      </c>
      <c r="L26">
        <v>129</v>
      </c>
      <c r="M26">
        <v>140</v>
      </c>
      <c r="N26">
        <v>138</v>
      </c>
      <c r="O26">
        <v>132</v>
      </c>
      <c r="P26" s="38">
        <v>142</v>
      </c>
      <c r="Q26">
        <v>143</v>
      </c>
      <c r="R26">
        <v>137</v>
      </c>
      <c r="S26">
        <v>134</v>
      </c>
      <c r="T26">
        <v>140</v>
      </c>
      <c r="U26" s="38">
        <v>144</v>
      </c>
      <c r="V26">
        <f t="shared" si="0"/>
        <v>139</v>
      </c>
      <c r="W26" s="49">
        <v>103</v>
      </c>
      <c r="X26">
        <f t="shared" si="1"/>
        <v>137</v>
      </c>
      <c r="Y26">
        <f t="shared" si="4"/>
        <v>144</v>
      </c>
      <c r="Z26">
        <f t="shared" si="2"/>
        <v>136</v>
      </c>
      <c r="AA26">
        <f t="shared" si="5"/>
        <v>140</v>
      </c>
    </row>
    <row r="27" spans="1:30" x14ac:dyDescent="0.25">
      <c r="A27" s="46">
        <v>45738</v>
      </c>
      <c r="B27" s="47">
        <v>140</v>
      </c>
      <c r="C27">
        <v>166</v>
      </c>
      <c r="D27">
        <v>156</v>
      </c>
      <c r="E27">
        <v>138</v>
      </c>
      <c r="F27" s="38">
        <v>148</v>
      </c>
      <c r="G27">
        <v>175</v>
      </c>
      <c r="H27">
        <v>165</v>
      </c>
      <c r="I27">
        <v>157</v>
      </c>
      <c r="J27">
        <v>172</v>
      </c>
      <c r="K27" s="38">
        <v>167</v>
      </c>
      <c r="L27">
        <v>143</v>
      </c>
      <c r="M27">
        <v>162</v>
      </c>
      <c r="N27">
        <v>156</v>
      </c>
      <c r="O27">
        <v>166</v>
      </c>
      <c r="P27" s="38">
        <v>140</v>
      </c>
      <c r="Q27">
        <v>168</v>
      </c>
      <c r="R27">
        <v>181</v>
      </c>
      <c r="S27">
        <v>170</v>
      </c>
      <c r="T27">
        <v>181</v>
      </c>
      <c r="U27" s="38">
        <v>178</v>
      </c>
      <c r="V27">
        <f t="shared" si="0"/>
        <v>161</v>
      </c>
      <c r="W27" s="49">
        <v>186</v>
      </c>
      <c r="X27">
        <f t="shared" si="1"/>
        <v>150</v>
      </c>
      <c r="Y27">
        <f t="shared" si="4"/>
        <v>167</v>
      </c>
      <c r="Z27">
        <f t="shared" si="2"/>
        <v>153</v>
      </c>
      <c r="AA27">
        <f t="shared" si="5"/>
        <v>176</v>
      </c>
    </row>
    <row r="28" spans="1:30" x14ac:dyDescent="0.25">
      <c r="A28" s="46">
        <v>45739</v>
      </c>
      <c r="B28" s="47">
        <v>34</v>
      </c>
      <c r="C28">
        <v>25</v>
      </c>
      <c r="D28">
        <v>36</v>
      </c>
      <c r="E28">
        <v>35</v>
      </c>
      <c r="F28" s="38">
        <v>33</v>
      </c>
      <c r="G28">
        <v>39</v>
      </c>
      <c r="H28">
        <v>51</v>
      </c>
      <c r="I28">
        <v>27</v>
      </c>
      <c r="J28">
        <v>36</v>
      </c>
      <c r="K28" s="38">
        <v>34</v>
      </c>
      <c r="L28">
        <v>29</v>
      </c>
      <c r="M28">
        <v>35</v>
      </c>
      <c r="N28">
        <v>32</v>
      </c>
      <c r="O28">
        <v>33</v>
      </c>
      <c r="P28" s="38">
        <v>35</v>
      </c>
      <c r="Q28">
        <v>36</v>
      </c>
      <c r="R28">
        <v>36</v>
      </c>
      <c r="S28">
        <v>34</v>
      </c>
      <c r="T28">
        <v>36</v>
      </c>
      <c r="U28" s="38">
        <v>39</v>
      </c>
      <c r="V28">
        <f t="shared" si="0"/>
        <v>35</v>
      </c>
      <c r="W28" s="49">
        <v>46</v>
      </c>
      <c r="X28">
        <f t="shared" si="1"/>
        <v>33</v>
      </c>
      <c r="Y28">
        <f t="shared" si="4"/>
        <v>37</v>
      </c>
      <c r="Z28">
        <f t="shared" si="2"/>
        <v>33</v>
      </c>
      <c r="AA28">
        <f t="shared" si="5"/>
        <v>36</v>
      </c>
      <c r="AC28">
        <f t="shared" si="3"/>
        <v>11</v>
      </c>
      <c r="AD28">
        <f t="shared" si="6"/>
        <v>11</v>
      </c>
    </row>
    <row r="29" spans="1:30" x14ac:dyDescent="0.25">
      <c r="A29" s="46">
        <v>45740</v>
      </c>
      <c r="B29" s="47">
        <v>29</v>
      </c>
      <c r="C29">
        <v>39</v>
      </c>
      <c r="D29">
        <v>36</v>
      </c>
      <c r="E29">
        <v>32</v>
      </c>
      <c r="F29" s="38">
        <v>31</v>
      </c>
      <c r="G29">
        <v>39</v>
      </c>
      <c r="H29">
        <v>33</v>
      </c>
      <c r="I29">
        <v>41</v>
      </c>
      <c r="J29">
        <v>39</v>
      </c>
      <c r="K29" s="38">
        <v>34</v>
      </c>
      <c r="L29">
        <v>33</v>
      </c>
      <c r="M29">
        <v>40</v>
      </c>
      <c r="N29">
        <v>37</v>
      </c>
      <c r="O29">
        <v>36</v>
      </c>
      <c r="P29" s="38">
        <v>33</v>
      </c>
      <c r="Q29">
        <v>35</v>
      </c>
      <c r="R29">
        <v>42</v>
      </c>
      <c r="S29">
        <v>30</v>
      </c>
      <c r="T29">
        <v>38</v>
      </c>
      <c r="U29" s="38">
        <v>38</v>
      </c>
      <c r="V29">
        <f t="shared" si="0"/>
        <v>36</v>
      </c>
      <c r="W29" s="49">
        <v>38</v>
      </c>
      <c r="X29">
        <f t="shared" si="1"/>
        <v>33</v>
      </c>
      <c r="Y29">
        <f t="shared" si="4"/>
        <v>37</v>
      </c>
      <c r="Z29">
        <f t="shared" si="2"/>
        <v>36</v>
      </c>
      <c r="AA29">
        <f t="shared" si="5"/>
        <v>37</v>
      </c>
      <c r="AC29">
        <f t="shared" si="3"/>
        <v>2</v>
      </c>
      <c r="AD29">
        <f t="shared" si="6"/>
        <v>2</v>
      </c>
    </row>
    <row r="30" spans="1:30" x14ac:dyDescent="0.25">
      <c r="A30" s="46">
        <v>45741</v>
      </c>
      <c r="B30" s="47">
        <v>38</v>
      </c>
      <c r="C30">
        <v>48</v>
      </c>
      <c r="D30">
        <v>50</v>
      </c>
      <c r="E30">
        <v>54</v>
      </c>
      <c r="F30" s="38">
        <v>48</v>
      </c>
      <c r="G30">
        <v>47</v>
      </c>
      <c r="H30">
        <v>36</v>
      </c>
      <c r="I30">
        <v>53</v>
      </c>
      <c r="J30">
        <v>43</v>
      </c>
      <c r="K30" s="38">
        <v>40</v>
      </c>
      <c r="L30">
        <v>50</v>
      </c>
      <c r="M30">
        <v>61</v>
      </c>
      <c r="N30">
        <v>59</v>
      </c>
      <c r="O30">
        <v>54</v>
      </c>
      <c r="P30" s="38">
        <v>48</v>
      </c>
      <c r="Q30">
        <v>57</v>
      </c>
      <c r="R30">
        <v>48</v>
      </c>
      <c r="S30">
        <v>47</v>
      </c>
      <c r="T30">
        <v>43</v>
      </c>
      <c r="U30" s="38">
        <v>44</v>
      </c>
      <c r="V30">
        <f t="shared" si="0"/>
        <v>48</v>
      </c>
      <c r="W30" s="49">
        <v>75</v>
      </c>
      <c r="X30">
        <f t="shared" si="1"/>
        <v>48</v>
      </c>
      <c r="Y30">
        <f t="shared" si="4"/>
        <v>44</v>
      </c>
      <c r="Z30">
        <f t="shared" si="2"/>
        <v>54</v>
      </c>
      <c r="AA30">
        <f t="shared" si="5"/>
        <v>48</v>
      </c>
      <c r="AC30">
        <f t="shared" si="3"/>
        <v>27</v>
      </c>
      <c r="AD30">
        <f t="shared" si="6"/>
        <v>0</v>
      </c>
    </row>
    <row r="31" spans="1:30" x14ac:dyDescent="0.25">
      <c r="A31" s="46">
        <v>45742</v>
      </c>
      <c r="B31" s="47">
        <v>15</v>
      </c>
      <c r="C31">
        <v>42</v>
      </c>
      <c r="D31">
        <v>45</v>
      </c>
      <c r="E31">
        <v>46</v>
      </c>
      <c r="F31" s="38">
        <v>43</v>
      </c>
      <c r="G31">
        <v>51</v>
      </c>
      <c r="H31">
        <v>36</v>
      </c>
      <c r="I31">
        <v>40</v>
      </c>
      <c r="J31">
        <v>40</v>
      </c>
      <c r="K31" s="38">
        <v>44</v>
      </c>
      <c r="L31">
        <v>42</v>
      </c>
      <c r="M31">
        <v>46</v>
      </c>
      <c r="N31">
        <v>43</v>
      </c>
      <c r="O31">
        <v>34</v>
      </c>
      <c r="P31" s="38">
        <v>39</v>
      </c>
      <c r="Q31">
        <v>37</v>
      </c>
      <c r="R31">
        <v>40</v>
      </c>
      <c r="S31">
        <v>40</v>
      </c>
      <c r="T31">
        <v>35</v>
      </c>
      <c r="U31" s="38">
        <v>41</v>
      </c>
      <c r="V31">
        <f t="shared" si="0"/>
        <v>40</v>
      </c>
      <c r="W31" s="49">
        <v>34</v>
      </c>
      <c r="X31">
        <f t="shared" si="1"/>
        <v>38</v>
      </c>
      <c r="Y31">
        <f t="shared" si="4"/>
        <v>42</v>
      </c>
      <c r="Z31">
        <f t="shared" si="2"/>
        <v>41</v>
      </c>
      <c r="AA31">
        <f t="shared" si="5"/>
        <v>39</v>
      </c>
      <c r="AC31">
        <f t="shared" si="3"/>
        <v>6</v>
      </c>
      <c r="AD31">
        <f t="shared" si="6"/>
        <v>6</v>
      </c>
    </row>
    <row r="32" spans="1:30" x14ac:dyDescent="0.25">
      <c r="A32" s="46">
        <v>45743</v>
      </c>
      <c r="B32" s="47">
        <v>50</v>
      </c>
      <c r="C32">
        <v>50</v>
      </c>
      <c r="D32">
        <v>47</v>
      </c>
      <c r="E32">
        <v>47</v>
      </c>
      <c r="F32" s="38">
        <v>52</v>
      </c>
      <c r="G32">
        <v>52</v>
      </c>
      <c r="H32">
        <v>52</v>
      </c>
      <c r="I32">
        <v>52</v>
      </c>
      <c r="J32">
        <v>53</v>
      </c>
      <c r="K32" s="38">
        <v>49</v>
      </c>
      <c r="L32">
        <v>45</v>
      </c>
      <c r="M32">
        <v>41</v>
      </c>
      <c r="N32">
        <v>53</v>
      </c>
      <c r="O32">
        <v>39</v>
      </c>
      <c r="P32" s="38">
        <v>40</v>
      </c>
      <c r="Q32">
        <v>48</v>
      </c>
      <c r="R32">
        <v>53</v>
      </c>
      <c r="S32">
        <v>50</v>
      </c>
      <c r="T32">
        <v>51</v>
      </c>
      <c r="U32" s="38">
        <v>47</v>
      </c>
      <c r="V32">
        <f t="shared" si="0"/>
        <v>49</v>
      </c>
      <c r="W32" s="49">
        <v>35</v>
      </c>
      <c r="X32">
        <f t="shared" si="1"/>
        <v>49</v>
      </c>
      <c r="Y32">
        <f t="shared" si="4"/>
        <v>52</v>
      </c>
      <c r="Z32">
        <f t="shared" si="2"/>
        <v>44</v>
      </c>
      <c r="AA32">
        <f t="shared" si="5"/>
        <v>50</v>
      </c>
      <c r="AC32">
        <f t="shared" si="3"/>
        <v>14</v>
      </c>
      <c r="AD32">
        <f t="shared" si="6"/>
        <v>14</v>
      </c>
    </row>
    <row r="33" spans="1:30" x14ac:dyDescent="0.25">
      <c r="A33" s="46">
        <v>45744</v>
      </c>
      <c r="B33" s="47">
        <v>149</v>
      </c>
      <c r="C33">
        <v>133</v>
      </c>
      <c r="D33">
        <v>132</v>
      </c>
      <c r="E33">
        <v>139</v>
      </c>
      <c r="F33" s="38">
        <v>144</v>
      </c>
      <c r="G33">
        <v>116</v>
      </c>
      <c r="H33">
        <v>144</v>
      </c>
      <c r="I33">
        <v>127</v>
      </c>
      <c r="J33">
        <v>136</v>
      </c>
      <c r="K33" s="38">
        <v>138</v>
      </c>
      <c r="L33">
        <v>116</v>
      </c>
      <c r="M33">
        <v>121</v>
      </c>
      <c r="N33">
        <v>141</v>
      </c>
      <c r="O33">
        <v>94</v>
      </c>
      <c r="P33" s="38">
        <v>115</v>
      </c>
      <c r="Q33">
        <v>122</v>
      </c>
      <c r="R33">
        <v>151</v>
      </c>
      <c r="S33">
        <v>139</v>
      </c>
      <c r="T33">
        <v>127</v>
      </c>
      <c r="U33" s="38">
        <v>112</v>
      </c>
      <c r="V33">
        <f t="shared" si="0"/>
        <v>130</v>
      </c>
      <c r="W33" s="49">
        <v>118</v>
      </c>
      <c r="X33">
        <f t="shared" si="1"/>
        <v>139</v>
      </c>
      <c r="Y33">
        <f t="shared" si="4"/>
        <v>132</v>
      </c>
      <c r="Z33">
        <f t="shared" si="2"/>
        <v>117</v>
      </c>
      <c r="AA33">
        <f t="shared" si="5"/>
        <v>130</v>
      </c>
    </row>
    <row r="34" spans="1:30" x14ac:dyDescent="0.25">
      <c r="A34" s="46">
        <v>45745</v>
      </c>
      <c r="B34" s="47">
        <v>132</v>
      </c>
      <c r="C34">
        <v>162</v>
      </c>
      <c r="D34">
        <v>154</v>
      </c>
      <c r="E34">
        <v>150</v>
      </c>
      <c r="F34" s="38">
        <v>151</v>
      </c>
      <c r="G34">
        <v>152</v>
      </c>
      <c r="H34">
        <v>169</v>
      </c>
      <c r="I34">
        <v>149</v>
      </c>
      <c r="J34">
        <v>166</v>
      </c>
      <c r="K34" s="38">
        <v>159</v>
      </c>
      <c r="L34">
        <v>149</v>
      </c>
      <c r="M34">
        <v>151</v>
      </c>
      <c r="N34">
        <v>149</v>
      </c>
      <c r="O34">
        <v>159</v>
      </c>
      <c r="P34" s="38">
        <v>131</v>
      </c>
      <c r="Q34">
        <v>155</v>
      </c>
      <c r="R34">
        <v>166</v>
      </c>
      <c r="S34">
        <v>153</v>
      </c>
      <c r="T34">
        <v>165</v>
      </c>
      <c r="U34" s="38">
        <v>162</v>
      </c>
      <c r="V34">
        <f t="shared" si="0"/>
        <v>154</v>
      </c>
      <c r="W34" s="49">
        <v>143</v>
      </c>
      <c r="X34">
        <f t="shared" si="1"/>
        <v>150</v>
      </c>
      <c r="Y34">
        <f t="shared" si="4"/>
        <v>159</v>
      </c>
      <c r="Z34">
        <f t="shared" si="2"/>
        <v>148</v>
      </c>
      <c r="AA34">
        <f t="shared" si="5"/>
        <v>160</v>
      </c>
    </row>
    <row r="35" spans="1:30" x14ac:dyDescent="0.25">
      <c r="A35" s="46">
        <v>45746</v>
      </c>
      <c r="B35" s="47">
        <v>50</v>
      </c>
      <c r="C35">
        <v>46</v>
      </c>
      <c r="D35">
        <v>58</v>
      </c>
      <c r="E35">
        <v>75</v>
      </c>
      <c r="F35" s="38">
        <v>43</v>
      </c>
      <c r="G35">
        <v>34</v>
      </c>
      <c r="H35">
        <v>76</v>
      </c>
      <c r="I35">
        <v>28</v>
      </c>
      <c r="J35">
        <v>48</v>
      </c>
      <c r="K35" s="38">
        <v>40</v>
      </c>
      <c r="L35">
        <v>84</v>
      </c>
      <c r="M35">
        <v>40</v>
      </c>
      <c r="N35">
        <v>41</v>
      </c>
      <c r="O35">
        <v>48</v>
      </c>
      <c r="P35" s="38">
        <v>45</v>
      </c>
      <c r="Q35">
        <v>44</v>
      </c>
      <c r="R35">
        <v>52</v>
      </c>
      <c r="S35">
        <v>57</v>
      </c>
      <c r="T35">
        <v>57</v>
      </c>
      <c r="U35" s="38">
        <v>41</v>
      </c>
      <c r="V35">
        <f t="shared" si="0"/>
        <v>50</v>
      </c>
      <c r="W35" s="49">
        <v>48</v>
      </c>
      <c r="X35">
        <f t="shared" si="1"/>
        <v>54</v>
      </c>
      <c r="Y35">
        <f t="shared" si="4"/>
        <v>45</v>
      </c>
      <c r="Z35">
        <f t="shared" si="2"/>
        <v>52</v>
      </c>
      <c r="AA35">
        <f t="shared" si="5"/>
        <v>50</v>
      </c>
      <c r="AC35">
        <f t="shared" si="3"/>
        <v>2</v>
      </c>
      <c r="AD35">
        <f t="shared" si="6"/>
        <v>2</v>
      </c>
    </row>
    <row r="36" spans="1:30" x14ac:dyDescent="0.25">
      <c r="A36" s="46">
        <v>45747</v>
      </c>
      <c r="B36" s="47">
        <v>26</v>
      </c>
      <c r="C36">
        <v>42</v>
      </c>
      <c r="D36">
        <v>41</v>
      </c>
      <c r="E36">
        <v>33</v>
      </c>
      <c r="F36" s="38">
        <v>37</v>
      </c>
      <c r="G36">
        <v>42</v>
      </c>
      <c r="H36">
        <v>32</v>
      </c>
      <c r="I36">
        <v>44</v>
      </c>
      <c r="J36">
        <v>40</v>
      </c>
      <c r="K36" s="38">
        <v>40</v>
      </c>
      <c r="L36">
        <v>40</v>
      </c>
      <c r="M36">
        <v>40</v>
      </c>
      <c r="N36">
        <v>43</v>
      </c>
      <c r="O36">
        <v>42</v>
      </c>
      <c r="P36" s="38">
        <v>40</v>
      </c>
      <c r="Q36">
        <v>42</v>
      </c>
      <c r="R36">
        <v>44</v>
      </c>
      <c r="S36">
        <v>40</v>
      </c>
      <c r="T36">
        <v>38</v>
      </c>
      <c r="U36" s="38">
        <v>40</v>
      </c>
      <c r="V36">
        <f t="shared" si="0"/>
        <v>39</v>
      </c>
      <c r="W36" s="49">
        <v>56</v>
      </c>
      <c r="X36">
        <f t="shared" si="1"/>
        <v>36</v>
      </c>
      <c r="Y36">
        <f t="shared" si="4"/>
        <v>40</v>
      </c>
      <c r="Z36">
        <f t="shared" si="2"/>
        <v>41</v>
      </c>
      <c r="AA36">
        <f t="shared" si="5"/>
        <v>41</v>
      </c>
      <c r="AC36">
        <f t="shared" si="3"/>
        <v>17</v>
      </c>
      <c r="AD36">
        <f t="shared" si="6"/>
        <v>0</v>
      </c>
    </row>
    <row r="37" spans="1:30" x14ac:dyDescent="0.25">
      <c r="A37" s="46">
        <v>45748</v>
      </c>
      <c r="B37" s="47">
        <v>34</v>
      </c>
      <c r="C37">
        <v>52</v>
      </c>
      <c r="D37">
        <v>44</v>
      </c>
      <c r="E37">
        <v>38</v>
      </c>
      <c r="F37" s="38">
        <v>39</v>
      </c>
      <c r="G37">
        <v>42</v>
      </c>
      <c r="H37">
        <v>34</v>
      </c>
      <c r="I37">
        <v>50</v>
      </c>
      <c r="J37">
        <v>41</v>
      </c>
      <c r="K37" s="38">
        <v>40</v>
      </c>
      <c r="L37">
        <v>47</v>
      </c>
      <c r="M37">
        <v>51</v>
      </c>
      <c r="N37">
        <v>46</v>
      </c>
      <c r="O37">
        <v>45</v>
      </c>
      <c r="P37" s="38">
        <v>46</v>
      </c>
      <c r="Q37">
        <v>44</v>
      </c>
      <c r="R37">
        <v>46</v>
      </c>
      <c r="S37">
        <v>42</v>
      </c>
      <c r="T37">
        <v>43</v>
      </c>
      <c r="U37" s="38">
        <v>40</v>
      </c>
      <c r="V37">
        <f t="shared" si="0"/>
        <v>43</v>
      </c>
      <c r="W37" s="49">
        <v>46</v>
      </c>
      <c r="X37">
        <f t="shared" si="1"/>
        <v>41</v>
      </c>
      <c r="Y37">
        <f t="shared" si="4"/>
        <v>41</v>
      </c>
      <c r="Z37">
        <f t="shared" si="2"/>
        <v>47</v>
      </c>
      <c r="AA37">
        <f t="shared" si="5"/>
        <v>43</v>
      </c>
      <c r="AC37">
        <f t="shared" si="3"/>
        <v>3</v>
      </c>
      <c r="AD37">
        <f t="shared" si="6"/>
        <v>3</v>
      </c>
    </row>
    <row r="38" spans="1:30" x14ac:dyDescent="0.25">
      <c r="A38" s="46">
        <v>45749</v>
      </c>
      <c r="B38" s="47">
        <v>86</v>
      </c>
      <c r="C38">
        <v>102</v>
      </c>
      <c r="D38">
        <v>160</v>
      </c>
      <c r="E38">
        <v>85</v>
      </c>
      <c r="F38" s="38">
        <v>128</v>
      </c>
      <c r="G38">
        <v>120</v>
      </c>
      <c r="H38">
        <v>116</v>
      </c>
      <c r="I38">
        <v>66</v>
      </c>
      <c r="J38">
        <v>56</v>
      </c>
      <c r="K38" s="38">
        <v>125</v>
      </c>
      <c r="L38">
        <v>95</v>
      </c>
      <c r="M38">
        <v>109</v>
      </c>
      <c r="N38">
        <v>87</v>
      </c>
      <c r="O38">
        <v>84</v>
      </c>
      <c r="P38" s="38">
        <v>94</v>
      </c>
      <c r="Q38">
        <v>98</v>
      </c>
      <c r="R38">
        <v>97</v>
      </c>
      <c r="S38">
        <v>75</v>
      </c>
      <c r="T38">
        <v>132</v>
      </c>
      <c r="U38" s="38">
        <v>110</v>
      </c>
      <c r="V38">
        <f t="shared" si="0"/>
        <v>101</v>
      </c>
      <c r="W38" s="49">
        <v>44</v>
      </c>
      <c r="X38">
        <f t="shared" si="1"/>
        <v>112</v>
      </c>
      <c r="Y38">
        <f t="shared" si="4"/>
        <v>97</v>
      </c>
      <c r="Z38">
        <f t="shared" si="2"/>
        <v>94</v>
      </c>
      <c r="AA38">
        <f t="shared" si="5"/>
        <v>102</v>
      </c>
      <c r="AC38">
        <f t="shared" si="3"/>
        <v>57</v>
      </c>
      <c r="AD38">
        <f t="shared" si="6"/>
        <v>0</v>
      </c>
    </row>
    <row r="39" spans="1:30" x14ac:dyDescent="0.25">
      <c r="A39" s="46">
        <v>45750</v>
      </c>
      <c r="B39" s="47">
        <v>74</v>
      </c>
      <c r="C39">
        <v>85</v>
      </c>
      <c r="D39">
        <v>71</v>
      </c>
      <c r="E39">
        <v>55</v>
      </c>
      <c r="F39" s="38">
        <v>52</v>
      </c>
      <c r="G39">
        <v>54</v>
      </c>
      <c r="H39">
        <v>78</v>
      </c>
      <c r="I39">
        <v>81</v>
      </c>
      <c r="J39">
        <v>64</v>
      </c>
      <c r="K39" s="38">
        <v>69</v>
      </c>
      <c r="L39">
        <v>70</v>
      </c>
      <c r="M39">
        <v>58</v>
      </c>
      <c r="N39">
        <v>63</v>
      </c>
      <c r="O39">
        <v>55</v>
      </c>
      <c r="P39" s="38">
        <v>63</v>
      </c>
      <c r="Q39">
        <v>62</v>
      </c>
      <c r="R39">
        <v>68</v>
      </c>
      <c r="S39">
        <v>65</v>
      </c>
      <c r="T39">
        <v>73</v>
      </c>
      <c r="U39" s="38">
        <v>60</v>
      </c>
      <c r="V39">
        <f t="shared" si="0"/>
        <v>66</v>
      </c>
      <c r="W39" s="49">
        <v>35</v>
      </c>
      <c r="X39">
        <f t="shared" si="1"/>
        <v>67</v>
      </c>
      <c r="Y39">
        <f t="shared" si="4"/>
        <v>69</v>
      </c>
      <c r="Z39">
        <f t="shared" si="2"/>
        <v>62</v>
      </c>
      <c r="AA39">
        <f t="shared" si="5"/>
        <v>66</v>
      </c>
      <c r="AC39">
        <f t="shared" si="3"/>
        <v>31</v>
      </c>
      <c r="AD39">
        <f t="shared" si="6"/>
        <v>0</v>
      </c>
    </row>
    <row r="40" spans="1:30" x14ac:dyDescent="0.25">
      <c r="A40" s="46">
        <v>45751</v>
      </c>
      <c r="B40" s="47">
        <v>109</v>
      </c>
      <c r="C40">
        <v>121</v>
      </c>
      <c r="D40">
        <v>126</v>
      </c>
      <c r="E40">
        <v>71</v>
      </c>
      <c r="F40" s="38">
        <v>93</v>
      </c>
      <c r="G40">
        <v>100</v>
      </c>
      <c r="H40">
        <v>93</v>
      </c>
      <c r="I40">
        <v>119</v>
      </c>
      <c r="J40">
        <v>106</v>
      </c>
      <c r="K40" s="38">
        <v>122</v>
      </c>
      <c r="L40">
        <v>103</v>
      </c>
      <c r="M40">
        <v>110</v>
      </c>
      <c r="N40">
        <v>119</v>
      </c>
      <c r="O40">
        <v>96</v>
      </c>
      <c r="P40" s="38">
        <v>113</v>
      </c>
      <c r="Q40">
        <v>94</v>
      </c>
      <c r="R40">
        <v>108</v>
      </c>
      <c r="S40">
        <v>109</v>
      </c>
      <c r="T40">
        <v>119</v>
      </c>
      <c r="U40" s="38">
        <v>86</v>
      </c>
      <c r="V40">
        <f t="shared" si="0"/>
        <v>106</v>
      </c>
      <c r="W40" s="49">
        <v>82</v>
      </c>
      <c r="X40">
        <f t="shared" si="1"/>
        <v>104</v>
      </c>
      <c r="Y40">
        <f t="shared" si="4"/>
        <v>108</v>
      </c>
      <c r="Z40">
        <f t="shared" si="2"/>
        <v>108</v>
      </c>
      <c r="AA40">
        <f t="shared" si="5"/>
        <v>103</v>
      </c>
    </row>
    <row r="41" spans="1:30" x14ac:dyDescent="0.25">
      <c r="A41" s="46">
        <v>45752</v>
      </c>
      <c r="B41" s="47">
        <v>142</v>
      </c>
      <c r="C41">
        <v>166</v>
      </c>
      <c r="D41">
        <v>154</v>
      </c>
      <c r="E41">
        <v>145</v>
      </c>
      <c r="F41" s="38">
        <v>154</v>
      </c>
      <c r="G41">
        <v>168</v>
      </c>
      <c r="H41">
        <v>165</v>
      </c>
      <c r="I41">
        <v>156</v>
      </c>
      <c r="J41">
        <v>168</v>
      </c>
      <c r="K41" s="38">
        <v>166</v>
      </c>
      <c r="L41">
        <v>146</v>
      </c>
      <c r="M41">
        <v>159</v>
      </c>
      <c r="N41">
        <v>159</v>
      </c>
      <c r="O41">
        <v>165</v>
      </c>
      <c r="P41" s="38">
        <v>149</v>
      </c>
      <c r="Q41">
        <v>162</v>
      </c>
      <c r="R41">
        <v>174</v>
      </c>
      <c r="S41">
        <v>161</v>
      </c>
      <c r="T41">
        <v>171</v>
      </c>
      <c r="U41" s="38">
        <v>170</v>
      </c>
      <c r="V41">
        <f t="shared" si="0"/>
        <v>160</v>
      </c>
      <c r="W41" s="49">
        <v>101</v>
      </c>
      <c r="X41">
        <f t="shared" si="1"/>
        <v>152</v>
      </c>
      <c r="Y41">
        <f t="shared" si="4"/>
        <v>165</v>
      </c>
      <c r="Z41">
        <f t="shared" si="2"/>
        <v>156</v>
      </c>
      <c r="AA41">
        <f t="shared" si="5"/>
        <v>168</v>
      </c>
    </row>
    <row r="42" spans="1:30" x14ac:dyDescent="0.25">
      <c r="A42" s="46">
        <v>45753</v>
      </c>
      <c r="B42" s="47">
        <v>55</v>
      </c>
      <c r="C42">
        <v>52</v>
      </c>
      <c r="D42">
        <v>45</v>
      </c>
      <c r="E42">
        <v>39</v>
      </c>
      <c r="F42" s="38">
        <v>43</v>
      </c>
      <c r="G42">
        <v>44</v>
      </c>
      <c r="H42">
        <v>37</v>
      </c>
      <c r="I42">
        <v>53</v>
      </c>
      <c r="J42">
        <v>45</v>
      </c>
      <c r="K42" s="38">
        <v>47</v>
      </c>
      <c r="L42">
        <v>46</v>
      </c>
      <c r="M42">
        <v>48</v>
      </c>
      <c r="N42">
        <v>46</v>
      </c>
      <c r="O42">
        <v>47</v>
      </c>
      <c r="P42" s="38">
        <v>46</v>
      </c>
      <c r="Q42">
        <v>46</v>
      </c>
      <c r="R42">
        <v>43</v>
      </c>
      <c r="S42">
        <v>42</v>
      </c>
      <c r="T42">
        <v>40</v>
      </c>
      <c r="U42" s="38">
        <v>46</v>
      </c>
      <c r="V42">
        <f t="shared" si="0"/>
        <v>46</v>
      </c>
      <c r="W42" s="49">
        <v>38</v>
      </c>
      <c r="X42">
        <f t="shared" si="1"/>
        <v>47</v>
      </c>
      <c r="Y42">
        <f t="shared" si="4"/>
        <v>45</v>
      </c>
      <c r="Z42">
        <f t="shared" si="2"/>
        <v>47</v>
      </c>
      <c r="AA42">
        <f t="shared" si="5"/>
        <v>43</v>
      </c>
      <c r="AC42">
        <f t="shared" si="3"/>
        <v>8</v>
      </c>
      <c r="AD42">
        <f t="shared" si="6"/>
        <v>8</v>
      </c>
    </row>
    <row r="43" spans="1:30" x14ac:dyDescent="0.25">
      <c r="A43" s="46">
        <v>45754</v>
      </c>
      <c r="B43" s="47">
        <v>26</v>
      </c>
      <c r="C43">
        <v>44</v>
      </c>
      <c r="D43">
        <v>33</v>
      </c>
      <c r="E43">
        <v>29</v>
      </c>
      <c r="F43" s="38">
        <v>26</v>
      </c>
      <c r="G43">
        <v>39</v>
      </c>
      <c r="H43">
        <v>32</v>
      </c>
      <c r="I43">
        <v>34</v>
      </c>
      <c r="J43">
        <v>35</v>
      </c>
      <c r="K43" s="38">
        <v>35</v>
      </c>
      <c r="L43">
        <v>34</v>
      </c>
      <c r="M43">
        <v>39</v>
      </c>
      <c r="N43">
        <v>36</v>
      </c>
      <c r="O43">
        <v>34</v>
      </c>
      <c r="P43" s="38">
        <v>34</v>
      </c>
      <c r="Q43">
        <v>31</v>
      </c>
      <c r="R43">
        <v>38</v>
      </c>
      <c r="S43">
        <v>28</v>
      </c>
      <c r="T43">
        <v>37</v>
      </c>
      <c r="U43" s="38">
        <v>35</v>
      </c>
      <c r="V43">
        <f t="shared" si="0"/>
        <v>34</v>
      </c>
      <c r="W43" s="49">
        <v>68</v>
      </c>
      <c r="X43">
        <f t="shared" si="1"/>
        <v>32</v>
      </c>
      <c r="Y43">
        <f t="shared" si="4"/>
        <v>35</v>
      </c>
      <c r="Z43">
        <f t="shared" si="2"/>
        <v>35</v>
      </c>
      <c r="AA43">
        <f t="shared" si="5"/>
        <v>34</v>
      </c>
      <c r="AC43">
        <f t="shared" si="3"/>
        <v>34</v>
      </c>
      <c r="AD43">
        <f t="shared" si="6"/>
        <v>0</v>
      </c>
    </row>
    <row r="44" spans="1:30" x14ac:dyDescent="0.25">
      <c r="A44" s="46">
        <v>45755</v>
      </c>
      <c r="B44" s="47">
        <v>32</v>
      </c>
      <c r="C44">
        <v>51</v>
      </c>
      <c r="D44">
        <v>48</v>
      </c>
      <c r="E44">
        <v>41</v>
      </c>
      <c r="F44" s="38">
        <v>41</v>
      </c>
      <c r="G44">
        <v>46</v>
      </c>
      <c r="H44">
        <v>33</v>
      </c>
      <c r="I44">
        <v>54</v>
      </c>
      <c r="J44">
        <v>38</v>
      </c>
      <c r="K44" s="38">
        <v>40</v>
      </c>
      <c r="L44">
        <v>50</v>
      </c>
      <c r="M44">
        <v>56</v>
      </c>
      <c r="N44">
        <v>53</v>
      </c>
      <c r="O44">
        <v>50</v>
      </c>
      <c r="P44" s="38">
        <v>45</v>
      </c>
      <c r="Q44">
        <v>49</v>
      </c>
      <c r="R44">
        <v>46</v>
      </c>
      <c r="S44">
        <v>45</v>
      </c>
      <c r="T44">
        <v>42</v>
      </c>
      <c r="U44" s="38">
        <v>42</v>
      </c>
      <c r="V44">
        <f t="shared" si="0"/>
        <v>45</v>
      </c>
      <c r="W44" s="49">
        <v>81</v>
      </c>
      <c r="X44">
        <f t="shared" si="1"/>
        <v>43</v>
      </c>
      <c r="Y44">
        <f t="shared" si="4"/>
        <v>42</v>
      </c>
      <c r="Z44">
        <f t="shared" si="2"/>
        <v>51</v>
      </c>
      <c r="AA44">
        <f t="shared" si="5"/>
        <v>45</v>
      </c>
      <c r="AC44">
        <f t="shared" si="3"/>
        <v>36</v>
      </c>
      <c r="AD44">
        <f t="shared" si="6"/>
        <v>0</v>
      </c>
    </row>
    <row r="45" spans="1:30" x14ac:dyDescent="0.25">
      <c r="A45" s="46">
        <v>45756</v>
      </c>
      <c r="B45" s="47">
        <v>42</v>
      </c>
      <c r="C45">
        <v>50</v>
      </c>
      <c r="D45">
        <v>53</v>
      </c>
      <c r="E45">
        <v>54</v>
      </c>
      <c r="F45" s="38">
        <v>47</v>
      </c>
      <c r="G45">
        <v>45</v>
      </c>
      <c r="H45">
        <v>38</v>
      </c>
      <c r="I45">
        <v>44</v>
      </c>
      <c r="J45">
        <v>43</v>
      </c>
      <c r="K45" s="38">
        <v>40</v>
      </c>
      <c r="L45">
        <v>51</v>
      </c>
      <c r="M45">
        <v>59</v>
      </c>
      <c r="N45">
        <v>57</v>
      </c>
      <c r="O45">
        <v>46</v>
      </c>
      <c r="P45" s="38">
        <v>51</v>
      </c>
      <c r="Q45">
        <v>55</v>
      </c>
      <c r="R45">
        <v>50</v>
      </c>
      <c r="S45">
        <v>46</v>
      </c>
      <c r="T45">
        <v>47</v>
      </c>
      <c r="U45" s="38">
        <v>43</v>
      </c>
      <c r="V45">
        <f t="shared" si="0"/>
        <v>48</v>
      </c>
      <c r="W45" s="49">
        <v>22</v>
      </c>
      <c r="X45">
        <f t="shared" si="1"/>
        <v>49</v>
      </c>
      <c r="Y45">
        <f t="shared" si="4"/>
        <v>42</v>
      </c>
      <c r="Z45">
        <f t="shared" si="2"/>
        <v>53</v>
      </c>
      <c r="AA45">
        <f t="shared" si="5"/>
        <v>48</v>
      </c>
      <c r="AC45">
        <f t="shared" si="3"/>
        <v>26</v>
      </c>
      <c r="AD45">
        <f t="shared" si="6"/>
        <v>0</v>
      </c>
    </row>
    <row r="46" spans="1:30" x14ac:dyDescent="0.25">
      <c r="A46" s="46">
        <v>45757</v>
      </c>
      <c r="B46" s="47">
        <v>49</v>
      </c>
      <c r="C46">
        <v>48</v>
      </c>
      <c r="D46">
        <v>61</v>
      </c>
      <c r="E46">
        <v>66</v>
      </c>
      <c r="F46" s="38">
        <v>68</v>
      </c>
      <c r="G46">
        <v>52</v>
      </c>
      <c r="H46">
        <v>59</v>
      </c>
      <c r="I46">
        <v>47</v>
      </c>
      <c r="J46">
        <v>69</v>
      </c>
      <c r="K46" s="38">
        <v>45</v>
      </c>
      <c r="L46">
        <v>57</v>
      </c>
      <c r="M46">
        <v>59</v>
      </c>
      <c r="N46">
        <v>61</v>
      </c>
      <c r="O46">
        <v>45</v>
      </c>
      <c r="P46" s="38">
        <v>61</v>
      </c>
      <c r="Q46">
        <v>61</v>
      </c>
      <c r="R46">
        <v>60</v>
      </c>
      <c r="S46">
        <v>57</v>
      </c>
      <c r="T46">
        <v>54</v>
      </c>
      <c r="U46" s="38">
        <v>56</v>
      </c>
      <c r="V46">
        <f t="shared" si="0"/>
        <v>57</v>
      </c>
      <c r="W46" s="49">
        <v>62</v>
      </c>
      <c r="X46">
        <f t="shared" si="1"/>
        <v>58</v>
      </c>
      <c r="Y46">
        <f t="shared" si="4"/>
        <v>54</v>
      </c>
      <c r="Z46">
        <f t="shared" si="2"/>
        <v>57</v>
      </c>
      <c r="AA46">
        <f t="shared" si="5"/>
        <v>58</v>
      </c>
      <c r="AC46">
        <f t="shared" si="3"/>
        <v>5</v>
      </c>
      <c r="AD46">
        <f t="shared" si="6"/>
        <v>5</v>
      </c>
    </row>
    <row r="47" spans="1:30" x14ac:dyDescent="0.25">
      <c r="A47" s="46">
        <v>45758</v>
      </c>
      <c r="B47" s="47">
        <v>119</v>
      </c>
      <c r="C47">
        <v>130</v>
      </c>
      <c r="D47">
        <v>137</v>
      </c>
      <c r="E47">
        <v>117</v>
      </c>
      <c r="F47" s="38">
        <v>135</v>
      </c>
      <c r="G47">
        <v>141</v>
      </c>
      <c r="H47">
        <v>136</v>
      </c>
      <c r="I47">
        <v>135</v>
      </c>
      <c r="J47">
        <v>124</v>
      </c>
      <c r="K47" s="38">
        <v>117</v>
      </c>
      <c r="L47">
        <v>126</v>
      </c>
      <c r="M47">
        <v>113</v>
      </c>
      <c r="N47">
        <v>148</v>
      </c>
      <c r="O47">
        <v>123</v>
      </c>
      <c r="P47" s="38">
        <v>112</v>
      </c>
      <c r="Q47">
        <v>128</v>
      </c>
      <c r="R47">
        <v>137</v>
      </c>
      <c r="S47">
        <v>136</v>
      </c>
      <c r="T47">
        <v>137</v>
      </c>
      <c r="U47" s="38">
        <v>143</v>
      </c>
      <c r="V47">
        <f t="shared" si="0"/>
        <v>130</v>
      </c>
      <c r="W47" s="49">
        <v>113</v>
      </c>
      <c r="X47">
        <f t="shared" si="1"/>
        <v>128</v>
      </c>
      <c r="Y47">
        <f t="shared" si="4"/>
        <v>131</v>
      </c>
      <c r="Z47">
        <f t="shared" si="2"/>
        <v>124</v>
      </c>
      <c r="AA47">
        <f t="shared" si="5"/>
        <v>136</v>
      </c>
    </row>
    <row r="48" spans="1:30" ht="15.75" customHeight="1" x14ac:dyDescent="0.25">
      <c r="A48" s="46">
        <v>45759</v>
      </c>
      <c r="B48" s="47">
        <v>138</v>
      </c>
      <c r="C48">
        <v>133</v>
      </c>
      <c r="D48">
        <v>152</v>
      </c>
      <c r="E48">
        <v>134</v>
      </c>
      <c r="F48" s="38">
        <v>142</v>
      </c>
      <c r="G48">
        <v>165</v>
      </c>
      <c r="H48">
        <v>168</v>
      </c>
      <c r="I48">
        <v>156</v>
      </c>
      <c r="J48">
        <v>168</v>
      </c>
      <c r="K48" s="38">
        <v>175</v>
      </c>
      <c r="L48">
        <v>139</v>
      </c>
      <c r="M48">
        <v>147</v>
      </c>
      <c r="N48">
        <v>146</v>
      </c>
      <c r="O48">
        <v>166</v>
      </c>
      <c r="P48" s="38">
        <v>153</v>
      </c>
      <c r="Q48">
        <v>157</v>
      </c>
      <c r="R48">
        <v>153</v>
      </c>
      <c r="S48">
        <v>160</v>
      </c>
      <c r="T48">
        <v>155</v>
      </c>
      <c r="U48" s="38">
        <v>159</v>
      </c>
      <c r="V48">
        <f t="shared" si="0"/>
        <v>153</v>
      </c>
      <c r="W48" s="49">
        <v>156</v>
      </c>
      <c r="X48">
        <f t="shared" si="1"/>
        <v>140</v>
      </c>
      <c r="Y48">
        <f t="shared" si="4"/>
        <v>166</v>
      </c>
      <c r="Z48">
        <f t="shared" si="2"/>
        <v>150</v>
      </c>
      <c r="AA48">
        <f t="shared" si="5"/>
        <v>157</v>
      </c>
    </row>
    <row r="49" spans="1:30" x14ac:dyDescent="0.25">
      <c r="A49" s="46">
        <v>45760</v>
      </c>
      <c r="B49" s="47">
        <v>67</v>
      </c>
      <c r="C49">
        <v>53</v>
      </c>
      <c r="D49">
        <v>63</v>
      </c>
      <c r="E49">
        <v>72</v>
      </c>
      <c r="F49" s="38">
        <v>58</v>
      </c>
      <c r="G49">
        <v>59</v>
      </c>
      <c r="H49">
        <v>49</v>
      </c>
      <c r="I49">
        <v>58</v>
      </c>
      <c r="J49">
        <v>59</v>
      </c>
      <c r="K49" s="38">
        <v>53</v>
      </c>
      <c r="L49">
        <v>55</v>
      </c>
      <c r="M49">
        <v>56</v>
      </c>
      <c r="N49">
        <v>56</v>
      </c>
      <c r="O49">
        <v>56</v>
      </c>
      <c r="P49" s="38">
        <v>55</v>
      </c>
      <c r="Q49">
        <v>57</v>
      </c>
      <c r="R49">
        <v>62</v>
      </c>
      <c r="S49">
        <v>55</v>
      </c>
      <c r="T49">
        <v>59</v>
      </c>
      <c r="U49" s="38">
        <v>56</v>
      </c>
      <c r="V49">
        <f t="shared" si="0"/>
        <v>58</v>
      </c>
      <c r="W49" s="49">
        <v>44</v>
      </c>
      <c r="X49">
        <f t="shared" si="1"/>
        <v>63</v>
      </c>
      <c r="Y49">
        <f t="shared" si="4"/>
        <v>56</v>
      </c>
      <c r="Z49">
        <f t="shared" si="2"/>
        <v>56</v>
      </c>
      <c r="AA49">
        <f t="shared" si="5"/>
        <v>58</v>
      </c>
      <c r="AC49">
        <f t="shared" si="3"/>
        <v>14</v>
      </c>
      <c r="AD49">
        <f t="shared" si="6"/>
        <v>14</v>
      </c>
    </row>
    <row r="50" spans="1:30" x14ac:dyDescent="0.25">
      <c r="A50" s="46">
        <v>45761</v>
      </c>
      <c r="B50" s="47">
        <v>41</v>
      </c>
      <c r="C50">
        <v>38</v>
      </c>
      <c r="D50">
        <v>45</v>
      </c>
      <c r="E50">
        <v>62</v>
      </c>
      <c r="F50" s="38">
        <v>46</v>
      </c>
      <c r="G50">
        <v>44</v>
      </c>
      <c r="H50">
        <v>46</v>
      </c>
      <c r="I50">
        <v>40</v>
      </c>
      <c r="J50">
        <v>50</v>
      </c>
      <c r="K50" s="38">
        <v>40</v>
      </c>
      <c r="L50">
        <v>39</v>
      </c>
      <c r="M50">
        <v>43</v>
      </c>
      <c r="N50">
        <v>45</v>
      </c>
      <c r="O50">
        <v>44</v>
      </c>
      <c r="P50" s="38">
        <v>35</v>
      </c>
      <c r="Q50">
        <v>45</v>
      </c>
      <c r="R50">
        <v>45</v>
      </c>
      <c r="S50">
        <v>48</v>
      </c>
      <c r="T50">
        <v>48</v>
      </c>
      <c r="U50" s="38">
        <v>45</v>
      </c>
      <c r="V50">
        <f t="shared" si="0"/>
        <v>44</v>
      </c>
      <c r="W50" s="49">
        <v>62</v>
      </c>
      <c r="X50">
        <f t="shared" si="1"/>
        <v>46</v>
      </c>
      <c r="Y50">
        <f t="shared" si="4"/>
        <v>44</v>
      </c>
      <c r="Z50">
        <f t="shared" si="2"/>
        <v>41</v>
      </c>
      <c r="AA50">
        <f t="shared" si="5"/>
        <v>46</v>
      </c>
      <c r="AC50">
        <f t="shared" si="3"/>
        <v>18</v>
      </c>
      <c r="AD50">
        <f t="shared" si="6"/>
        <v>0</v>
      </c>
    </row>
    <row r="51" spans="1:30" x14ac:dyDescent="0.25">
      <c r="A51" s="46">
        <v>45762</v>
      </c>
      <c r="B51" s="47">
        <v>35</v>
      </c>
      <c r="C51">
        <v>55</v>
      </c>
      <c r="D51">
        <v>46</v>
      </c>
      <c r="E51">
        <v>41</v>
      </c>
      <c r="F51" s="38">
        <v>47</v>
      </c>
      <c r="G51">
        <v>43</v>
      </c>
      <c r="H51">
        <v>39</v>
      </c>
      <c r="I51">
        <v>48</v>
      </c>
      <c r="J51">
        <v>44</v>
      </c>
      <c r="K51" s="38">
        <v>42</v>
      </c>
      <c r="L51">
        <v>52</v>
      </c>
      <c r="M51">
        <v>54</v>
      </c>
      <c r="N51">
        <v>49</v>
      </c>
      <c r="O51">
        <v>50</v>
      </c>
      <c r="P51" s="38">
        <v>52</v>
      </c>
      <c r="Q51">
        <v>53</v>
      </c>
      <c r="R51">
        <v>48</v>
      </c>
      <c r="S51">
        <v>41</v>
      </c>
      <c r="T51">
        <v>49</v>
      </c>
      <c r="U51" s="38">
        <v>42</v>
      </c>
      <c r="V51">
        <f t="shared" si="0"/>
        <v>47</v>
      </c>
      <c r="W51" s="49">
        <v>40</v>
      </c>
      <c r="X51">
        <f t="shared" si="1"/>
        <v>45</v>
      </c>
      <c r="Y51">
        <f t="shared" si="4"/>
        <v>43</v>
      </c>
      <c r="Z51">
        <f t="shared" si="2"/>
        <v>51</v>
      </c>
      <c r="AA51">
        <f t="shared" si="5"/>
        <v>47</v>
      </c>
      <c r="AC51">
        <f t="shared" si="3"/>
        <v>7</v>
      </c>
      <c r="AD51">
        <f t="shared" si="6"/>
        <v>7</v>
      </c>
    </row>
    <row r="52" spans="1:30" x14ac:dyDescent="0.25">
      <c r="A52" s="46">
        <v>45763</v>
      </c>
      <c r="B52" s="47">
        <v>39</v>
      </c>
      <c r="C52">
        <v>51</v>
      </c>
      <c r="D52">
        <v>52</v>
      </c>
      <c r="E52">
        <v>53</v>
      </c>
      <c r="F52" s="38">
        <v>59</v>
      </c>
      <c r="G52">
        <v>49</v>
      </c>
      <c r="H52">
        <v>37</v>
      </c>
      <c r="I52">
        <v>46</v>
      </c>
      <c r="J52">
        <v>40</v>
      </c>
      <c r="K52" s="38">
        <v>41</v>
      </c>
      <c r="L52">
        <v>52</v>
      </c>
      <c r="M52">
        <v>58</v>
      </c>
      <c r="N52">
        <v>61</v>
      </c>
      <c r="O52">
        <v>44</v>
      </c>
      <c r="P52" s="38">
        <v>53</v>
      </c>
      <c r="Q52">
        <v>51</v>
      </c>
      <c r="R52">
        <v>49</v>
      </c>
      <c r="S52">
        <v>46</v>
      </c>
      <c r="T52">
        <v>47</v>
      </c>
      <c r="U52" s="38">
        <v>44</v>
      </c>
      <c r="V52">
        <f t="shared" si="0"/>
        <v>49</v>
      </c>
      <c r="W52" s="49">
        <v>57</v>
      </c>
      <c r="X52">
        <f t="shared" si="1"/>
        <v>51</v>
      </c>
      <c r="Y52">
        <f t="shared" si="4"/>
        <v>43</v>
      </c>
      <c r="Z52">
        <f t="shared" si="2"/>
        <v>54</v>
      </c>
      <c r="AA52">
        <f t="shared" si="5"/>
        <v>47</v>
      </c>
      <c r="AC52">
        <f t="shared" si="3"/>
        <v>8</v>
      </c>
      <c r="AD52">
        <f t="shared" si="6"/>
        <v>8</v>
      </c>
    </row>
    <row r="53" spans="1:30" x14ac:dyDescent="0.25">
      <c r="A53" s="46">
        <v>45764</v>
      </c>
      <c r="B53" s="47">
        <v>73</v>
      </c>
      <c r="C53">
        <v>84</v>
      </c>
      <c r="D53">
        <v>77</v>
      </c>
      <c r="E53">
        <v>67</v>
      </c>
      <c r="F53" s="38">
        <v>66</v>
      </c>
      <c r="G53">
        <v>64</v>
      </c>
      <c r="H53">
        <v>77</v>
      </c>
      <c r="I53">
        <v>79</v>
      </c>
      <c r="J53">
        <v>73</v>
      </c>
      <c r="K53" s="38">
        <v>73</v>
      </c>
      <c r="L53">
        <v>88</v>
      </c>
      <c r="M53">
        <v>73</v>
      </c>
      <c r="N53">
        <v>64</v>
      </c>
      <c r="O53">
        <v>64</v>
      </c>
      <c r="P53" s="38">
        <v>62</v>
      </c>
      <c r="Q53">
        <v>74</v>
      </c>
      <c r="R53">
        <v>70</v>
      </c>
      <c r="S53">
        <v>68</v>
      </c>
      <c r="T53">
        <v>79</v>
      </c>
      <c r="U53" s="38">
        <v>68</v>
      </c>
      <c r="V53">
        <f t="shared" si="0"/>
        <v>72</v>
      </c>
      <c r="W53" s="49">
        <v>66</v>
      </c>
      <c r="X53">
        <f t="shared" si="1"/>
        <v>73</v>
      </c>
      <c r="Y53">
        <f t="shared" si="4"/>
        <v>73</v>
      </c>
      <c r="Z53">
        <f t="shared" si="2"/>
        <v>70</v>
      </c>
      <c r="AA53">
        <f t="shared" si="5"/>
        <v>72</v>
      </c>
      <c r="AC53">
        <f t="shared" si="3"/>
        <v>6</v>
      </c>
      <c r="AD53">
        <f t="shared" si="6"/>
        <v>6</v>
      </c>
    </row>
    <row r="54" spans="1:30" x14ac:dyDescent="0.25">
      <c r="A54" s="46">
        <v>45765</v>
      </c>
      <c r="B54" s="47">
        <v>135</v>
      </c>
      <c r="C54">
        <v>127</v>
      </c>
      <c r="D54">
        <v>139</v>
      </c>
      <c r="E54">
        <v>157</v>
      </c>
      <c r="F54" s="38">
        <v>136</v>
      </c>
      <c r="G54">
        <v>122</v>
      </c>
      <c r="H54">
        <v>145</v>
      </c>
      <c r="I54">
        <v>130</v>
      </c>
      <c r="J54">
        <v>133</v>
      </c>
      <c r="K54" s="38">
        <v>135</v>
      </c>
      <c r="L54">
        <v>138</v>
      </c>
      <c r="M54">
        <v>137</v>
      </c>
      <c r="N54">
        <v>138</v>
      </c>
      <c r="O54">
        <v>119</v>
      </c>
      <c r="P54" s="38">
        <v>139</v>
      </c>
      <c r="Q54">
        <v>138</v>
      </c>
      <c r="R54">
        <v>153</v>
      </c>
      <c r="S54">
        <v>127</v>
      </c>
      <c r="T54">
        <v>140</v>
      </c>
      <c r="U54" s="38">
        <v>121</v>
      </c>
      <c r="V54">
        <f t="shared" si="0"/>
        <v>135</v>
      </c>
      <c r="W54" s="49">
        <v>142</v>
      </c>
      <c r="X54">
        <f t="shared" si="1"/>
        <v>139</v>
      </c>
      <c r="Y54">
        <f t="shared" si="4"/>
        <v>133</v>
      </c>
      <c r="Z54">
        <f t="shared" si="2"/>
        <v>134</v>
      </c>
      <c r="AA54">
        <f t="shared" si="5"/>
        <v>136</v>
      </c>
    </row>
    <row r="55" spans="1:30" x14ac:dyDescent="0.25">
      <c r="A55" s="46">
        <v>45766</v>
      </c>
      <c r="B55" s="47">
        <v>140</v>
      </c>
      <c r="C55">
        <v>144</v>
      </c>
      <c r="D55">
        <v>162</v>
      </c>
      <c r="E55">
        <v>145</v>
      </c>
      <c r="F55" s="38">
        <v>145</v>
      </c>
      <c r="G55">
        <v>167</v>
      </c>
      <c r="H55">
        <v>169</v>
      </c>
      <c r="I55">
        <v>156</v>
      </c>
      <c r="J55">
        <v>163</v>
      </c>
      <c r="K55" s="38">
        <v>175</v>
      </c>
      <c r="L55">
        <v>147</v>
      </c>
      <c r="M55">
        <v>152</v>
      </c>
      <c r="N55">
        <v>152</v>
      </c>
      <c r="O55">
        <v>168</v>
      </c>
      <c r="P55" s="38">
        <v>146</v>
      </c>
      <c r="Q55">
        <v>162</v>
      </c>
      <c r="R55">
        <v>157</v>
      </c>
      <c r="S55">
        <v>163</v>
      </c>
      <c r="T55">
        <v>162</v>
      </c>
      <c r="U55" s="38">
        <v>167</v>
      </c>
      <c r="V55">
        <f t="shared" si="0"/>
        <v>157</v>
      </c>
      <c r="W55" s="49">
        <v>149</v>
      </c>
      <c r="X55">
        <f t="shared" si="1"/>
        <v>147</v>
      </c>
      <c r="Y55">
        <f t="shared" si="4"/>
        <v>166</v>
      </c>
      <c r="Z55">
        <f t="shared" si="2"/>
        <v>153</v>
      </c>
      <c r="AA55">
        <f t="shared" si="5"/>
        <v>162</v>
      </c>
    </row>
    <row r="56" spans="1:30" x14ac:dyDescent="0.25">
      <c r="A56" s="46">
        <v>45767</v>
      </c>
      <c r="B56" s="47">
        <v>44</v>
      </c>
      <c r="C56">
        <v>39</v>
      </c>
      <c r="D56">
        <v>43</v>
      </c>
      <c r="E56">
        <v>58</v>
      </c>
      <c r="F56" s="38">
        <v>52</v>
      </c>
      <c r="G56">
        <v>44</v>
      </c>
      <c r="H56">
        <v>52</v>
      </c>
      <c r="I56">
        <v>39</v>
      </c>
      <c r="J56">
        <v>48</v>
      </c>
      <c r="K56" s="38">
        <v>41</v>
      </c>
      <c r="L56">
        <v>33</v>
      </c>
      <c r="M56">
        <v>40</v>
      </c>
      <c r="N56">
        <v>36</v>
      </c>
      <c r="O56">
        <v>43</v>
      </c>
      <c r="P56" s="38">
        <v>44</v>
      </c>
      <c r="Q56">
        <v>46</v>
      </c>
      <c r="R56">
        <v>45</v>
      </c>
      <c r="S56">
        <v>39</v>
      </c>
      <c r="T56">
        <v>46</v>
      </c>
      <c r="U56" s="38">
        <v>39</v>
      </c>
      <c r="V56">
        <f t="shared" si="0"/>
        <v>44</v>
      </c>
      <c r="W56" s="49">
        <v>29</v>
      </c>
      <c r="X56">
        <f t="shared" si="1"/>
        <v>47</v>
      </c>
      <c r="Y56">
        <f t="shared" si="4"/>
        <v>45</v>
      </c>
      <c r="Z56">
        <f t="shared" si="2"/>
        <v>39</v>
      </c>
      <c r="AA56">
        <f t="shared" si="5"/>
        <v>43</v>
      </c>
      <c r="AC56">
        <f t="shared" si="3"/>
        <v>15</v>
      </c>
      <c r="AD56">
        <f t="shared" si="6"/>
        <v>15</v>
      </c>
    </row>
    <row r="57" spans="1:30" x14ac:dyDescent="0.25">
      <c r="A57" s="46">
        <v>45768</v>
      </c>
      <c r="B57" s="47">
        <v>34</v>
      </c>
      <c r="C57">
        <v>26</v>
      </c>
      <c r="D57">
        <v>42</v>
      </c>
      <c r="E57">
        <v>32</v>
      </c>
      <c r="F57" s="38">
        <v>35</v>
      </c>
      <c r="G57">
        <v>44</v>
      </c>
      <c r="H57">
        <v>32</v>
      </c>
      <c r="I57">
        <v>45</v>
      </c>
      <c r="J57">
        <v>41</v>
      </c>
      <c r="K57" s="38">
        <v>39</v>
      </c>
      <c r="L57">
        <v>28</v>
      </c>
      <c r="M57">
        <v>34</v>
      </c>
      <c r="N57">
        <v>42</v>
      </c>
      <c r="O57">
        <v>41</v>
      </c>
      <c r="P57" s="38">
        <v>44</v>
      </c>
      <c r="Q57">
        <v>37</v>
      </c>
      <c r="R57">
        <v>38</v>
      </c>
      <c r="S57">
        <v>36</v>
      </c>
      <c r="T57">
        <v>37</v>
      </c>
      <c r="U57" s="38">
        <v>42</v>
      </c>
      <c r="V57">
        <f t="shared" si="0"/>
        <v>37</v>
      </c>
      <c r="W57" s="49">
        <v>47</v>
      </c>
      <c r="X57">
        <f t="shared" si="1"/>
        <v>34</v>
      </c>
      <c r="Y57">
        <f t="shared" si="4"/>
        <v>40</v>
      </c>
      <c r="Z57">
        <f t="shared" si="2"/>
        <v>38</v>
      </c>
      <c r="AA57">
        <f t="shared" si="5"/>
        <v>38</v>
      </c>
      <c r="AC57">
        <f t="shared" si="3"/>
        <v>10</v>
      </c>
      <c r="AD57">
        <f t="shared" si="6"/>
        <v>10</v>
      </c>
    </row>
    <row r="58" spans="1:30" x14ac:dyDescent="0.25">
      <c r="A58" s="46">
        <v>45769</v>
      </c>
      <c r="B58" s="47">
        <v>49</v>
      </c>
      <c r="C58">
        <v>56</v>
      </c>
      <c r="D58">
        <v>57</v>
      </c>
      <c r="E58">
        <v>60</v>
      </c>
      <c r="F58" s="38">
        <v>62</v>
      </c>
      <c r="G58">
        <v>56</v>
      </c>
      <c r="H58">
        <v>52</v>
      </c>
      <c r="I58">
        <v>63</v>
      </c>
      <c r="J58">
        <v>56</v>
      </c>
      <c r="K58" s="38">
        <v>54</v>
      </c>
      <c r="L58">
        <v>57</v>
      </c>
      <c r="M58">
        <v>55</v>
      </c>
      <c r="N58">
        <v>63</v>
      </c>
      <c r="O58">
        <v>64</v>
      </c>
      <c r="P58" s="38">
        <v>64</v>
      </c>
      <c r="Q58">
        <v>64</v>
      </c>
      <c r="R58">
        <v>55</v>
      </c>
      <c r="S58">
        <v>56</v>
      </c>
      <c r="T58">
        <v>58</v>
      </c>
      <c r="U58" s="38">
        <v>59</v>
      </c>
      <c r="V58">
        <f t="shared" si="0"/>
        <v>58</v>
      </c>
      <c r="W58" s="49">
        <v>94</v>
      </c>
      <c r="X58">
        <f t="shared" si="1"/>
        <v>57</v>
      </c>
      <c r="Y58">
        <f t="shared" si="4"/>
        <v>56</v>
      </c>
      <c r="Z58">
        <f t="shared" si="2"/>
        <v>61</v>
      </c>
      <c r="AA58">
        <f t="shared" si="5"/>
        <v>58</v>
      </c>
      <c r="AC58">
        <f t="shared" si="3"/>
        <v>36</v>
      </c>
      <c r="AD58">
        <f t="shared" si="6"/>
        <v>0</v>
      </c>
    </row>
    <row r="59" spans="1:30" x14ac:dyDescent="0.25">
      <c r="A59" s="46">
        <v>45770</v>
      </c>
      <c r="B59" s="47">
        <v>51</v>
      </c>
      <c r="C59">
        <v>47</v>
      </c>
      <c r="D59">
        <v>63</v>
      </c>
      <c r="E59">
        <v>63</v>
      </c>
      <c r="F59" s="38">
        <v>47</v>
      </c>
      <c r="G59">
        <v>61</v>
      </c>
      <c r="H59">
        <v>63</v>
      </c>
      <c r="I59">
        <v>51</v>
      </c>
      <c r="J59">
        <v>57</v>
      </c>
      <c r="K59" s="38">
        <v>65</v>
      </c>
      <c r="L59">
        <v>54</v>
      </c>
      <c r="M59">
        <v>54</v>
      </c>
      <c r="N59">
        <v>52</v>
      </c>
      <c r="O59">
        <v>50</v>
      </c>
      <c r="P59" s="38">
        <v>60</v>
      </c>
      <c r="Q59">
        <v>55</v>
      </c>
      <c r="R59">
        <v>52</v>
      </c>
      <c r="S59">
        <v>61</v>
      </c>
      <c r="T59">
        <v>58</v>
      </c>
      <c r="U59" s="38">
        <v>58</v>
      </c>
      <c r="V59">
        <f t="shared" si="0"/>
        <v>56</v>
      </c>
      <c r="W59" s="49">
        <v>114</v>
      </c>
      <c r="X59">
        <f t="shared" si="1"/>
        <v>54</v>
      </c>
      <c r="Y59">
        <f t="shared" si="4"/>
        <v>59</v>
      </c>
      <c r="Z59">
        <f t="shared" si="2"/>
        <v>54</v>
      </c>
      <c r="AA59">
        <f t="shared" si="5"/>
        <v>57</v>
      </c>
      <c r="AD59">
        <f t="shared" si="6"/>
        <v>0</v>
      </c>
    </row>
    <row r="60" spans="1:30" x14ac:dyDescent="0.25">
      <c r="A60" s="46">
        <v>45771</v>
      </c>
      <c r="B60" s="47">
        <v>78</v>
      </c>
      <c r="C60">
        <v>78</v>
      </c>
      <c r="D60">
        <v>64</v>
      </c>
      <c r="E60">
        <v>61</v>
      </c>
      <c r="F60" s="38">
        <v>57</v>
      </c>
      <c r="G60">
        <v>65</v>
      </c>
      <c r="H60">
        <v>68</v>
      </c>
      <c r="I60">
        <v>65</v>
      </c>
      <c r="J60">
        <v>64</v>
      </c>
      <c r="K60" s="38">
        <v>64</v>
      </c>
      <c r="L60">
        <v>61</v>
      </c>
      <c r="M60">
        <v>59</v>
      </c>
      <c r="N60">
        <v>64</v>
      </c>
      <c r="O60">
        <v>59</v>
      </c>
      <c r="P60" s="38">
        <v>53</v>
      </c>
      <c r="Q60">
        <v>57</v>
      </c>
      <c r="R60">
        <v>63</v>
      </c>
      <c r="S60">
        <v>65</v>
      </c>
      <c r="T60">
        <v>68</v>
      </c>
      <c r="U60" s="38">
        <v>59</v>
      </c>
      <c r="V60">
        <f t="shared" si="0"/>
        <v>64</v>
      </c>
      <c r="W60" s="49">
        <v>86</v>
      </c>
      <c r="X60">
        <f t="shared" si="1"/>
        <v>68</v>
      </c>
      <c r="Y60">
        <f t="shared" si="4"/>
        <v>65</v>
      </c>
      <c r="Z60">
        <f t="shared" si="2"/>
        <v>59</v>
      </c>
      <c r="AA60">
        <f t="shared" si="5"/>
        <v>62</v>
      </c>
      <c r="AC60">
        <f t="shared" si="3"/>
        <v>22</v>
      </c>
      <c r="AD60">
        <f t="shared" si="6"/>
        <v>0</v>
      </c>
    </row>
    <row r="61" spans="1:30" x14ac:dyDescent="0.25">
      <c r="A61" s="46">
        <v>45772</v>
      </c>
      <c r="B61" s="47">
        <v>123</v>
      </c>
      <c r="C61">
        <v>134</v>
      </c>
      <c r="D61">
        <v>152</v>
      </c>
      <c r="E61">
        <v>158</v>
      </c>
      <c r="F61" s="38">
        <v>126</v>
      </c>
      <c r="G61">
        <v>125</v>
      </c>
      <c r="H61">
        <v>145</v>
      </c>
      <c r="I61">
        <v>132</v>
      </c>
      <c r="J61">
        <v>143</v>
      </c>
      <c r="K61" s="38">
        <v>136</v>
      </c>
      <c r="L61">
        <v>147</v>
      </c>
      <c r="M61">
        <v>141</v>
      </c>
      <c r="N61">
        <v>141</v>
      </c>
      <c r="O61">
        <v>128</v>
      </c>
      <c r="P61" s="38">
        <v>148</v>
      </c>
      <c r="Q61">
        <v>132</v>
      </c>
      <c r="R61">
        <v>145</v>
      </c>
      <c r="S61">
        <v>124</v>
      </c>
      <c r="T61">
        <v>136</v>
      </c>
      <c r="U61" s="38">
        <v>120</v>
      </c>
      <c r="V61">
        <f t="shared" si="0"/>
        <v>137</v>
      </c>
      <c r="W61" s="49">
        <v>139</v>
      </c>
      <c r="X61">
        <f t="shared" si="1"/>
        <v>139</v>
      </c>
      <c r="Y61">
        <f t="shared" si="4"/>
        <v>136</v>
      </c>
      <c r="Z61">
        <f t="shared" si="2"/>
        <v>141</v>
      </c>
      <c r="AA61">
        <f t="shared" si="5"/>
        <v>131</v>
      </c>
    </row>
    <row r="62" spans="1:30" x14ac:dyDescent="0.25">
      <c r="A62" s="46">
        <v>45773</v>
      </c>
      <c r="B62" s="47">
        <v>152</v>
      </c>
      <c r="C62">
        <v>163</v>
      </c>
      <c r="D62">
        <v>152</v>
      </c>
      <c r="E62">
        <v>167</v>
      </c>
      <c r="F62" s="38">
        <v>165</v>
      </c>
      <c r="G62">
        <v>179</v>
      </c>
      <c r="H62">
        <v>168</v>
      </c>
      <c r="I62">
        <v>162</v>
      </c>
      <c r="J62">
        <v>165</v>
      </c>
      <c r="K62" s="38">
        <v>174</v>
      </c>
      <c r="L62">
        <v>151</v>
      </c>
      <c r="M62">
        <v>157</v>
      </c>
      <c r="N62">
        <v>161</v>
      </c>
      <c r="O62">
        <v>164</v>
      </c>
      <c r="P62" s="38">
        <v>160</v>
      </c>
      <c r="Q62">
        <v>163</v>
      </c>
      <c r="R62">
        <v>171</v>
      </c>
      <c r="S62">
        <v>163</v>
      </c>
      <c r="T62">
        <v>172</v>
      </c>
      <c r="U62" s="38">
        <v>170</v>
      </c>
      <c r="V62">
        <f t="shared" si="0"/>
        <v>164</v>
      </c>
      <c r="W62" s="49">
        <v>181</v>
      </c>
      <c r="X62">
        <f t="shared" si="1"/>
        <v>160</v>
      </c>
      <c r="Y62">
        <f t="shared" si="4"/>
        <v>170</v>
      </c>
      <c r="Z62">
        <f t="shared" si="2"/>
        <v>159</v>
      </c>
      <c r="AA62">
        <f t="shared" si="5"/>
        <v>168</v>
      </c>
    </row>
    <row r="63" spans="1:30" x14ac:dyDescent="0.25">
      <c r="A63" s="46">
        <v>45774</v>
      </c>
      <c r="B63" s="47">
        <v>58</v>
      </c>
      <c r="C63">
        <v>74</v>
      </c>
      <c r="D63">
        <v>61</v>
      </c>
      <c r="E63">
        <v>67</v>
      </c>
      <c r="F63" s="38">
        <v>65</v>
      </c>
      <c r="G63">
        <v>57</v>
      </c>
      <c r="H63">
        <v>60</v>
      </c>
      <c r="I63">
        <v>68</v>
      </c>
      <c r="J63">
        <v>57</v>
      </c>
      <c r="K63" s="38">
        <v>61</v>
      </c>
      <c r="L63">
        <v>59</v>
      </c>
      <c r="M63">
        <v>63</v>
      </c>
      <c r="N63">
        <v>62</v>
      </c>
      <c r="O63">
        <v>67</v>
      </c>
      <c r="P63" s="38">
        <v>60</v>
      </c>
      <c r="Q63">
        <v>65</v>
      </c>
      <c r="R63">
        <v>48</v>
      </c>
      <c r="S63">
        <v>52</v>
      </c>
      <c r="T63">
        <v>53</v>
      </c>
      <c r="U63" s="38">
        <v>55</v>
      </c>
      <c r="V63">
        <f t="shared" si="0"/>
        <v>61</v>
      </c>
      <c r="W63" s="49">
        <v>50</v>
      </c>
      <c r="X63">
        <f t="shared" si="1"/>
        <v>65</v>
      </c>
      <c r="Y63">
        <f t="shared" si="4"/>
        <v>61</v>
      </c>
      <c r="Z63">
        <f t="shared" si="2"/>
        <v>62</v>
      </c>
      <c r="AA63">
        <f t="shared" si="5"/>
        <v>55</v>
      </c>
      <c r="AC63">
        <f t="shared" si="3"/>
        <v>11</v>
      </c>
      <c r="AD63">
        <f t="shared" si="6"/>
        <v>11</v>
      </c>
    </row>
    <row r="64" spans="1:30" x14ac:dyDescent="0.25">
      <c r="A64" s="46">
        <v>45775</v>
      </c>
      <c r="B64" s="47">
        <v>63</v>
      </c>
      <c r="C64">
        <v>44</v>
      </c>
      <c r="D64">
        <v>60</v>
      </c>
      <c r="E64">
        <v>71</v>
      </c>
      <c r="F64" s="38">
        <v>57</v>
      </c>
      <c r="G64">
        <v>57</v>
      </c>
      <c r="H64">
        <v>56</v>
      </c>
      <c r="I64">
        <v>43</v>
      </c>
      <c r="J64">
        <v>58</v>
      </c>
      <c r="K64" s="38">
        <v>51</v>
      </c>
      <c r="L64">
        <v>46</v>
      </c>
      <c r="M64">
        <v>57</v>
      </c>
      <c r="N64">
        <v>52</v>
      </c>
      <c r="O64">
        <v>48</v>
      </c>
      <c r="P64" s="38">
        <v>45</v>
      </c>
      <c r="Q64">
        <v>50</v>
      </c>
      <c r="R64">
        <v>60</v>
      </c>
      <c r="S64">
        <v>63</v>
      </c>
      <c r="T64">
        <v>56</v>
      </c>
      <c r="U64" s="38">
        <v>55</v>
      </c>
      <c r="V64">
        <f t="shared" si="0"/>
        <v>55</v>
      </c>
      <c r="W64" s="49">
        <v>70</v>
      </c>
      <c r="X64">
        <f t="shared" si="1"/>
        <v>59</v>
      </c>
      <c r="Y64">
        <f t="shared" si="4"/>
        <v>53</v>
      </c>
      <c r="Z64">
        <f t="shared" si="2"/>
        <v>50</v>
      </c>
      <c r="AA64">
        <f t="shared" si="5"/>
        <v>57</v>
      </c>
      <c r="AC64">
        <f t="shared" si="3"/>
        <v>15</v>
      </c>
      <c r="AD64">
        <f t="shared" si="6"/>
        <v>15</v>
      </c>
    </row>
    <row r="65" spans="1:30" x14ac:dyDescent="0.25">
      <c r="A65" s="46">
        <v>45776</v>
      </c>
      <c r="B65" s="47">
        <v>41</v>
      </c>
      <c r="C65">
        <v>42</v>
      </c>
      <c r="D65">
        <v>52</v>
      </c>
      <c r="E65">
        <v>39</v>
      </c>
      <c r="F65" s="38">
        <v>41</v>
      </c>
      <c r="G65">
        <v>53</v>
      </c>
      <c r="H65">
        <v>43</v>
      </c>
      <c r="I65">
        <v>50</v>
      </c>
      <c r="J65">
        <v>60</v>
      </c>
      <c r="K65" s="38">
        <v>44</v>
      </c>
      <c r="L65">
        <v>45</v>
      </c>
      <c r="M65">
        <v>43</v>
      </c>
      <c r="N65">
        <v>52</v>
      </c>
      <c r="O65">
        <v>56</v>
      </c>
      <c r="P65" s="38">
        <v>58</v>
      </c>
      <c r="Q65">
        <v>49</v>
      </c>
      <c r="R65">
        <v>52</v>
      </c>
      <c r="S65">
        <v>52</v>
      </c>
      <c r="T65">
        <v>50</v>
      </c>
      <c r="U65" s="38">
        <v>55</v>
      </c>
      <c r="V65">
        <f t="shared" si="0"/>
        <v>49</v>
      </c>
      <c r="W65" s="49">
        <v>77</v>
      </c>
      <c r="X65">
        <f t="shared" si="1"/>
        <v>43</v>
      </c>
      <c r="Y65">
        <f t="shared" si="4"/>
        <v>50</v>
      </c>
      <c r="Z65">
        <f t="shared" si="2"/>
        <v>51</v>
      </c>
      <c r="AA65">
        <f t="shared" si="5"/>
        <v>52</v>
      </c>
      <c r="AC65">
        <f t="shared" si="3"/>
        <v>28</v>
      </c>
      <c r="AD65">
        <f t="shared" si="6"/>
        <v>0</v>
      </c>
    </row>
    <row r="66" spans="1:30" x14ac:dyDescent="0.25">
      <c r="A66" s="46">
        <v>45777</v>
      </c>
      <c r="B66" s="47">
        <v>49</v>
      </c>
      <c r="C66">
        <v>61</v>
      </c>
      <c r="D66">
        <v>59</v>
      </c>
      <c r="E66">
        <v>63</v>
      </c>
      <c r="F66" s="38">
        <v>63</v>
      </c>
      <c r="G66">
        <v>54</v>
      </c>
      <c r="H66">
        <v>45</v>
      </c>
      <c r="I66">
        <v>53</v>
      </c>
      <c r="J66">
        <v>52</v>
      </c>
      <c r="K66" s="38">
        <v>51</v>
      </c>
      <c r="L66">
        <v>61</v>
      </c>
      <c r="M66">
        <v>67</v>
      </c>
      <c r="N66">
        <v>65</v>
      </c>
      <c r="O66">
        <v>51</v>
      </c>
      <c r="P66" s="38">
        <v>65</v>
      </c>
      <c r="Q66">
        <v>60</v>
      </c>
      <c r="R66">
        <v>57</v>
      </c>
      <c r="S66">
        <v>55</v>
      </c>
      <c r="T66">
        <v>59</v>
      </c>
      <c r="U66" s="38">
        <v>51</v>
      </c>
      <c r="V66">
        <f t="shared" si="0"/>
        <v>57</v>
      </c>
      <c r="W66" s="49">
        <v>59</v>
      </c>
      <c r="X66">
        <f t="shared" si="1"/>
        <v>59</v>
      </c>
      <c r="Y66">
        <f t="shared" si="4"/>
        <v>51</v>
      </c>
      <c r="Z66">
        <f t="shared" si="2"/>
        <v>62</v>
      </c>
      <c r="AA66">
        <f t="shared" si="5"/>
        <v>56</v>
      </c>
      <c r="AC66">
        <f t="shared" si="3"/>
        <v>2</v>
      </c>
      <c r="AD66">
        <f t="shared" si="6"/>
        <v>2</v>
      </c>
    </row>
    <row r="67" spans="1:30" x14ac:dyDescent="0.25">
      <c r="A67" s="46">
        <v>45778</v>
      </c>
      <c r="B67" s="47">
        <v>77</v>
      </c>
      <c r="C67">
        <v>92</v>
      </c>
      <c r="D67">
        <v>68</v>
      </c>
      <c r="E67">
        <v>63</v>
      </c>
      <c r="F67" s="38">
        <v>64</v>
      </c>
      <c r="G67">
        <v>63</v>
      </c>
      <c r="H67">
        <v>68</v>
      </c>
      <c r="I67">
        <v>66</v>
      </c>
      <c r="J67">
        <v>69</v>
      </c>
      <c r="K67" s="38">
        <v>61</v>
      </c>
      <c r="L67">
        <v>74</v>
      </c>
      <c r="M67">
        <v>63</v>
      </c>
      <c r="N67">
        <v>69</v>
      </c>
      <c r="O67">
        <v>64</v>
      </c>
      <c r="P67" s="38">
        <v>62</v>
      </c>
      <c r="Q67">
        <v>67</v>
      </c>
      <c r="R67">
        <v>68</v>
      </c>
      <c r="S67">
        <v>64</v>
      </c>
      <c r="T67">
        <v>73</v>
      </c>
      <c r="U67" s="38">
        <v>59</v>
      </c>
      <c r="V67">
        <f t="shared" si="0"/>
        <v>68</v>
      </c>
      <c r="W67" s="49">
        <v>56</v>
      </c>
      <c r="X67">
        <f t="shared" si="1"/>
        <v>73</v>
      </c>
      <c r="Y67">
        <f t="shared" si="4"/>
        <v>65</v>
      </c>
      <c r="Z67">
        <f t="shared" si="2"/>
        <v>66</v>
      </c>
      <c r="AA67">
        <f t="shared" si="5"/>
        <v>66</v>
      </c>
      <c r="AC67">
        <f t="shared" si="3"/>
        <v>12</v>
      </c>
      <c r="AD67">
        <f t="shared" si="6"/>
        <v>12</v>
      </c>
    </row>
    <row r="68" spans="1:30" x14ac:dyDescent="0.25">
      <c r="A68" s="46">
        <v>45779</v>
      </c>
      <c r="B68" s="47">
        <v>139</v>
      </c>
      <c r="C68">
        <v>148</v>
      </c>
      <c r="D68">
        <v>157</v>
      </c>
      <c r="E68">
        <v>157</v>
      </c>
      <c r="F68" s="38">
        <v>151</v>
      </c>
      <c r="G68">
        <v>149</v>
      </c>
      <c r="H68">
        <v>148</v>
      </c>
      <c r="I68">
        <v>147</v>
      </c>
      <c r="J68">
        <v>127</v>
      </c>
      <c r="K68" s="38">
        <v>164</v>
      </c>
      <c r="L68">
        <v>151</v>
      </c>
      <c r="M68">
        <v>138</v>
      </c>
      <c r="N68">
        <v>145</v>
      </c>
      <c r="O68">
        <v>147</v>
      </c>
      <c r="P68" s="38">
        <v>141</v>
      </c>
      <c r="Q68">
        <v>137</v>
      </c>
      <c r="R68">
        <v>142</v>
      </c>
      <c r="S68">
        <v>138</v>
      </c>
      <c r="T68">
        <v>146</v>
      </c>
      <c r="U68" s="38">
        <v>149</v>
      </c>
      <c r="V68">
        <f t="shared" ref="V68:V87" si="7">ROUND(AVERAGE(B68:U68),0)</f>
        <v>146</v>
      </c>
      <c r="W68" s="49">
        <v>103</v>
      </c>
      <c r="X68">
        <f t="shared" ref="X68:X88" si="8">ROUND(AVERAGE(B68:F68),0)</f>
        <v>150</v>
      </c>
      <c r="Y68">
        <f t="shared" si="4"/>
        <v>147</v>
      </c>
      <c r="Z68">
        <f t="shared" ref="Z68:Z88" si="9">ROUND(AVERAGE(L68:P68),0)</f>
        <v>144</v>
      </c>
      <c r="AA68">
        <f t="shared" si="5"/>
        <v>142</v>
      </c>
    </row>
    <row r="69" spans="1:30" x14ac:dyDescent="0.25">
      <c r="A69" s="46">
        <v>45780</v>
      </c>
      <c r="B69" s="47">
        <v>150</v>
      </c>
      <c r="C69">
        <v>150</v>
      </c>
      <c r="D69">
        <v>142</v>
      </c>
      <c r="E69">
        <v>156</v>
      </c>
      <c r="F69" s="38">
        <v>158</v>
      </c>
      <c r="G69">
        <v>164</v>
      </c>
      <c r="H69">
        <v>153</v>
      </c>
      <c r="I69">
        <v>165</v>
      </c>
      <c r="J69">
        <v>165</v>
      </c>
      <c r="K69" s="38">
        <v>178</v>
      </c>
      <c r="L69">
        <v>150</v>
      </c>
      <c r="M69">
        <v>156</v>
      </c>
      <c r="N69">
        <v>145</v>
      </c>
      <c r="O69">
        <v>160</v>
      </c>
      <c r="P69" s="38">
        <v>170</v>
      </c>
      <c r="Q69">
        <v>157</v>
      </c>
      <c r="R69">
        <v>151</v>
      </c>
      <c r="S69">
        <v>146</v>
      </c>
      <c r="T69">
        <v>156</v>
      </c>
      <c r="U69" s="38">
        <v>155</v>
      </c>
      <c r="V69">
        <f t="shared" si="7"/>
        <v>156</v>
      </c>
      <c r="W69" s="49">
        <v>168</v>
      </c>
      <c r="X69">
        <f t="shared" si="8"/>
        <v>151</v>
      </c>
      <c r="Y69">
        <f t="shared" si="4"/>
        <v>165</v>
      </c>
      <c r="Z69">
        <f t="shared" si="9"/>
        <v>156</v>
      </c>
      <c r="AA69">
        <f t="shared" si="5"/>
        <v>153</v>
      </c>
    </row>
    <row r="70" spans="1:30" x14ac:dyDescent="0.25">
      <c r="A70" s="46">
        <v>45781</v>
      </c>
      <c r="B70" s="47">
        <v>53</v>
      </c>
      <c r="C70">
        <v>43</v>
      </c>
      <c r="D70">
        <v>47</v>
      </c>
      <c r="E70">
        <v>62</v>
      </c>
      <c r="F70" s="38">
        <v>51</v>
      </c>
      <c r="G70">
        <v>41</v>
      </c>
      <c r="H70">
        <v>57</v>
      </c>
      <c r="I70">
        <v>39</v>
      </c>
      <c r="J70">
        <v>48</v>
      </c>
      <c r="K70" s="38">
        <v>43</v>
      </c>
      <c r="L70">
        <v>41</v>
      </c>
      <c r="M70">
        <v>46</v>
      </c>
      <c r="N70">
        <v>37</v>
      </c>
      <c r="O70">
        <v>51</v>
      </c>
      <c r="P70" s="38">
        <v>48</v>
      </c>
      <c r="Q70">
        <v>49</v>
      </c>
      <c r="R70">
        <v>46</v>
      </c>
      <c r="S70">
        <v>47</v>
      </c>
      <c r="T70">
        <v>50</v>
      </c>
      <c r="U70" s="38">
        <v>47</v>
      </c>
      <c r="V70">
        <f t="shared" si="7"/>
        <v>47</v>
      </c>
      <c r="W70" s="49">
        <v>51</v>
      </c>
      <c r="X70">
        <f t="shared" si="8"/>
        <v>51</v>
      </c>
      <c r="Y70">
        <f t="shared" si="4"/>
        <v>46</v>
      </c>
      <c r="Z70">
        <f t="shared" si="9"/>
        <v>45</v>
      </c>
      <c r="AA70">
        <f t="shared" si="5"/>
        <v>48</v>
      </c>
      <c r="AC70">
        <f t="shared" ref="AC70:AC89" si="10">ABS(V70-W70)</f>
        <v>4</v>
      </c>
      <c r="AD70">
        <f t="shared" si="6"/>
        <v>4</v>
      </c>
    </row>
    <row r="71" spans="1:30" x14ac:dyDescent="0.25">
      <c r="A71" s="46">
        <v>45782</v>
      </c>
      <c r="B71" s="47">
        <v>48</v>
      </c>
      <c r="C71">
        <v>47</v>
      </c>
      <c r="D71">
        <v>47</v>
      </c>
      <c r="E71">
        <v>38</v>
      </c>
      <c r="F71" s="38">
        <v>43</v>
      </c>
      <c r="G71">
        <v>48</v>
      </c>
      <c r="H71">
        <v>39</v>
      </c>
      <c r="I71">
        <v>61</v>
      </c>
      <c r="J71">
        <v>47</v>
      </c>
      <c r="K71" s="38">
        <v>49</v>
      </c>
      <c r="L71">
        <v>49</v>
      </c>
      <c r="M71">
        <v>47</v>
      </c>
      <c r="N71">
        <v>50</v>
      </c>
      <c r="O71">
        <v>50</v>
      </c>
      <c r="P71" s="38">
        <v>49</v>
      </c>
      <c r="Q71">
        <v>49</v>
      </c>
      <c r="R71">
        <v>48</v>
      </c>
      <c r="S71">
        <v>48</v>
      </c>
      <c r="T71">
        <v>42</v>
      </c>
      <c r="U71" s="38">
        <v>52</v>
      </c>
      <c r="V71">
        <f t="shared" si="7"/>
        <v>48</v>
      </c>
      <c r="W71" s="49">
        <v>107</v>
      </c>
      <c r="X71">
        <f t="shared" si="8"/>
        <v>45</v>
      </c>
      <c r="Y71">
        <f t="shared" si="4"/>
        <v>49</v>
      </c>
      <c r="Z71">
        <f t="shared" si="9"/>
        <v>49</v>
      </c>
      <c r="AA71">
        <f t="shared" si="5"/>
        <v>48</v>
      </c>
      <c r="AD71">
        <f t="shared" si="6"/>
        <v>0</v>
      </c>
    </row>
    <row r="72" spans="1:30" x14ac:dyDescent="0.25">
      <c r="A72" s="46">
        <v>45783</v>
      </c>
      <c r="B72" s="47">
        <v>66</v>
      </c>
      <c r="C72">
        <v>64</v>
      </c>
      <c r="D72">
        <v>58</v>
      </c>
      <c r="E72">
        <v>64</v>
      </c>
      <c r="F72" s="38">
        <v>59</v>
      </c>
      <c r="G72">
        <v>53</v>
      </c>
      <c r="H72">
        <v>59</v>
      </c>
      <c r="I72">
        <v>65</v>
      </c>
      <c r="J72">
        <v>55</v>
      </c>
      <c r="K72" s="38">
        <v>63</v>
      </c>
      <c r="L72">
        <v>68</v>
      </c>
      <c r="M72">
        <v>64</v>
      </c>
      <c r="N72">
        <v>63</v>
      </c>
      <c r="O72">
        <v>62</v>
      </c>
      <c r="P72" s="38">
        <v>68</v>
      </c>
      <c r="Q72">
        <v>64</v>
      </c>
      <c r="R72">
        <v>56</v>
      </c>
      <c r="S72">
        <v>65</v>
      </c>
      <c r="T72">
        <v>69</v>
      </c>
      <c r="U72" s="38">
        <v>58</v>
      </c>
      <c r="V72">
        <f t="shared" si="7"/>
        <v>62</v>
      </c>
      <c r="W72" s="49">
        <v>52</v>
      </c>
      <c r="X72">
        <f t="shared" si="8"/>
        <v>62</v>
      </c>
      <c r="Y72">
        <f t="shared" si="4"/>
        <v>59</v>
      </c>
      <c r="Z72">
        <f t="shared" si="9"/>
        <v>65</v>
      </c>
      <c r="AA72">
        <f t="shared" si="5"/>
        <v>62</v>
      </c>
      <c r="AC72">
        <f t="shared" si="10"/>
        <v>10</v>
      </c>
      <c r="AD72">
        <f t="shared" si="6"/>
        <v>10</v>
      </c>
    </row>
    <row r="73" spans="1:30" x14ac:dyDescent="0.25">
      <c r="A73" s="46">
        <v>45784</v>
      </c>
      <c r="B73" s="47">
        <v>54</v>
      </c>
      <c r="C73">
        <v>76</v>
      </c>
      <c r="D73">
        <v>57</v>
      </c>
      <c r="E73">
        <v>65</v>
      </c>
      <c r="F73" s="38">
        <v>57</v>
      </c>
      <c r="G73">
        <v>54</v>
      </c>
      <c r="H73">
        <v>53</v>
      </c>
      <c r="I73">
        <v>65</v>
      </c>
      <c r="J73">
        <v>53</v>
      </c>
      <c r="K73" s="38">
        <v>51</v>
      </c>
      <c r="L73">
        <v>65</v>
      </c>
      <c r="M73">
        <v>75</v>
      </c>
      <c r="N73">
        <v>62</v>
      </c>
      <c r="O73">
        <v>75</v>
      </c>
      <c r="P73" s="38">
        <v>72</v>
      </c>
      <c r="Q73">
        <v>67</v>
      </c>
      <c r="R73">
        <v>59</v>
      </c>
      <c r="S73">
        <v>59</v>
      </c>
      <c r="T73">
        <v>69</v>
      </c>
      <c r="U73" s="38">
        <v>50</v>
      </c>
      <c r="V73">
        <f t="shared" si="7"/>
        <v>62</v>
      </c>
      <c r="W73" s="49">
        <v>43</v>
      </c>
      <c r="X73">
        <f t="shared" si="8"/>
        <v>62</v>
      </c>
      <c r="Y73">
        <f t="shared" si="4"/>
        <v>55</v>
      </c>
      <c r="Z73">
        <f t="shared" si="9"/>
        <v>70</v>
      </c>
      <c r="AA73">
        <f t="shared" si="5"/>
        <v>61</v>
      </c>
      <c r="AC73">
        <f t="shared" si="10"/>
        <v>19</v>
      </c>
      <c r="AD73">
        <f t="shared" si="6"/>
        <v>0</v>
      </c>
    </row>
    <row r="74" spans="1:30" x14ac:dyDescent="0.25">
      <c r="A74" s="46">
        <v>45785</v>
      </c>
      <c r="B74" s="47">
        <v>65</v>
      </c>
      <c r="C74">
        <v>59</v>
      </c>
      <c r="D74">
        <v>51</v>
      </c>
      <c r="E74">
        <v>67</v>
      </c>
      <c r="F74" s="38">
        <v>62</v>
      </c>
      <c r="G74">
        <v>67</v>
      </c>
      <c r="H74">
        <v>79</v>
      </c>
      <c r="I74">
        <v>86</v>
      </c>
      <c r="J74">
        <v>69</v>
      </c>
      <c r="K74" s="38">
        <v>86</v>
      </c>
      <c r="L74">
        <v>69</v>
      </c>
      <c r="M74">
        <v>62</v>
      </c>
      <c r="N74">
        <v>59</v>
      </c>
      <c r="O74">
        <v>76</v>
      </c>
      <c r="P74" s="38">
        <v>61</v>
      </c>
      <c r="Q74">
        <v>79</v>
      </c>
      <c r="R74">
        <v>68</v>
      </c>
      <c r="S74">
        <v>70</v>
      </c>
      <c r="T74">
        <v>86</v>
      </c>
      <c r="U74" s="38">
        <v>73</v>
      </c>
      <c r="V74">
        <f t="shared" si="7"/>
        <v>70</v>
      </c>
      <c r="W74" s="49">
        <v>53</v>
      </c>
      <c r="X74">
        <f t="shared" si="8"/>
        <v>61</v>
      </c>
      <c r="Y74">
        <f t="shared" si="4"/>
        <v>77</v>
      </c>
      <c r="Z74">
        <f t="shared" si="9"/>
        <v>65</v>
      </c>
      <c r="AA74">
        <f t="shared" si="5"/>
        <v>75</v>
      </c>
      <c r="AC74">
        <f t="shared" si="10"/>
        <v>17</v>
      </c>
      <c r="AD74">
        <f t="shared" si="6"/>
        <v>0</v>
      </c>
    </row>
    <row r="75" spans="1:30" x14ac:dyDescent="0.25">
      <c r="A75" s="46">
        <v>45786</v>
      </c>
      <c r="B75" s="47">
        <v>140</v>
      </c>
      <c r="C75">
        <v>141</v>
      </c>
      <c r="D75">
        <v>160</v>
      </c>
      <c r="E75">
        <v>151</v>
      </c>
      <c r="F75" s="38">
        <v>157</v>
      </c>
      <c r="G75">
        <v>156</v>
      </c>
      <c r="H75">
        <v>135</v>
      </c>
      <c r="I75">
        <v>145</v>
      </c>
      <c r="J75">
        <v>125</v>
      </c>
      <c r="K75" s="38">
        <v>139</v>
      </c>
      <c r="L75">
        <v>146</v>
      </c>
      <c r="M75">
        <v>131</v>
      </c>
      <c r="N75">
        <v>158</v>
      </c>
      <c r="O75">
        <v>141</v>
      </c>
      <c r="P75" s="38">
        <v>135</v>
      </c>
      <c r="Q75">
        <v>132</v>
      </c>
      <c r="R75">
        <v>141</v>
      </c>
      <c r="S75">
        <v>145</v>
      </c>
      <c r="T75">
        <v>147</v>
      </c>
      <c r="U75" s="38">
        <v>150</v>
      </c>
      <c r="V75">
        <f t="shared" si="7"/>
        <v>144</v>
      </c>
      <c r="W75" s="49">
        <v>186</v>
      </c>
      <c r="X75">
        <f t="shared" si="8"/>
        <v>150</v>
      </c>
      <c r="Y75">
        <f t="shared" si="4"/>
        <v>140</v>
      </c>
      <c r="Z75">
        <f t="shared" si="9"/>
        <v>142</v>
      </c>
      <c r="AA75">
        <f t="shared" si="5"/>
        <v>143</v>
      </c>
    </row>
    <row r="76" spans="1:30" x14ac:dyDescent="0.25">
      <c r="A76" s="46">
        <v>45787</v>
      </c>
      <c r="B76" s="47">
        <v>153</v>
      </c>
      <c r="C76">
        <v>162</v>
      </c>
      <c r="D76">
        <v>157</v>
      </c>
      <c r="E76">
        <v>164</v>
      </c>
      <c r="F76" s="38">
        <v>168</v>
      </c>
      <c r="G76">
        <v>179</v>
      </c>
      <c r="H76">
        <v>169</v>
      </c>
      <c r="I76">
        <v>160</v>
      </c>
      <c r="J76">
        <v>165</v>
      </c>
      <c r="K76" s="38">
        <v>178</v>
      </c>
      <c r="L76">
        <v>155</v>
      </c>
      <c r="M76">
        <v>150</v>
      </c>
      <c r="N76">
        <v>166</v>
      </c>
      <c r="O76">
        <v>169</v>
      </c>
      <c r="P76" s="38">
        <v>161</v>
      </c>
      <c r="Q76">
        <v>160</v>
      </c>
      <c r="R76">
        <v>169</v>
      </c>
      <c r="S76">
        <v>163</v>
      </c>
      <c r="T76">
        <v>172</v>
      </c>
      <c r="U76" s="38">
        <v>174</v>
      </c>
      <c r="V76">
        <f t="shared" si="7"/>
        <v>165</v>
      </c>
      <c r="W76" s="49">
        <v>228</v>
      </c>
      <c r="X76">
        <f t="shared" si="8"/>
        <v>161</v>
      </c>
      <c r="Y76">
        <f t="shared" si="4"/>
        <v>170</v>
      </c>
      <c r="Z76">
        <f t="shared" si="9"/>
        <v>160</v>
      </c>
      <c r="AA76">
        <f t="shared" si="5"/>
        <v>168</v>
      </c>
    </row>
    <row r="77" spans="1:30" x14ac:dyDescent="0.25">
      <c r="A77" s="46">
        <v>45788</v>
      </c>
      <c r="B77" s="47">
        <v>62</v>
      </c>
      <c r="C77">
        <v>78</v>
      </c>
      <c r="D77">
        <v>66</v>
      </c>
      <c r="E77">
        <v>70</v>
      </c>
      <c r="F77" s="38">
        <v>72</v>
      </c>
      <c r="G77">
        <v>64</v>
      </c>
      <c r="H77">
        <v>62</v>
      </c>
      <c r="I77">
        <v>70</v>
      </c>
      <c r="J77">
        <v>62</v>
      </c>
      <c r="K77" s="38">
        <v>66</v>
      </c>
      <c r="L77">
        <v>64</v>
      </c>
      <c r="M77">
        <v>66</v>
      </c>
      <c r="N77">
        <v>64</v>
      </c>
      <c r="O77">
        <v>69</v>
      </c>
      <c r="P77" s="38">
        <v>63</v>
      </c>
      <c r="Q77">
        <v>69</v>
      </c>
      <c r="R77">
        <v>55</v>
      </c>
      <c r="S77">
        <v>58</v>
      </c>
      <c r="T77">
        <v>63</v>
      </c>
      <c r="U77" s="38">
        <v>59</v>
      </c>
      <c r="V77">
        <f t="shared" si="7"/>
        <v>65</v>
      </c>
      <c r="W77" s="49">
        <v>166</v>
      </c>
      <c r="X77">
        <f t="shared" si="8"/>
        <v>70</v>
      </c>
      <c r="Y77">
        <f t="shared" si="4"/>
        <v>65</v>
      </c>
      <c r="Z77">
        <f t="shared" si="9"/>
        <v>65</v>
      </c>
      <c r="AA77">
        <f t="shared" si="5"/>
        <v>61</v>
      </c>
      <c r="AD77">
        <f t="shared" si="6"/>
        <v>0</v>
      </c>
    </row>
    <row r="78" spans="1:30" x14ac:dyDescent="0.25">
      <c r="A78" s="46">
        <v>45789</v>
      </c>
      <c r="B78" s="47">
        <v>66</v>
      </c>
      <c r="C78">
        <v>69</v>
      </c>
      <c r="D78">
        <v>66</v>
      </c>
      <c r="E78">
        <v>67</v>
      </c>
      <c r="F78" s="38">
        <v>64</v>
      </c>
      <c r="G78">
        <v>58</v>
      </c>
      <c r="H78">
        <v>70</v>
      </c>
      <c r="I78">
        <v>70</v>
      </c>
      <c r="J78">
        <v>60</v>
      </c>
      <c r="K78" s="38">
        <v>67</v>
      </c>
      <c r="L78">
        <v>63</v>
      </c>
      <c r="M78">
        <v>63</v>
      </c>
      <c r="N78">
        <v>66</v>
      </c>
      <c r="O78">
        <v>70</v>
      </c>
      <c r="P78" s="38">
        <v>61</v>
      </c>
      <c r="Q78">
        <v>62</v>
      </c>
      <c r="R78">
        <v>58</v>
      </c>
      <c r="S78">
        <v>66</v>
      </c>
      <c r="T78">
        <v>59</v>
      </c>
      <c r="U78" s="38">
        <v>61</v>
      </c>
      <c r="V78">
        <f t="shared" si="7"/>
        <v>64</v>
      </c>
      <c r="W78" s="49">
        <v>54</v>
      </c>
      <c r="X78">
        <f t="shared" si="8"/>
        <v>66</v>
      </c>
      <c r="Y78">
        <f t="shared" si="4"/>
        <v>65</v>
      </c>
      <c r="Z78">
        <f t="shared" si="9"/>
        <v>65</v>
      </c>
      <c r="AA78">
        <f t="shared" si="5"/>
        <v>61</v>
      </c>
      <c r="AC78">
        <f t="shared" si="10"/>
        <v>10</v>
      </c>
      <c r="AD78">
        <f t="shared" si="6"/>
        <v>10</v>
      </c>
    </row>
    <row r="79" spans="1:30" x14ac:dyDescent="0.25">
      <c r="A79" s="46">
        <v>45790</v>
      </c>
      <c r="B79" s="47">
        <v>73</v>
      </c>
      <c r="C79">
        <v>69</v>
      </c>
      <c r="D79">
        <v>57</v>
      </c>
      <c r="E79">
        <v>67</v>
      </c>
      <c r="F79" s="38">
        <v>60</v>
      </c>
      <c r="G79">
        <v>53</v>
      </c>
      <c r="H79">
        <v>68</v>
      </c>
      <c r="I79">
        <v>59</v>
      </c>
      <c r="J79">
        <v>58</v>
      </c>
      <c r="K79" s="38">
        <v>67</v>
      </c>
      <c r="L79">
        <v>67</v>
      </c>
      <c r="M79">
        <v>65</v>
      </c>
      <c r="N79">
        <v>65</v>
      </c>
      <c r="O79">
        <v>60</v>
      </c>
      <c r="P79" s="38">
        <v>70</v>
      </c>
      <c r="Q79">
        <v>59</v>
      </c>
      <c r="R79">
        <v>61</v>
      </c>
      <c r="S79">
        <v>68</v>
      </c>
      <c r="T79">
        <v>67</v>
      </c>
      <c r="U79" s="38">
        <v>62</v>
      </c>
      <c r="V79">
        <f t="shared" si="7"/>
        <v>64</v>
      </c>
      <c r="W79" s="49">
        <v>89</v>
      </c>
      <c r="X79">
        <f t="shared" si="8"/>
        <v>65</v>
      </c>
      <c r="Y79">
        <f t="shared" si="4"/>
        <v>61</v>
      </c>
      <c r="Z79">
        <f t="shared" si="9"/>
        <v>65</v>
      </c>
      <c r="AA79">
        <f t="shared" si="5"/>
        <v>63</v>
      </c>
      <c r="AC79">
        <f t="shared" si="10"/>
        <v>25</v>
      </c>
      <c r="AD79">
        <f t="shared" si="6"/>
        <v>0</v>
      </c>
    </row>
    <row r="80" spans="1:30" x14ac:dyDescent="0.25">
      <c r="A80" s="46">
        <v>45791</v>
      </c>
      <c r="B80" s="47">
        <v>64</v>
      </c>
      <c r="C80">
        <v>57</v>
      </c>
      <c r="D80">
        <v>66</v>
      </c>
      <c r="E80">
        <v>66</v>
      </c>
      <c r="F80" s="38">
        <v>58</v>
      </c>
      <c r="G80">
        <v>59</v>
      </c>
      <c r="H80">
        <v>66</v>
      </c>
      <c r="I80">
        <v>59</v>
      </c>
      <c r="J80">
        <v>56</v>
      </c>
      <c r="K80" s="38">
        <v>70</v>
      </c>
      <c r="L80">
        <v>60</v>
      </c>
      <c r="M80">
        <v>60</v>
      </c>
      <c r="N80">
        <v>58</v>
      </c>
      <c r="O80">
        <v>58</v>
      </c>
      <c r="P80" s="38">
        <v>64</v>
      </c>
      <c r="Q80">
        <v>51</v>
      </c>
      <c r="R80">
        <v>56</v>
      </c>
      <c r="S80">
        <v>63</v>
      </c>
      <c r="T80">
        <v>60</v>
      </c>
      <c r="U80" s="38">
        <v>59</v>
      </c>
      <c r="V80">
        <f t="shared" si="7"/>
        <v>61</v>
      </c>
      <c r="W80" s="49">
        <v>87</v>
      </c>
      <c r="X80">
        <f t="shared" si="8"/>
        <v>62</v>
      </c>
      <c r="Y80">
        <f t="shared" si="4"/>
        <v>62</v>
      </c>
      <c r="Z80">
        <f t="shared" si="9"/>
        <v>60</v>
      </c>
      <c r="AA80">
        <f t="shared" si="5"/>
        <v>58</v>
      </c>
      <c r="AC80">
        <f t="shared" si="10"/>
        <v>26</v>
      </c>
      <c r="AD80">
        <f t="shared" si="6"/>
        <v>0</v>
      </c>
    </row>
    <row r="81" spans="1:30" x14ac:dyDescent="0.25">
      <c r="A81" s="46">
        <v>45792</v>
      </c>
      <c r="B81" s="47">
        <v>119</v>
      </c>
      <c r="C81">
        <v>115</v>
      </c>
      <c r="D81">
        <v>135</v>
      </c>
      <c r="E81">
        <v>167</v>
      </c>
      <c r="F81" s="38">
        <v>115</v>
      </c>
      <c r="G81">
        <v>106</v>
      </c>
      <c r="H81">
        <v>131</v>
      </c>
      <c r="I81">
        <v>102</v>
      </c>
      <c r="J81">
        <v>131</v>
      </c>
      <c r="K81" s="38">
        <v>121</v>
      </c>
      <c r="L81">
        <v>151</v>
      </c>
      <c r="M81">
        <v>129</v>
      </c>
      <c r="N81">
        <v>121</v>
      </c>
      <c r="O81">
        <v>123</v>
      </c>
      <c r="P81" s="38">
        <v>131</v>
      </c>
      <c r="Q81">
        <v>112</v>
      </c>
      <c r="R81">
        <v>106</v>
      </c>
      <c r="S81">
        <v>110</v>
      </c>
      <c r="T81">
        <v>131</v>
      </c>
      <c r="U81" s="38">
        <v>125</v>
      </c>
      <c r="V81">
        <f t="shared" si="7"/>
        <v>124</v>
      </c>
      <c r="W81" s="49">
        <v>71</v>
      </c>
      <c r="X81">
        <f t="shared" si="8"/>
        <v>130</v>
      </c>
      <c r="Y81">
        <f t="shared" si="4"/>
        <v>118</v>
      </c>
      <c r="Z81">
        <f t="shared" si="9"/>
        <v>131</v>
      </c>
      <c r="AA81">
        <f t="shared" si="5"/>
        <v>117</v>
      </c>
      <c r="AC81">
        <f t="shared" si="10"/>
        <v>53</v>
      </c>
      <c r="AD81">
        <f t="shared" si="6"/>
        <v>0</v>
      </c>
    </row>
    <row r="82" spans="1:30" x14ac:dyDescent="0.25">
      <c r="A82" s="46">
        <v>45793</v>
      </c>
      <c r="B82" s="47">
        <v>139</v>
      </c>
      <c r="C82">
        <v>132</v>
      </c>
      <c r="D82">
        <v>131</v>
      </c>
      <c r="E82">
        <v>145</v>
      </c>
      <c r="F82" s="38">
        <v>142</v>
      </c>
      <c r="G82">
        <v>122</v>
      </c>
      <c r="H82">
        <v>142</v>
      </c>
      <c r="I82">
        <v>122</v>
      </c>
      <c r="J82">
        <v>137</v>
      </c>
      <c r="K82" s="38">
        <v>144</v>
      </c>
      <c r="L82">
        <v>130</v>
      </c>
      <c r="M82">
        <v>136</v>
      </c>
      <c r="N82">
        <v>144</v>
      </c>
      <c r="O82">
        <v>111</v>
      </c>
      <c r="P82" s="38">
        <v>120</v>
      </c>
      <c r="Q82">
        <v>139</v>
      </c>
      <c r="R82">
        <v>159</v>
      </c>
      <c r="S82">
        <v>131</v>
      </c>
      <c r="T82">
        <v>137</v>
      </c>
      <c r="U82" s="38">
        <v>121</v>
      </c>
      <c r="V82">
        <f t="shared" si="7"/>
        <v>134</v>
      </c>
      <c r="W82" s="49">
        <v>139</v>
      </c>
      <c r="X82">
        <f t="shared" si="8"/>
        <v>138</v>
      </c>
      <c r="Y82">
        <f t="shared" si="4"/>
        <v>133</v>
      </c>
      <c r="Z82">
        <f t="shared" si="9"/>
        <v>128</v>
      </c>
      <c r="AA82">
        <f t="shared" si="5"/>
        <v>137</v>
      </c>
    </row>
    <row r="83" spans="1:30" x14ac:dyDescent="0.25">
      <c r="A83" s="46">
        <v>45794</v>
      </c>
      <c r="B83" s="47">
        <v>152</v>
      </c>
      <c r="C83">
        <v>149</v>
      </c>
      <c r="D83">
        <v>146</v>
      </c>
      <c r="E83">
        <v>154</v>
      </c>
      <c r="F83" s="38">
        <v>157</v>
      </c>
      <c r="G83">
        <v>168</v>
      </c>
      <c r="H83">
        <v>149</v>
      </c>
      <c r="I83">
        <v>164</v>
      </c>
      <c r="J83">
        <v>167</v>
      </c>
      <c r="K83" s="38">
        <v>172</v>
      </c>
      <c r="L83">
        <v>147</v>
      </c>
      <c r="M83">
        <v>148</v>
      </c>
      <c r="N83">
        <v>156</v>
      </c>
      <c r="O83">
        <v>154</v>
      </c>
      <c r="P83" s="38">
        <v>150</v>
      </c>
      <c r="Q83">
        <v>159</v>
      </c>
      <c r="R83">
        <v>158</v>
      </c>
      <c r="S83">
        <v>157</v>
      </c>
      <c r="T83">
        <v>159</v>
      </c>
      <c r="U83" s="38">
        <v>161</v>
      </c>
      <c r="V83">
        <f t="shared" si="7"/>
        <v>156</v>
      </c>
      <c r="W83" s="49">
        <v>197</v>
      </c>
      <c r="X83">
        <f t="shared" si="8"/>
        <v>152</v>
      </c>
      <c r="Y83">
        <f t="shared" si="4"/>
        <v>164</v>
      </c>
      <c r="Z83">
        <f t="shared" si="9"/>
        <v>151</v>
      </c>
      <c r="AA83">
        <f t="shared" si="5"/>
        <v>159</v>
      </c>
    </row>
    <row r="84" spans="1:30" x14ac:dyDescent="0.25">
      <c r="A84" s="46">
        <v>45795</v>
      </c>
      <c r="B84" s="47">
        <v>61</v>
      </c>
      <c r="C84">
        <v>71</v>
      </c>
      <c r="D84">
        <v>61</v>
      </c>
      <c r="E84">
        <v>68</v>
      </c>
      <c r="F84" s="38">
        <v>65</v>
      </c>
      <c r="G84">
        <v>60</v>
      </c>
      <c r="H84">
        <v>57</v>
      </c>
      <c r="I84">
        <v>63</v>
      </c>
      <c r="J84">
        <v>55</v>
      </c>
      <c r="K84" s="38">
        <v>63</v>
      </c>
      <c r="L84">
        <v>62</v>
      </c>
      <c r="M84">
        <v>62</v>
      </c>
      <c r="N84">
        <v>57</v>
      </c>
      <c r="O84">
        <v>63</v>
      </c>
      <c r="P84" s="38">
        <v>60</v>
      </c>
      <c r="Q84">
        <v>67</v>
      </c>
      <c r="R84">
        <v>57</v>
      </c>
      <c r="S84">
        <v>53</v>
      </c>
      <c r="T84">
        <v>61</v>
      </c>
      <c r="U84" s="38">
        <v>55</v>
      </c>
      <c r="V84">
        <f t="shared" si="7"/>
        <v>61</v>
      </c>
      <c r="W84" s="49">
        <v>80</v>
      </c>
      <c r="X84">
        <f t="shared" si="8"/>
        <v>65</v>
      </c>
      <c r="Y84">
        <f t="shared" si="4"/>
        <v>60</v>
      </c>
      <c r="Z84">
        <f t="shared" si="9"/>
        <v>61</v>
      </c>
      <c r="AA84">
        <f t="shared" si="5"/>
        <v>59</v>
      </c>
      <c r="AC84">
        <f t="shared" si="10"/>
        <v>19</v>
      </c>
      <c r="AD84">
        <f t="shared" si="6"/>
        <v>0</v>
      </c>
    </row>
    <row r="85" spans="1:30" x14ac:dyDescent="0.25">
      <c r="A85" s="46">
        <v>45796</v>
      </c>
      <c r="B85" s="47">
        <v>27</v>
      </c>
      <c r="C85">
        <v>39</v>
      </c>
      <c r="D85">
        <v>39</v>
      </c>
      <c r="E85">
        <v>30</v>
      </c>
      <c r="F85" s="38">
        <v>28</v>
      </c>
      <c r="G85">
        <v>37</v>
      </c>
      <c r="H85">
        <v>29</v>
      </c>
      <c r="I85">
        <v>37</v>
      </c>
      <c r="J85">
        <v>39</v>
      </c>
      <c r="K85" s="38">
        <v>35</v>
      </c>
      <c r="L85">
        <v>38</v>
      </c>
      <c r="M85">
        <v>36</v>
      </c>
      <c r="N85">
        <v>35</v>
      </c>
      <c r="O85">
        <v>35</v>
      </c>
      <c r="P85" s="38">
        <v>34</v>
      </c>
      <c r="Q85">
        <v>34</v>
      </c>
      <c r="R85">
        <v>40</v>
      </c>
      <c r="S85">
        <v>34</v>
      </c>
      <c r="T85">
        <v>37</v>
      </c>
      <c r="U85" s="38">
        <v>36</v>
      </c>
      <c r="V85">
        <f t="shared" si="7"/>
        <v>35</v>
      </c>
      <c r="W85" s="49">
        <v>30</v>
      </c>
      <c r="X85">
        <f t="shared" si="8"/>
        <v>33</v>
      </c>
      <c r="Y85">
        <f t="shared" si="4"/>
        <v>35</v>
      </c>
      <c r="Z85">
        <f t="shared" si="9"/>
        <v>36</v>
      </c>
      <c r="AA85">
        <f t="shared" si="5"/>
        <v>36</v>
      </c>
      <c r="AC85">
        <f t="shared" si="10"/>
        <v>5</v>
      </c>
      <c r="AD85">
        <f t="shared" si="6"/>
        <v>5</v>
      </c>
    </row>
    <row r="86" spans="1:30" x14ac:dyDescent="0.25">
      <c r="A86" s="46">
        <v>45797</v>
      </c>
      <c r="B86" s="47">
        <v>55</v>
      </c>
      <c r="C86">
        <v>77</v>
      </c>
      <c r="D86">
        <v>66</v>
      </c>
      <c r="E86">
        <v>41</v>
      </c>
      <c r="F86" s="38">
        <v>37</v>
      </c>
      <c r="G86">
        <v>55</v>
      </c>
      <c r="H86">
        <v>90</v>
      </c>
      <c r="I86">
        <v>25</v>
      </c>
      <c r="J86">
        <v>45</v>
      </c>
      <c r="K86" s="38">
        <v>78</v>
      </c>
      <c r="L86">
        <v>61</v>
      </c>
      <c r="M86">
        <v>69</v>
      </c>
      <c r="N86">
        <v>43</v>
      </c>
      <c r="O86">
        <v>43</v>
      </c>
      <c r="P86" s="38">
        <v>41</v>
      </c>
      <c r="Q86">
        <v>42</v>
      </c>
      <c r="R86">
        <v>47</v>
      </c>
      <c r="S86">
        <v>51</v>
      </c>
      <c r="T86">
        <v>58</v>
      </c>
      <c r="U86" s="38">
        <v>44</v>
      </c>
      <c r="V86">
        <f t="shared" si="7"/>
        <v>53</v>
      </c>
      <c r="W86" s="49">
        <v>64</v>
      </c>
      <c r="X86">
        <f t="shared" si="8"/>
        <v>55</v>
      </c>
      <c r="Y86">
        <f t="shared" si="4"/>
        <v>59</v>
      </c>
      <c r="Z86">
        <f t="shared" si="9"/>
        <v>51</v>
      </c>
      <c r="AA86">
        <f t="shared" si="5"/>
        <v>48</v>
      </c>
      <c r="AC86">
        <f t="shared" si="10"/>
        <v>11</v>
      </c>
      <c r="AD86">
        <f t="shared" si="6"/>
        <v>11</v>
      </c>
    </row>
    <row r="87" spans="1:30" x14ac:dyDescent="0.25">
      <c r="A87" s="46">
        <v>45798</v>
      </c>
      <c r="B87" s="47">
        <v>48</v>
      </c>
      <c r="C87">
        <v>34</v>
      </c>
      <c r="D87">
        <v>45</v>
      </c>
      <c r="E87">
        <v>53</v>
      </c>
      <c r="F87" s="38">
        <v>37</v>
      </c>
      <c r="G87">
        <v>45</v>
      </c>
      <c r="H87">
        <v>38</v>
      </c>
      <c r="I87">
        <v>62</v>
      </c>
      <c r="J87">
        <v>50</v>
      </c>
      <c r="K87" s="38">
        <v>42</v>
      </c>
      <c r="L87">
        <v>51</v>
      </c>
      <c r="M87">
        <v>57</v>
      </c>
      <c r="N87">
        <v>57</v>
      </c>
      <c r="O87">
        <v>51</v>
      </c>
      <c r="P87" s="38">
        <v>50</v>
      </c>
      <c r="Q87">
        <v>47</v>
      </c>
      <c r="R87">
        <v>46</v>
      </c>
      <c r="S87">
        <v>50</v>
      </c>
      <c r="T87">
        <v>45</v>
      </c>
      <c r="U87" s="38">
        <v>49</v>
      </c>
      <c r="V87">
        <f t="shared" si="7"/>
        <v>48</v>
      </c>
      <c r="W87" s="49">
        <v>59</v>
      </c>
      <c r="X87">
        <f t="shared" si="8"/>
        <v>43</v>
      </c>
      <c r="Y87">
        <f t="shared" si="4"/>
        <v>47</v>
      </c>
      <c r="Z87">
        <f t="shared" si="9"/>
        <v>53</v>
      </c>
      <c r="AA87">
        <f t="shared" si="5"/>
        <v>47</v>
      </c>
      <c r="AC87">
        <f t="shared" si="10"/>
        <v>11</v>
      </c>
      <c r="AD87">
        <f t="shared" si="6"/>
        <v>11</v>
      </c>
    </row>
    <row r="88" spans="1:30" ht="15.75" thickBot="1" x14ac:dyDescent="0.3">
      <c r="A88" s="46">
        <v>45799</v>
      </c>
      <c r="B88" s="47">
        <v>67</v>
      </c>
      <c r="C88">
        <v>62</v>
      </c>
      <c r="D88">
        <v>67</v>
      </c>
      <c r="E88">
        <v>76</v>
      </c>
      <c r="F88" s="38">
        <v>73</v>
      </c>
      <c r="G88">
        <v>55</v>
      </c>
      <c r="H88">
        <v>65</v>
      </c>
      <c r="I88">
        <v>77</v>
      </c>
      <c r="J88">
        <v>78</v>
      </c>
      <c r="K88" s="38">
        <v>56</v>
      </c>
      <c r="L88">
        <v>77</v>
      </c>
      <c r="M88">
        <v>76</v>
      </c>
      <c r="N88">
        <v>70</v>
      </c>
      <c r="O88">
        <v>62</v>
      </c>
      <c r="P88" s="38">
        <v>65</v>
      </c>
      <c r="Q88">
        <v>73</v>
      </c>
      <c r="R88">
        <v>64</v>
      </c>
      <c r="S88">
        <v>66</v>
      </c>
      <c r="T88">
        <v>67</v>
      </c>
      <c r="U88" s="38">
        <v>60</v>
      </c>
      <c r="V88">
        <f>ROUND(AVERAGE(B88:U88),0)</f>
        <v>68</v>
      </c>
      <c r="W88" s="49">
        <v>50</v>
      </c>
      <c r="X88">
        <f t="shared" si="8"/>
        <v>69</v>
      </c>
      <c r="Y88">
        <f t="shared" ref="Y88:Y89" si="11">ROUND(AVERAGE(G88:K88),0)</f>
        <v>66</v>
      </c>
      <c r="Z88">
        <f t="shared" si="9"/>
        <v>70</v>
      </c>
      <c r="AA88">
        <f t="shared" ref="AA88:AA89" si="12">ROUND(AVERAGE(Q88:U88),0)</f>
        <v>66</v>
      </c>
      <c r="AC88">
        <f t="shared" si="10"/>
        <v>18</v>
      </c>
      <c r="AD88">
        <f t="shared" si="6"/>
        <v>0</v>
      </c>
    </row>
    <row r="89" spans="1:30" ht="15.75" thickBot="1" x14ac:dyDescent="0.3">
      <c r="A89" s="34" t="s">
        <v>205</v>
      </c>
      <c r="B89" s="44">
        <v>25.28</v>
      </c>
      <c r="C89" s="35">
        <v>32.56</v>
      </c>
      <c r="D89" s="35">
        <v>34.880000000000003</v>
      </c>
      <c r="E89" s="35">
        <v>33.72</v>
      </c>
      <c r="F89" s="36">
        <v>38.369999999999997</v>
      </c>
      <c r="G89" s="35">
        <v>38.46</v>
      </c>
      <c r="H89" s="35">
        <v>21.54</v>
      </c>
      <c r="I89" s="35">
        <v>21.54</v>
      </c>
      <c r="J89" s="35">
        <v>33.85</v>
      </c>
      <c r="K89" s="36">
        <v>32.31</v>
      </c>
      <c r="L89" s="35">
        <v>34.880000000000003</v>
      </c>
      <c r="M89" s="35">
        <v>40.700000000000003</v>
      </c>
      <c r="N89" s="35">
        <v>38.369999999999997</v>
      </c>
      <c r="O89" s="35">
        <v>29.07</v>
      </c>
      <c r="P89" s="36">
        <v>40.700000000000003</v>
      </c>
      <c r="Q89" s="35">
        <v>33.85</v>
      </c>
      <c r="R89" s="35">
        <v>38.46</v>
      </c>
      <c r="S89" s="35">
        <v>30.77</v>
      </c>
      <c r="T89" s="35">
        <v>40</v>
      </c>
      <c r="U89" s="36">
        <v>38.46</v>
      </c>
      <c r="V89">
        <f>AVERAGE(B89:U89)</f>
        <v>33.888500000000001</v>
      </c>
      <c r="W89" s="36"/>
      <c r="X89">
        <f>AVERAGE(B89:F89)</f>
        <v>32.962000000000003</v>
      </c>
      <c r="Y89">
        <f>(AVERAGE(G89:K89))</f>
        <v>29.54</v>
      </c>
      <c r="Z89">
        <f>(AVERAGE(L89:P89))</f>
        <v>36.744000000000007</v>
      </c>
      <c r="AA89">
        <f>(AVERAGE(Q89:U89))</f>
        <v>36.308</v>
      </c>
      <c r="AC89">
        <f>AVERAGE(AC24:AC88)</f>
        <v>16.363636363636363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A983C-43D4-49E7-A6DA-DD40A90DC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</vt:lpstr>
      <vt:lpstr>test</vt:lpstr>
      <vt:lpstr>accuracy</vt:lpstr>
      <vt:lpstr>PCA</vt:lpstr>
      <vt:lpstr>training-data%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2025-03-20T17:39:03Z</dcterms:created>
  <dcterms:modified xsi:type="dcterms:W3CDTF">2025-05-23T20:35:32Z</dcterms:modified>
</cp:coreProperties>
</file>