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 activeTab="2"/>
  </bookViews>
  <sheets>
    <sheet name="Combined" sheetId="1" r:id="rId1"/>
    <sheet name="Heather" sheetId="3" r:id="rId2"/>
    <sheet name="Andre" sheetId="2" r:id="rId3"/>
  </sheets>
  <definedNames>
    <definedName name="_xlnm.Print_Area" localSheetId="0">Combined!$A$1:$N$49</definedName>
    <definedName name="_xlnm.Print_Area" localSheetId="1">Heather!$A$1:$N$46</definedName>
    <definedName name="_xlnm.Print_Titles" localSheetId="0">Combined!$1:$1</definedName>
    <definedName name="_xlnm.Print_Titles" localSheetId="1">Heather!$1:$1</definedName>
  </definedNames>
  <calcPr calcId="125725" iterateDelta="4.1486142249243762E-271"/>
</workbook>
</file>

<file path=xl/calcChain.xml><?xml version="1.0" encoding="utf-8"?>
<calcChain xmlns="http://schemas.openxmlformats.org/spreadsheetml/2006/main">
  <c r="L40" i="1"/>
  <c r="P9" i="3"/>
  <c r="M4" i="1"/>
  <c r="M3"/>
  <c r="N15"/>
  <c r="M15"/>
  <c r="L15"/>
  <c r="K15"/>
  <c r="J15"/>
  <c r="I15"/>
  <c r="H15"/>
  <c r="G15"/>
  <c r="F15"/>
  <c r="E15"/>
  <c r="D15"/>
  <c r="C15"/>
  <c r="B15"/>
  <c r="M3" i="2"/>
  <c r="M10"/>
  <c r="L10"/>
  <c r="K10"/>
  <c r="J10"/>
  <c r="I10"/>
  <c r="N10" s="1"/>
  <c r="H10"/>
  <c r="G10"/>
  <c r="F10"/>
  <c r="E10"/>
  <c r="D10"/>
  <c r="C10"/>
  <c r="B10"/>
  <c r="N14" i="1"/>
  <c r="M38" i="2"/>
  <c r="L38"/>
  <c r="K38"/>
  <c r="J38"/>
  <c r="I38"/>
  <c r="H38"/>
  <c r="G38"/>
  <c r="F38"/>
  <c r="E38"/>
  <c r="D38"/>
  <c r="C38"/>
  <c r="B38"/>
  <c r="N37"/>
  <c r="N36"/>
  <c r="N35"/>
  <c r="N34"/>
  <c r="N33"/>
  <c r="N32"/>
  <c r="N31"/>
  <c r="N30"/>
  <c r="N29"/>
  <c r="N28"/>
  <c r="N27"/>
  <c r="N26"/>
  <c r="M22"/>
  <c r="L22"/>
  <c r="K22"/>
  <c r="J22"/>
  <c r="I22"/>
  <c r="H22"/>
  <c r="G22"/>
  <c r="F22"/>
  <c r="E22"/>
  <c r="D22"/>
  <c r="C22"/>
  <c r="B22"/>
  <c r="N21"/>
  <c r="N20"/>
  <c r="N19"/>
  <c r="N18"/>
  <c r="N17"/>
  <c r="M13"/>
  <c r="L13"/>
  <c r="K13"/>
  <c r="J13"/>
  <c r="I13"/>
  <c r="H13"/>
  <c r="G13"/>
  <c r="F13"/>
  <c r="E13"/>
  <c r="D13"/>
  <c r="C13"/>
  <c r="B13"/>
  <c r="N12"/>
  <c r="N11"/>
  <c r="N9"/>
  <c r="N8"/>
  <c r="M6"/>
  <c r="L6"/>
  <c r="K6"/>
  <c r="K23" s="1"/>
  <c r="J6"/>
  <c r="I6"/>
  <c r="H6"/>
  <c r="G6"/>
  <c r="F6"/>
  <c r="E6"/>
  <c r="D6"/>
  <c r="C6"/>
  <c r="B6"/>
  <c r="N5"/>
  <c r="N4"/>
  <c r="N3"/>
  <c r="Q9" i="3" s="1"/>
  <c r="N2" i="2"/>
  <c r="M38" i="3"/>
  <c r="L38"/>
  <c r="K38"/>
  <c r="J38"/>
  <c r="I38"/>
  <c r="H38"/>
  <c r="G38"/>
  <c r="F38"/>
  <c r="E38"/>
  <c r="D38"/>
  <c r="C38"/>
  <c r="B38"/>
  <c r="N37"/>
  <c r="N36"/>
  <c r="N35"/>
  <c r="N34"/>
  <c r="N33"/>
  <c r="N32"/>
  <c r="N31"/>
  <c r="N30"/>
  <c r="N29"/>
  <c r="N28"/>
  <c r="N27"/>
  <c r="N26"/>
  <c r="M22"/>
  <c r="M23" s="1"/>
  <c r="L22"/>
  <c r="K22"/>
  <c r="J22"/>
  <c r="J23" s="1"/>
  <c r="I22"/>
  <c r="I23" s="1"/>
  <c r="H22"/>
  <c r="G22"/>
  <c r="F22"/>
  <c r="F23" s="1"/>
  <c r="E22"/>
  <c r="E23" s="1"/>
  <c r="D22"/>
  <c r="C22"/>
  <c r="B22"/>
  <c r="B23" s="1"/>
  <c r="N21"/>
  <c r="N20"/>
  <c r="N19"/>
  <c r="N18"/>
  <c r="N17"/>
  <c r="K14"/>
  <c r="M13"/>
  <c r="L13"/>
  <c r="K13"/>
  <c r="J13"/>
  <c r="J42" s="1"/>
  <c r="I13"/>
  <c r="H13"/>
  <c r="G13"/>
  <c r="G14" s="1"/>
  <c r="F13"/>
  <c r="F42" s="1"/>
  <c r="E13"/>
  <c r="D13"/>
  <c r="C13"/>
  <c r="C14" s="1"/>
  <c r="B13"/>
  <c r="N12"/>
  <c r="N11"/>
  <c r="N10"/>
  <c r="N9"/>
  <c r="N13" s="1"/>
  <c r="N8"/>
  <c r="M6"/>
  <c r="L6"/>
  <c r="K6"/>
  <c r="J6"/>
  <c r="I6"/>
  <c r="H6"/>
  <c r="G6"/>
  <c r="F6"/>
  <c r="E6"/>
  <c r="D6"/>
  <c r="C6"/>
  <c r="B6"/>
  <c r="N5"/>
  <c r="N4"/>
  <c r="N3"/>
  <c r="N2"/>
  <c r="N6" s="1"/>
  <c r="C42" l="1"/>
  <c r="K42"/>
  <c r="G42"/>
  <c r="N38"/>
  <c r="N38" i="2"/>
  <c r="G23"/>
  <c r="F23"/>
  <c r="J23"/>
  <c r="J42"/>
  <c r="J45" s="1"/>
  <c r="J46" s="1"/>
  <c r="C23"/>
  <c r="D42"/>
  <c r="D45" s="1"/>
  <c r="D46" s="1"/>
  <c r="N13"/>
  <c r="K42"/>
  <c r="K43" s="1"/>
  <c r="E42"/>
  <c r="E43" s="1"/>
  <c r="N22"/>
  <c r="C42"/>
  <c r="C43" s="1"/>
  <c r="B42"/>
  <c r="B45" s="1"/>
  <c r="B46" s="1"/>
  <c r="B23"/>
  <c r="M42"/>
  <c r="M43" s="1"/>
  <c r="I42"/>
  <c r="I43" s="1"/>
  <c r="G42"/>
  <c r="G43" s="1"/>
  <c r="F42"/>
  <c r="F45" s="1"/>
  <c r="F46" s="1"/>
  <c r="L42"/>
  <c r="L45" s="1"/>
  <c r="L46" s="1"/>
  <c r="J14"/>
  <c r="H42"/>
  <c r="H45" s="1"/>
  <c r="H46" s="1"/>
  <c r="F14"/>
  <c r="M42" i="3"/>
  <c r="M45" s="1"/>
  <c r="M46" s="1"/>
  <c r="I42"/>
  <c r="I45" s="1"/>
  <c r="L42"/>
  <c r="L43" s="1"/>
  <c r="H42"/>
  <c r="H45" s="1"/>
  <c r="H46" s="1"/>
  <c r="E42"/>
  <c r="E45" s="1"/>
  <c r="E46" s="1"/>
  <c r="D42"/>
  <c r="D43" s="1"/>
  <c r="N22"/>
  <c r="N23" s="1"/>
  <c r="B42"/>
  <c r="B43" s="1"/>
  <c r="F43"/>
  <c r="E14"/>
  <c r="M14"/>
  <c r="J43"/>
  <c r="I14"/>
  <c r="N6" i="2"/>
  <c r="N39" s="1"/>
  <c r="B14"/>
  <c r="F43"/>
  <c r="E14"/>
  <c r="D39"/>
  <c r="C14"/>
  <c r="G14"/>
  <c r="K14"/>
  <c r="D23"/>
  <c r="H23"/>
  <c r="L23"/>
  <c r="B39"/>
  <c r="F39"/>
  <c r="J39"/>
  <c r="E39"/>
  <c r="I39"/>
  <c r="M39"/>
  <c r="M14"/>
  <c r="L39"/>
  <c r="M45"/>
  <c r="M46" s="1"/>
  <c r="I14"/>
  <c r="H39"/>
  <c r="D14"/>
  <c r="H14"/>
  <c r="L14"/>
  <c r="E23"/>
  <c r="I23"/>
  <c r="M23"/>
  <c r="C39"/>
  <c r="G39"/>
  <c r="K39"/>
  <c r="N14" i="3"/>
  <c r="N39"/>
  <c r="L45"/>
  <c r="L46" s="1"/>
  <c r="D23"/>
  <c r="H23"/>
  <c r="L23"/>
  <c r="B39"/>
  <c r="F39"/>
  <c r="J39"/>
  <c r="C45"/>
  <c r="C46" s="1"/>
  <c r="G45"/>
  <c r="G46" s="1"/>
  <c r="K45"/>
  <c r="K46" s="1"/>
  <c r="B14"/>
  <c r="F14"/>
  <c r="J14"/>
  <c r="C23"/>
  <c r="G23"/>
  <c r="K23"/>
  <c r="E39"/>
  <c r="I39"/>
  <c r="M39"/>
  <c r="C43"/>
  <c r="G43"/>
  <c r="K43"/>
  <c r="F45"/>
  <c r="F46" s="1"/>
  <c r="J45"/>
  <c r="J46" s="1"/>
  <c r="I46"/>
  <c r="D39"/>
  <c r="H39"/>
  <c r="L39"/>
  <c r="D14"/>
  <c r="H14"/>
  <c r="L14"/>
  <c r="C39"/>
  <c r="G39"/>
  <c r="K39"/>
  <c r="I43" l="1"/>
  <c r="M43"/>
  <c r="E43"/>
  <c r="L43" i="2"/>
  <c r="C45"/>
  <c r="C46" s="1"/>
  <c r="N14"/>
  <c r="J43"/>
  <c r="D43"/>
  <c r="E45"/>
  <c r="E46" s="1"/>
  <c r="K45"/>
  <c r="K46" s="1"/>
  <c r="B43"/>
  <c r="H43"/>
  <c r="N42"/>
  <c r="N45" s="1"/>
  <c r="N46" s="1"/>
  <c r="I45"/>
  <c r="I46" s="1"/>
  <c r="G45"/>
  <c r="G46" s="1"/>
  <c r="N23"/>
  <c r="H43" i="3"/>
  <c r="D45"/>
  <c r="D46" s="1"/>
  <c r="N42"/>
  <c r="N43" s="1"/>
  <c r="B45"/>
  <c r="B46" s="1"/>
  <c r="N43" i="2" l="1"/>
  <c r="N45" i="3"/>
  <c r="N46" s="1"/>
  <c r="B41" i="1" l="1"/>
  <c r="M40"/>
  <c r="M41" s="1"/>
  <c r="L41"/>
  <c r="K40"/>
  <c r="K41" s="1"/>
  <c r="J40"/>
  <c r="J41" s="1"/>
  <c r="I40"/>
  <c r="I41" s="1"/>
  <c r="H40"/>
  <c r="H41" s="1"/>
  <c r="G40"/>
  <c r="G41" s="1"/>
  <c r="F40"/>
  <c r="F41" s="1"/>
  <c r="E40"/>
  <c r="E41" s="1"/>
  <c r="D40"/>
  <c r="D41" s="1"/>
  <c r="C40"/>
  <c r="C41" s="1"/>
  <c r="B40"/>
  <c r="N40" s="1"/>
  <c r="M11"/>
  <c r="L11"/>
  <c r="K11"/>
  <c r="J11"/>
  <c r="I11"/>
  <c r="H11"/>
  <c r="G11"/>
  <c r="F11"/>
  <c r="E11"/>
  <c r="D11"/>
  <c r="C11"/>
  <c r="B11"/>
  <c r="N4"/>
  <c r="N3"/>
  <c r="N39"/>
  <c r="N38"/>
  <c r="N37"/>
  <c r="N36"/>
  <c r="N35"/>
  <c r="N34"/>
  <c r="N33"/>
  <c r="N41" s="1"/>
  <c r="N32"/>
  <c r="N31"/>
  <c r="N30"/>
  <c r="N29"/>
  <c r="N28"/>
  <c r="N22"/>
  <c r="N21"/>
  <c r="N20"/>
  <c r="N19"/>
  <c r="N13"/>
  <c r="N12"/>
  <c r="N11"/>
  <c r="N10"/>
  <c r="N9"/>
  <c r="N6"/>
  <c r="N5"/>
  <c r="N2"/>
  <c r="C24"/>
  <c r="B24"/>
  <c r="M7"/>
  <c r="L7"/>
  <c r="K7"/>
  <c r="J7"/>
  <c r="I7"/>
  <c r="H7"/>
  <c r="G7"/>
  <c r="F7"/>
  <c r="E7"/>
  <c r="D7"/>
  <c r="C7"/>
  <c r="B7"/>
  <c r="M42" l="1"/>
  <c r="K16"/>
  <c r="C16"/>
  <c r="M16"/>
  <c r="F16"/>
  <c r="I42"/>
  <c r="D16"/>
  <c r="D42"/>
  <c r="H42"/>
  <c r="K42"/>
  <c r="C45"/>
  <c r="C46" s="1"/>
  <c r="H16"/>
  <c r="I16"/>
  <c r="N7"/>
  <c r="E24"/>
  <c r="E45" s="1"/>
  <c r="E46" s="1"/>
  <c r="D24"/>
  <c r="D25" s="1"/>
  <c r="B25"/>
  <c r="B45"/>
  <c r="B46" s="1"/>
  <c r="E16"/>
  <c r="G42"/>
  <c r="J16"/>
  <c r="G16"/>
  <c r="B42"/>
  <c r="B16"/>
  <c r="L42"/>
  <c r="L16"/>
  <c r="J42"/>
  <c r="F42"/>
  <c r="E42"/>
  <c r="C25"/>
  <c r="C42"/>
  <c r="C48" l="1"/>
  <c r="C49" s="1"/>
  <c r="N42"/>
  <c r="E25"/>
  <c r="D45"/>
  <c r="D46" s="1"/>
  <c r="F24"/>
  <c r="E48"/>
  <c r="E49" s="1"/>
  <c r="N16"/>
  <c r="B48"/>
  <c r="B49" s="1"/>
  <c r="D48" l="1"/>
  <c r="D49" s="1"/>
  <c r="G24"/>
  <c r="F25"/>
  <c r="F45"/>
  <c r="G45" l="1"/>
  <c r="G25"/>
  <c r="F46"/>
  <c r="F48"/>
  <c r="F49" s="1"/>
  <c r="H24"/>
  <c r="H25" l="1"/>
  <c r="H45"/>
  <c r="I24"/>
  <c r="G46"/>
  <c r="G48"/>
  <c r="G49" s="1"/>
  <c r="I25" l="1"/>
  <c r="I45"/>
  <c r="H48"/>
  <c r="H49" s="1"/>
  <c r="H46"/>
  <c r="J24"/>
  <c r="J45" l="1"/>
  <c r="J25"/>
  <c r="I46"/>
  <c r="I48"/>
  <c r="I49" s="1"/>
  <c r="K24"/>
  <c r="K45" l="1"/>
  <c r="K25"/>
  <c r="L24"/>
  <c r="J48"/>
  <c r="J49" s="1"/>
  <c r="J46"/>
  <c r="M24" l="1"/>
  <c r="N23"/>
  <c r="N24" s="1"/>
  <c r="K48"/>
  <c r="K49" s="1"/>
  <c r="K46"/>
  <c r="L45"/>
  <c r="L25"/>
  <c r="N25" l="1"/>
  <c r="N45"/>
  <c r="L46"/>
  <c r="L48"/>
  <c r="L49" s="1"/>
  <c r="M25"/>
  <c r="M45"/>
  <c r="M48" l="1"/>
  <c r="M49" s="1"/>
  <c r="M46"/>
  <c r="N48"/>
  <c r="N49" s="1"/>
  <c r="N46"/>
</calcChain>
</file>

<file path=xl/sharedStrings.xml><?xml version="1.0" encoding="utf-8"?>
<sst xmlns="http://schemas.openxmlformats.org/spreadsheetml/2006/main" count="144" uniqueCount="52">
  <si>
    <t xml:space="preserve">Income </t>
  </si>
  <si>
    <t>Jan</t>
  </si>
  <si>
    <t>Feb</t>
  </si>
  <si>
    <t>Apr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</si>
  <si>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</si>
  <si>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</si>
  <si>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</si>
  <si>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</si>
  <si>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</si>
  <si>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</si>
  <si>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</si>
  <si>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</si>
  <si>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</si>
  <si>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</si>
  <si>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Other Income</t>
  </si>
  <si>
    <t>Expenses (Fixed)</t>
  </si>
  <si>
    <t>Expenses (Flexible)</t>
  </si>
  <si>
    <t>Debt Repayment</t>
  </si>
  <si>
    <t>Entertainment</t>
  </si>
  <si>
    <t xml:space="preserve">Expenses (Discretionary) </t>
  </si>
  <si>
    <t>Cell Phone</t>
  </si>
  <si>
    <t>Nails</t>
  </si>
  <si>
    <t>Alchohol</t>
  </si>
  <si>
    <t>Gifts</t>
  </si>
  <si>
    <t>Dining Out</t>
  </si>
  <si>
    <t>Holidays</t>
  </si>
  <si>
    <t>Result</t>
  </si>
  <si>
    <t xml:space="preserve">Total Income  </t>
  </si>
  <si>
    <t>Total Expenses (Fixed)</t>
  </si>
  <si>
    <t>Total Expenses (Flexible)</t>
  </si>
  <si>
    <t>Expenses (Discretionary)</t>
  </si>
  <si>
    <t>Total Expenses</t>
  </si>
  <si>
    <t>Car maintenance</t>
  </si>
  <si>
    <t>Coffee/Lunch money</t>
  </si>
  <si>
    <t>Zach's Medication</t>
  </si>
  <si>
    <t>Fuel (car)</t>
  </si>
  <si>
    <t>Taekwondo</t>
  </si>
  <si>
    <t>RESP</t>
  </si>
  <si>
    <t>Rent</t>
  </si>
  <si>
    <t>Utilities</t>
  </si>
  <si>
    <t>Cable/Internet</t>
  </si>
  <si>
    <t>Salary</t>
  </si>
  <si>
    <t>CCTB</t>
  </si>
  <si>
    <t>Car Payment + Insurance</t>
  </si>
  <si>
    <t>Clothing - Personal + Children</t>
  </si>
  <si>
    <t>Groceries + Drugstore</t>
  </si>
  <si>
    <t>Hair  - Personal + Children</t>
  </si>
  <si>
    <t>Salary H</t>
  </si>
  <si>
    <t>Salary A</t>
  </si>
  <si>
    <t>Before after school</t>
  </si>
  <si>
    <t>Dance + Gym</t>
  </si>
  <si>
    <t>Dance +Gym+Ski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</si>
</sst>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3" borderId="2" applyNumberFormat="0" applyFont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/>
    <xf numFmtId="3" fontId="2" fillId="0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3" borderId="2" xfId="1" applyFont="1" applyAlignment="1">
      <alignment horizontal="center" vertical="center"/>
    </xf>
    <xf numFmtId="0" fontId="1" fillId="3" borderId="2" xfId="1" applyFont="1" applyAlignment="1">
      <alignment horizontal="center" vertical="center"/>
    </xf>
    <xf numFmtId="0" fontId="3" fillId="3" borderId="2" xfId="1" applyFont="1"/>
    <xf numFmtId="0" fontId="0" fillId="3" borderId="2" xfId="1" applyFont="1"/>
    <xf numFmtId="0" fontId="2" fillId="3" borderId="2" xfId="1" applyFont="1"/>
    <xf numFmtId="0" fontId="3" fillId="3" borderId="2" xfId="1" applyFont="1" applyAlignment="1">
      <alignment horizontal="left" vertical="center"/>
    </xf>
    <xf numFmtId="3" fontId="2" fillId="0" borderId="0" xfId="0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zoomScaleNormal="100" workbookViewId="0">
      <selection activeCell="A23" sqref="A23"/>
    </sheetView>
  </sheetViews>
  <sheetFormatPr defaultRowHeight="15"/>
  <cols>
    <col min="1" max="1" width="32.5703125" style="7" customWidth="1"/>
  </cols>
  <sheetData>
    <row r="1" spans="1:16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6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6" s="1" customFormat="1">
      <c r="A3" s="10" t="s">
        <v>47</v>
      </c>
      <c r="B3" s="3">
        <v>3075</v>
      </c>
      <c r="C3" s="3">
        <v>3075</v>
      </c>
      <c r="D3" s="3">
        <v>3075</v>
      </c>
      <c r="E3" s="3">
        <v>3075</v>
      </c>
      <c r="F3" s="3">
        <v>4575</v>
      </c>
      <c r="G3" s="3">
        <v>3075</v>
      </c>
      <c r="H3" s="3">
        <v>3075</v>
      </c>
      <c r="I3" s="3">
        <v>3075</v>
      </c>
      <c r="J3" s="3">
        <v>3075</v>
      </c>
      <c r="K3" s="3">
        <v>4575</v>
      </c>
      <c r="L3" s="3">
        <v>3075</v>
      </c>
      <c r="M3" s="3">
        <f>3075</f>
        <v>3075</v>
      </c>
      <c r="N3" s="3">
        <f t="shared" ref="N3:N6" si="0">SUM(B3:M3)</f>
        <v>39900</v>
      </c>
    </row>
    <row r="4" spans="1:16" s="1" customFormat="1">
      <c r="A4" s="10" t="s">
        <v>48</v>
      </c>
      <c r="B4" s="3">
        <v>5300</v>
      </c>
      <c r="C4" s="3">
        <v>5300</v>
      </c>
      <c r="D4" s="3">
        <v>5300</v>
      </c>
      <c r="E4" s="3">
        <v>5300</v>
      </c>
      <c r="F4" s="3">
        <v>5300</v>
      </c>
      <c r="G4" s="3">
        <v>5300</v>
      </c>
      <c r="H4" s="3">
        <v>5300</v>
      </c>
      <c r="I4" s="3">
        <v>5300</v>
      </c>
      <c r="J4" s="3">
        <v>5300</v>
      </c>
      <c r="K4" s="3">
        <v>5300</v>
      </c>
      <c r="L4" s="3">
        <v>5300</v>
      </c>
      <c r="M4" s="3">
        <f>5300+6360</f>
        <v>11660</v>
      </c>
      <c r="N4" s="3">
        <f t="shared" si="0"/>
        <v>69960</v>
      </c>
    </row>
    <row r="5" spans="1:16" s="1" customFormat="1">
      <c r="A5" s="10" t="s">
        <v>42</v>
      </c>
      <c r="B5" s="3">
        <v>600</v>
      </c>
      <c r="C5" s="3">
        <v>600</v>
      </c>
      <c r="D5" s="3">
        <v>600</v>
      </c>
      <c r="E5" s="3">
        <v>600</v>
      </c>
      <c r="F5" s="3">
        <v>600</v>
      </c>
      <c r="G5" s="3">
        <v>600</v>
      </c>
      <c r="H5" s="3">
        <v>600</v>
      </c>
      <c r="I5" s="3">
        <v>600</v>
      </c>
      <c r="J5" s="3">
        <v>600</v>
      </c>
      <c r="K5" s="3">
        <v>600</v>
      </c>
      <c r="L5" s="3">
        <v>600</v>
      </c>
      <c r="M5" s="3">
        <v>600</v>
      </c>
      <c r="N5" s="3">
        <f t="shared" si="0"/>
        <v>7200</v>
      </c>
    </row>
    <row r="6" spans="1:16" s="1" customFormat="1">
      <c r="A6" s="10" t="s">
        <v>14</v>
      </c>
      <c r="B6" s="3">
        <v>1100</v>
      </c>
      <c r="C6" s="3">
        <v>1100</v>
      </c>
      <c r="D6" s="3">
        <v>1100</v>
      </c>
      <c r="E6" s="3">
        <v>1100</v>
      </c>
      <c r="F6" s="3">
        <v>1100</v>
      </c>
      <c r="G6" s="3">
        <v>1100</v>
      </c>
      <c r="H6" s="3">
        <v>1100</v>
      </c>
      <c r="I6" s="3">
        <v>1100</v>
      </c>
      <c r="J6" s="3">
        <v>1100</v>
      </c>
      <c r="K6" s="3">
        <v>1100</v>
      </c>
      <c r="L6" s="3">
        <v>1100</v>
      </c>
      <c r="M6" s="3">
        <v>1100</v>
      </c>
      <c r="N6" s="3">
        <f t="shared" si="0"/>
        <v>13200</v>
      </c>
    </row>
    <row r="7" spans="1:16" s="14" customFormat="1">
      <c r="A7" s="12" t="s">
        <v>27</v>
      </c>
      <c r="B7" s="6">
        <f t="shared" ref="B7:N7" si="1">SUM(B2:B6)</f>
        <v>10075</v>
      </c>
      <c r="C7" s="6">
        <f t="shared" si="1"/>
        <v>10075</v>
      </c>
      <c r="D7" s="6">
        <f t="shared" si="1"/>
        <v>10075</v>
      </c>
      <c r="E7" s="6">
        <f t="shared" si="1"/>
        <v>10075</v>
      </c>
      <c r="F7" s="6">
        <f t="shared" si="1"/>
        <v>11575</v>
      </c>
      <c r="G7" s="6">
        <f t="shared" si="1"/>
        <v>10075</v>
      </c>
      <c r="H7" s="6">
        <f t="shared" si="1"/>
        <v>10075</v>
      </c>
      <c r="I7" s="6">
        <f t="shared" si="1"/>
        <v>10075</v>
      </c>
      <c r="J7" s="6">
        <f t="shared" si="1"/>
        <v>10075</v>
      </c>
      <c r="K7" s="6">
        <f t="shared" si="1"/>
        <v>11575</v>
      </c>
      <c r="L7" s="6">
        <f t="shared" si="1"/>
        <v>10075</v>
      </c>
      <c r="M7" s="6">
        <f t="shared" si="1"/>
        <v>16435</v>
      </c>
      <c r="N7" s="6">
        <f t="shared" si="1"/>
        <v>130260</v>
      </c>
    </row>
    <row r="8" spans="1:16" s="1" customFormat="1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s="1" customFormat="1">
      <c r="A9" s="9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ref="N9:N13" si="2">SUM(B9:M9)</f>
        <v>0</v>
      </c>
    </row>
    <row r="10" spans="1:16" s="1" customFormat="1">
      <c r="A10" s="10" t="s">
        <v>38</v>
      </c>
      <c r="B10" s="3">
        <v>2800</v>
      </c>
      <c r="C10" s="3">
        <v>2800</v>
      </c>
      <c r="D10" s="3">
        <v>2800</v>
      </c>
      <c r="E10" s="3">
        <v>2800</v>
      </c>
      <c r="F10" s="3">
        <v>2800</v>
      </c>
      <c r="G10" s="3">
        <v>2800</v>
      </c>
      <c r="H10" s="3">
        <v>2800</v>
      </c>
      <c r="I10" s="3">
        <v>2800</v>
      </c>
      <c r="J10" s="3">
        <v>2800</v>
      </c>
      <c r="K10" s="3">
        <v>2800</v>
      </c>
      <c r="L10" s="3">
        <v>2800</v>
      </c>
      <c r="M10" s="3">
        <v>2800</v>
      </c>
      <c r="N10" s="3">
        <f t="shared" si="2"/>
        <v>33600</v>
      </c>
    </row>
    <row r="11" spans="1:16" s="1" customFormat="1">
      <c r="A11" s="10" t="s">
        <v>43</v>
      </c>
      <c r="B11" s="3">
        <f>465+293+85</f>
        <v>843</v>
      </c>
      <c r="C11" s="3">
        <f>465+293+85</f>
        <v>843</v>
      </c>
      <c r="D11" s="3">
        <f>465+293+85</f>
        <v>843</v>
      </c>
      <c r="E11" s="3">
        <f>465+293+85</f>
        <v>843</v>
      </c>
      <c r="F11" s="3">
        <f>465+293+85</f>
        <v>843</v>
      </c>
      <c r="G11" s="3">
        <f>465+293+85</f>
        <v>843</v>
      </c>
      <c r="H11" s="3">
        <f>465+293+85</f>
        <v>843</v>
      </c>
      <c r="I11" s="3">
        <f>465+293+85</f>
        <v>843</v>
      </c>
      <c r="J11" s="3">
        <f>465+293+85</f>
        <v>843</v>
      </c>
      <c r="K11" s="3">
        <f>465+293+85</f>
        <v>843</v>
      </c>
      <c r="L11" s="3">
        <f>465+293+85</f>
        <v>843</v>
      </c>
      <c r="M11" s="3">
        <f>465+293+85</f>
        <v>843</v>
      </c>
      <c r="N11" s="3">
        <f t="shared" si="2"/>
        <v>10116</v>
      </c>
    </row>
    <row r="12" spans="1:16" s="1" customFormat="1">
      <c r="A12" s="10" t="s">
        <v>37</v>
      </c>
      <c r="B12" s="3">
        <v>50</v>
      </c>
      <c r="C12" s="3">
        <v>50</v>
      </c>
      <c r="D12" s="3">
        <v>50</v>
      </c>
      <c r="E12" s="3">
        <v>50</v>
      </c>
      <c r="F12" s="3">
        <v>50</v>
      </c>
      <c r="G12" s="3">
        <v>50</v>
      </c>
      <c r="H12" s="3">
        <v>50</v>
      </c>
      <c r="I12" s="3">
        <v>50</v>
      </c>
      <c r="J12" s="3">
        <v>50</v>
      </c>
      <c r="K12" s="3">
        <v>50</v>
      </c>
      <c r="L12" s="3">
        <v>50</v>
      </c>
      <c r="M12" s="3">
        <v>50</v>
      </c>
      <c r="N12" s="3">
        <f t="shared" si="2"/>
        <v>600</v>
      </c>
    </row>
    <row r="13" spans="1:16" s="1" customFormat="1">
      <c r="A13" s="10" t="s">
        <v>34</v>
      </c>
      <c r="B13" s="3">
        <v>27</v>
      </c>
      <c r="C13" s="3">
        <v>27</v>
      </c>
      <c r="D13" s="3">
        <v>27</v>
      </c>
      <c r="E13" s="3">
        <v>27</v>
      </c>
      <c r="F13" s="3">
        <v>27</v>
      </c>
      <c r="G13" s="3">
        <v>27</v>
      </c>
      <c r="H13" s="3">
        <v>27</v>
      </c>
      <c r="I13" s="3">
        <v>27</v>
      </c>
      <c r="J13" s="3">
        <v>27</v>
      </c>
      <c r="K13" s="3">
        <v>27</v>
      </c>
      <c r="L13" s="3">
        <v>27</v>
      </c>
      <c r="M13" s="3">
        <v>27</v>
      </c>
      <c r="N13" s="3">
        <f t="shared" si="2"/>
        <v>324</v>
      </c>
    </row>
    <row r="14" spans="1:16" s="1" customFormat="1">
      <c r="A14" s="10" t="s">
        <v>49</v>
      </c>
      <c r="B14" s="3">
        <v>750</v>
      </c>
      <c r="C14" s="3">
        <v>750</v>
      </c>
      <c r="D14" s="3">
        <v>750</v>
      </c>
      <c r="E14" s="3">
        <v>750</v>
      </c>
      <c r="F14" s="3">
        <v>750</v>
      </c>
      <c r="G14" s="3">
        <v>750</v>
      </c>
      <c r="H14" s="3">
        <v>1200</v>
      </c>
      <c r="I14" s="3">
        <v>1200</v>
      </c>
      <c r="J14" s="3">
        <v>750</v>
      </c>
      <c r="K14" s="3">
        <v>750</v>
      </c>
      <c r="L14" s="3">
        <v>750</v>
      </c>
      <c r="M14" s="3">
        <v>750</v>
      </c>
      <c r="N14" s="3">
        <f>SUM(B14:M14)</f>
        <v>9900</v>
      </c>
    </row>
    <row r="15" spans="1:16" s="14" customFormat="1">
      <c r="A15" s="10" t="s">
        <v>28</v>
      </c>
      <c r="B15" s="6">
        <f>SUM(B9:B14)</f>
        <v>4470</v>
      </c>
      <c r="C15" s="6">
        <f t="shared" ref="C15:M15" si="3">SUM(C9:C14)</f>
        <v>4470</v>
      </c>
      <c r="D15" s="6">
        <f t="shared" si="3"/>
        <v>4470</v>
      </c>
      <c r="E15" s="6">
        <f t="shared" si="3"/>
        <v>4470</v>
      </c>
      <c r="F15" s="6">
        <f t="shared" si="3"/>
        <v>4470</v>
      </c>
      <c r="G15" s="6">
        <f t="shared" si="3"/>
        <v>4470</v>
      </c>
      <c r="H15" s="6">
        <f t="shared" si="3"/>
        <v>4920</v>
      </c>
      <c r="I15" s="6">
        <f t="shared" si="3"/>
        <v>4920</v>
      </c>
      <c r="J15" s="6">
        <f t="shared" si="3"/>
        <v>4470</v>
      </c>
      <c r="K15" s="6">
        <f t="shared" si="3"/>
        <v>4470</v>
      </c>
      <c r="L15" s="6">
        <f t="shared" si="3"/>
        <v>4470</v>
      </c>
      <c r="M15" s="6">
        <f t="shared" si="3"/>
        <v>4470</v>
      </c>
      <c r="N15" s="6">
        <f>SUM(N9:N14)</f>
        <v>54540</v>
      </c>
      <c r="P15" s="1"/>
    </row>
    <row r="16" spans="1:16" s="1" customFormat="1">
      <c r="A16" s="11"/>
      <c r="B16" s="4">
        <f>IF(B$7=0,0,B15/B$7)</f>
        <v>0.44367245657568238</v>
      </c>
      <c r="C16" s="4">
        <f t="shared" ref="C16:N16" si="4">IF(C$7=0,0,C15/C$7)</f>
        <v>0.44367245657568238</v>
      </c>
      <c r="D16" s="4">
        <f t="shared" si="4"/>
        <v>0.44367245657568238</v>
      </c>
      <c r="E16" s="4">
        <f t="shared" si="4"/>
        <v>0.44367245657568238</v>
      </c>
      <c r="F16" s="4">
        <f t="shared" si="4"/>
        <v>0.38617710583153347</v>
      </c>
      <c r="G16" s="4">
        <f t="shared" si="4"/>
        <v>0.44367245657568238</v>
      </c>
      <c r="H16" s="4">
        <f t="shared" si="4"/>
        <v>0.48833746898263025</v>
      </c>
      <c r="I16" s="4">
        <f t="shared" si="4"/>
        <v>0.48833746898263025</v>
      </c>
      <c r="J16" s="4">
        <f t="shared" si="4"/>
        <v>0.44367245657568238</v>
      </c>
      <c r="K16" s="4">
        <f t="shared" si="4"/>
        <v>0.38617710583153347</v>
      </c>
      <c r="L16" s="4">
        <f t="shared" si="4"/>
        <v>0.44367245657568238</v>
      </c>
      <c r="M16" s="4">
        <f t="shared" si="4"/>
        <v>0.27198052935807726</v>
      </c>
      <c r="N16" s="4">
        <f t="shared" si="4"/>
        <v>0.41870105941962227</v>
      </c>
    </row>
    <row r="17" spans="1:16" s="1" customFormat="1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6" s="1" customFormat="1">
      <c r="A18" s="9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6" s="1" customFormat="1">
      <c r="A19" s="10" t="s">
        <v>45</v>
      </c>
      <c r="B19" s="3">
        <v>1200</v>
      </c>
      <c r="C19" s="3">
        <v>1200</v>
      </c>
      <c r="D19" s="3">
        <v>1200</v>
      </c>
      <c r="E19" s="3">
        <v>1200</v>
      </c>
      <c r="F19" s="3">
        <v>1200</v>
      </c>
      <c r="G19" s="3">
        <v>1200</v>
      </c>
      <c r="H19" s="3">
        <v>1200</v>
      </c>
      <c r="I19" s="3">
        <v>1200</v>
      </c>
      <c r="J19" s="3">
        <v>1200</v>
      </c>
      <c r="K19" s="3">
        <v>1200</v>
      </c>
      <c r="L19" s="3">
        <v>1200</v>
      </c>
      <c r="M19" s="3">
        <v>1200</v>
      </c>
      <c r="N19" s="3">
        <f t="shared" ref="N19:N23" si="5">SUM(B19:M19)</f>
        <v>14400</v>
      </c>
    </row>
    <row r="20" spans="1:16" s="1" customFormat="1">
      <c r="A20" s="10" t="s">
        <v>44</v>
      </c>
      <c r="B20" s="3">
        <v>110</v>
      </c>
      <c r="C20" s="3">
        <v>110</v>
      </c>
      <c r="D20" s="3">
        <v>110</v>
      </c>
      <c r="E20" s="3">
        <v>110</v>
      </c>
      <c r="F20" s="3">
        <v>110</v>
      </c>
      <c r="G20" s="3">
        <v>110</v>
      </c>
      <c r="H20" s="3">
        <v>110</v>
      </c>
      <c r="I20" s="3">
        <v>110</v>
      </c>
      <c r="J20" s="3">
        <v>110</v>
      </c>
      <c r="K20" s="3">
        <v>110</v>
      </c>
      <c r="L20" s="3">
        <v>110</v>
      </c>
      <c r="M20" s="3">
        <v>110</v>
      </c>
      <c r="N20" s="3">
        <f t="shared" si="5"/>
        <v>1320</v>
      </c>
    </row>
    <row r="21" spans="1:16" s="1" customFormat="1">
      <c r="A21" s="10" t="s">
        <v>39</v>
      </c>
      <c r="B21" s="3">
        <v>400</v>
      </c>
      <c r="C21" s="3">
        <v>400</v>
      </c>
      <c r="D21" s="3">
        <v>400</v>
      </c>
      <c r="E21" s="3">
        <v>400</v>
      </c>
      <c r="F21" s="3">
        <v>400</v>
      </c>
      <c r="G21" s="3">
        <v>400</v>
      </c>
      <c r="H21" s="3">
        <v>400</v>
      </c>
      <c r="I21" s="3">
        <v>400</v>
      </c>
      <c r="J21" s="3">
        <v>400</v>
      </c>
      <c r="K21" s="3">
        <v>400</v>
      </c>
      <c r="L21" s="3">
        <v>400</v>
      </c>
      <c r="M21" s="3">
        <v>400</v>
      </c>
      <c r="N21" s="3">
        <f t="shared" si="5"/>
        <v>4800</v>
      </c>
    </row>
    <row r="22" spans="1:16" s="1" customFormat="1">
      <c r="A22" s="10" t="s">
        <v>40</v>
      </c>
      <c r="B22" s="3">
        <v>100</v>
      </c>
      <c r="C22" s="3">
        <v>100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>
        <f t="shared" si="5"/>
        <v>1200</v>
      </c>
    </row>
    <row r="23" spans="1:16" s="1" customFormat="1">
      <c r="A23" s="10" t="s">
        <v>17</v>
      </c>
      <c r="B23" s="3">
        <v>1150</v>
      </c>
      <c r="C23" s="3">
        <v>1150</v>
      </c>
      <c r="D23" s="3">
        <v>1150</v>
      </c>
      <c r="E23" s="3">
        <v>1150</v>
      </c>
      <c r="F23" s="3">
        <v>1150</v>
      </c>
      <c r="G23" s="3">
        <v>1150</v>
      </c>
      <c r="H23" s="3">
        <v>1150</v>
      </c>
      <c r="I23" s="3">
        <v>1150</v>
      </c>
      <c r="J23" s="3">
        <v>1150</v>
      </c>
      <c r="K23" s="3">
        <v>1150</v>
      </c>
      <c r="L23" s="3">
        <v>1150</v>
      </c>
      <c r="M23" s="3">
        <v>1150</v>
      </c>
      <c r="N23" s="3">
        <f t="shared" si="5"/>
        <v>13800</v>
      </c>
    </row>
    <row r="24" spans="1:16" s="14" customFormat="1">
      <c r="A24" s="10" t="s">
        <v>29</v>
      </c>
      <c r="B24" s="6">
        <f>SUM(B18:B23)</f>
        <v>2960</v>
      </c>
      <c r="C24" s="6">
        <f>SUM(C18:C23)</f>
        <v>2960</v>
      </c>
      <c r="D24" s="6">
        <f>SUM(D18:D23)</f>
        <v>2960</v>
      </c>
      <c r="E24" s="6">
        <f>SUM(E18:E23)</f>
        <v>2960</v>
      </c>
      <c r="F24" s="6">
        <f>SUM(F18:F23)</f>
        <v>2960</v>
      </c>
      <c r="G24" s="6">
        <f>SUM(G18:G23)</f>
        <v>2960</v>
      </c>
      <c r="H24" s="6">
        <f>SUM(H18:H23)</f>
        <v>2960</v>
      </c>
      <c r="I24" s="6">
        <f>SUM(I18:I23)</f>
        <v>2960</v>
      </c>
      <c r="J24" s="6">
        <f>SUM(J18:J23)</f>
        <v>2960</v>
      </c>
      <c r="K24" s="6">
        <f>SUM(K18:K23)</f>
        <v>2960</v>
      </c>
      <c r="L24" s="6">
        <f>SUM(L18:L23)</f>
        <v>2960</v>
      </c>
      <c r="M24" s="6">
        <f>SUM(M18:M23)</f>
        <v>2960</v>
      </c>
      <c r="N24" s="6">
        <f>SUM(N18:N23)</f>
        <v>35520</v>
      </c>
      <c r="P24" s="1"/>
    </row>
    <row r="25" spans="1:16" s="1" customFormat="1">
      <c r="A25" s="11"/>
      <c r="B25" s="4">
        <f>IF(B$7=0,0,B24/B$7)</f>
        <v>0.29379652605459056</v>
      </c>
      <c r="C25" s="4">
        <f t="shared" ref="C25:N25" si="6">IF(C$7=0,0,C24/C$7)</f>
        <v>0.29379652605459056</v>
      </c>
      <c r="D25" s="4">
        <f t="shared" si="6"/>
        <v>0.29379652605459056</v>
      </c>
      <c r="E25" s="4">
        <f t="shared" si="6"/>
        <v>0.29379652605459056</v>
      </c>
      <c r="F25" s="4">
        <f t="shared" si="6"/>
        <v>0.25572354211663068</v>
      </c>
      <c r="G25" s="4">
        <f t="shared" si="6"/>
        <v>0.29379652605459056</v>
      </c>
      <c r="H25" s="4">
        <f t="shared" si="6"/>
        <v>0.29379652605459056</v>
      </c>
      <c r="I25" s="4">
        <f t="shared" si="6"/>
        <v>0.29379652605459056</v>
      </c>
      <c r="J25" s="4">
        <f t="shared" si="6"/>
        <v>0.29379652605459056</v>
      </c>
      <c r="K25" s="4">
        <f t="shared" si="6"/>
        <v>0.25572354211663068</v>
      </c>
      <c r="L25" s="4">
        <f t="shared" si="6"/>
        <v>0.29379652605459056</v>
      </c>
      <c r="M25" s="4">
        <f t="shared" si="6"/>
        <v>0.18010343778521448</v>
      </c>
      <c r="N25" s="4">
        <f t="shared" si="6"/>
        <v>0.27268539843390144</v>
      </c>
    </row>
    <row r="26" spans="1:16" s="1" customFormat="1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6" s="1" customFormat="1">
      <c r="A27" s="9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 s="1" customFormat="1">
      <c r="A28" s="10" t="s">
        <v>20</v>
      </c>
      <c r="B28" s="3">
        <v>290</v>
      </c>
      <c r="C28" s="3">
        <v>290</v>
      </c>
      <c r="D28" s="3">
        <v>290</v>
      </c>
      <c r="E28" s="3">
        <v>290</v>
      </c>
      <c r="F28" s="3">
        <v>290</v>
      </c>
      <c r="G28" s="3">
        <v>290</v>
      </c>
      <c r="H28" s="3">
        <v>290</v>
      </c>
      <c r="I28" s="3">
        <v>290</v>
      </c>
      <c r="J28" s="3">
        <v>290</v>
      </c>
      <c r="K28" s="3">
        <v>290</v>
      </c>
      <c r="L28" s="3">
        <v>290</v>
      </c>
      <c r="M28" s="3">
        <v>290</v>
      </c>
      <c r="N28" s="3">
        <f t="shared" ref="N28:N40" si="7">SUM(B28:M28)</f>
        <v>3480</v>
      </c>
    </row>
    <row r="29" spans="1:16" s="1" customFormat="1">
      <c r="A29" s="10" t="s">
        <v>35</v>
      </c>
      <c r="B29" s="3">
        <v>400</v>
      </c>
      <c r="C29" s="3">
        <v>400</v>
      </c>
      <c r="D29" s="3">
        <v>400</v>
      </c>
      <c r="E29" s="3">
        <v>400</v>
      </c>
      <c r="F29" s="3">
        <v>400</v>
      </c>
      <c r="G29" s="3">
        <v>400</v>
      </c>
      <c r="H29" s="3">
        <v>400</v>
      </c>
      <c r="I29" s="3">
        <v>400</v>
      </c>
      <c r="J29" s="3">
        <v>400</v>
      </c>
      <c r="K29" s="3">
        <v>400</v>
      </c>
      <c r="L29" s="3">
        <v>400</v>
      </c>
      <c r="M29" s="3">
        <v>400</v>
      </c>
      <c r="N29" s="3">
        <f t="shared" si="7"/>
        <v>4800</v>
      </c>
    </row>
    <row r="30" spans="1:16" s="1" customFormat="1">
      <c r="A30" s="10" t="s">
        <v>18</v>
      </c>
      <c r="B30" s="3">
        <v>160</v>
      </c>
      <c r="C30" s="3">
        <v>160</v>
      </c>
      <c r="D30" s="3">
        <v>160</v>
      </c>
      <c r="E30" s="3">
        <v>160</v>
      </c>
      <c r="F30" s="3">
        <v>160</v>
      </c>
      <c r="G30" s="3">
        <v>160</v>
      </c>
      <c r="H30" s="3">
        <v>160</v>
      </c>
      <c r="I30" s="3">
        <v>160</v>
      </c>
      <c r="J30" s="3">
        <v>160</v>
      </c>
      <c r="K30" s="3">
        <v>160</v>
      </c>
      <c r="L30" s="3">
        <v>160</v>
      </c>
      <c r="M30" s="3">
        <v>160</v>
      </c>
      <c r="N30" s="3">
        <f t="shared" si="7"/>
        <v>1920</v>
      </c>
    </row>
    <row r="31" spans="1:16" s="1" customFormat="1">
      <c r="A31" s="10" t="s">
        <v>46</v>
      </c>
      <c r="B31" s="3">
        <v>70</v>
      </c>
      <c r="C31" s="3">
        <v>70</v>
      </c>
      <c r="D31" s="3">
        <v>70</v>
      </c>
      <c r="E31" s="3">
        <v>70</v>
      </c>
      <c r="F31" s="3">
        <v>70</v>
      </c>
      <c r="G31" s="3">
        <v>70</v>
      </c>
      <c r="H31" s="3">
        <v>70</v>
      </c>
      <c r="I31" s="3">
        <v>70</v>
      </c>
      <c r="J31" s="3">
        <v>70</v>
      </c>
      <c r="K31" s="3">
        <v>70</v>
      </c>
      <c r="L31" s="3">
        <v>70</v>
      </c>
      <c r="M31" s="3">
        <v>70</v>
      </c>
      <c r="N31" s="3">
        <f t="shared" si="7"/>
        <v>840</v>
      </c>
    </row>
    <row r="32" spans="1:16" s="1" customFormat="1">
      <c r="A32" s="10" t="s">
        <v>21</v>
      </c>
      <c r="B32" s="3">
        <v>15</v>
      </c>
      <c r="C32" s="3">
        <v>15</v>
      </c>
      <c r="D32" s="3">
        <v>15</v>
      </c>
      <c r="E32" s="3">
        <v>15</v>
      </c>
      <c r="F32" s="3">
        <v>15</v>
      </c>
      <c r="G32" s="3">
        <v>15</v>
      </c>
      <c r="H32" s="3">
        <v>15</v>
      </c>
      <c r="I32" s="3">
        <v>15</v>
      </c>
      <c r="J32" s="3">
        <v>15</v>
      </c>
      <c r="K32" s="3">
        <v>15</v>
      </c>
      <c r="L32" s="3">
        <v>15</v>
      </c>
      <c r="M32" s="3">
        <v>15</v>
      </c>
      <c r="N32" s="3">
        <f t="shared" si="7"/>
        <v>180</v>
      </c>
    </row>
    <row r="33" spans="1:16" s="1" customFormat="1">
      <c r="A33" s="10" t="s">
        <v>33</v>
      </c>
      <c r="B33" s="3">
        <v>100</v>
      </c>
      <c r="C33" s="3">
        <v>100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>
        <f t="shared" si="7"/>
        <v>1200</v>
      </c>
    </row>
    <row r="34" spans="1:16" s="1" customFormat="1">
      <c r="A34" s="10" t="s">
        <v>32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7"/>
        <v>960</v>
      </c>
    </row>
    <row r="35" spans="1:16" s="1" customFormat="1">
      <c r="A35" s="10" t="s">
        <v>22</v>
      </c>
      <c r="B35" s="3">
        <v>240</v>
      </c>
      <c r="C35" s="3">
        <v>240</v>
      </c>
      <c r="D35" s="3">
        <v>240</v>
      </c>
      <c r="E35" s="3">
        <v>240</v>
      </c>
      <c r="F35" s="3">
        <v>240</v>
      </c>
      <c r="G35" s="3">
        <v>240</v>
      </c>
      <c r="H35" s="3">
        <v>240</v>
      </c>
      <c r="I35" s="3">
        <v>240</v>
      </c>
      <c r="J35" s="3">
        <v>240</v>
      </c>
      <c r="K35" s="3">
        <v>240</v>
      </c>
      <c r="L35" s="3">
        <v>240</v>
      </c>
      <c r="M35" s="3">
        <v>240</v>
      </c>
      <c r="N35" s="3">
        <f t="shared" si="7"/>
        <v>2880</v>
      </c>
    </row>
    <row r="36" spans="1:16" s="1" customFormat="1">
      <c r="A36" s="10" t="s">
        <v>23</v>
      </c>
      <c r="B36" s="3">
        <v>160</v>
      </c>
      <c r="C36" s="3">
        <v>160</v>
      </c>
      <c r="D36" s="3">
        <v>160</v>
      </c>
      <c r="E36" s="3">
        <v>160</v>
      </c>
      <c r="F36" s="3">
        <v>160</v>
      </c>
      <c r="G36" s="3">
        <v>160</v>
      </c>
      <c r="H36" s="3">
        <v>160</v>
      </c>
      <c r="I36" s="3">
        <v>160</v>
      </c>
      <c r="J36" s="3">
        <v>160</v>
      </c>
      <c r="K36" s="3">
        <v>160</v>
      </c>
      <c r="L36" s="3">
        <v>160</v>
      </c>
      <c r="M36" s="3">
        <v>160</v>
      </c>
      <c r="N36" s="3">
        <f t="shared" si="7"/>
        <v>1920</v>
      </c>
    </row>
    <row r="37" spans="1:16" s="1" customFormat="1">
      <c r="A37" s="10" t="s">
        <v>24</v>
      </c>
      <c r="B37" s="3">
        <v>150</v>
      </c>
      <c r="C37" s="3">
        <v>150</v>
      </c>
      <c r="D37" s="3">
        <v>150</v>
      </c>
      <c r="E37" s="3">
        <v>150</v>
      </c>
      <c r="F37" s="3">
        <v>150</v>
      </c>
      <c r="G37" s="3">
        <v>150</v>
      </c>
      <c r="H37" s="3">
        <v>150</v>
      </c>
      <c r="I37" s="3">
        <v>150</v>
      </c>
      <c r="J37" s="3">
        <v>150</v>
      </c>
      <c r="K37" s="3">
        <v>150</v>
      </c>
      <c r="L37" s="3">
        <v>150</v>
      </c>
      <c r="M37" s="3">
        <v>150</v>
      </c>
      <c r="N37" s="3">
        <f t="shared" si="7"/>
        <v>1800</v>
      </c>
    </row>
    <row r="38" spans="1:16" s="1" customFormat="1">
      <c r="A38" s="10" t="s">
        <v>25</v>
      </c>
      <c r="B38" s="3">
        <v>200</v>
      </c>
      <c r="C38" s="3">
        <v>200</v>
      </c>
      <c r="D38" s="3">
        <v>200</v>
      </c>
      <c r="E38" s="3">
        <v>200</v>
      </c>
      <c r="F38" s="3">
        <v>200</v>
      </c>
      <c r="G38" s="3">
        <v>200</v>
      </c>
      <c r="H38" s="3">
        <v>200</v>
      </c>
      <c r="I38" s="3">
        <v>200</v>
      </c>
      <c r="J38" s="3">
        <v>200</v>
      </c>
      <c r="K38" s="3">
        <v>200</v>
      </c>
      <c r="L38" s="3">
        <v>200</v>
      </c>
      <c r="M38" s="3">
        <v>200</v>
      </c>
      <c r="N38" s="3">
        <f t="shared" si="7"/>
        <v>2400</v>
      </c>
    </row>
    <row r="39" spans="1:16" s="1" customFormat="1">
      <c r="A39" s="10" t="s">
        <v>36</v>
      </c>
      <c r="B39" s="3">
        <v>260</v>
      </c>
      <c r="C39" s="3">
        <v>260</v>
      </c>
      <c r="D39" s="3">
        <v>260</v>
      </c>
      <c r="E39" s="3">
        <v>260</v>
      </c>
      <c r="F39" s="3">
        <v>260</v>
      </c>
      <c r="G39" s="3">
        <v>260</v>
      </c>
      <c r="H39" s="3">
        <v>260</v>
      </c>
      <c r="I39" s="3">
        <v>260</v>
      </c>
      <c r="J39" s="3">
        <v>260</v>
      </c>
      <c r="K39" s="3">
        <v>260</v>
      </c>
      <c r="L39" s="3">
        <v>260</v>
      </c>
      <c r="M39" s="3">
        <v>260</v>
      </c>
      <c r="N39" s="3">
        <f t="shared" si="7"/>
        <v>3120</v>
      </c>
    </row>
    <row r="40" spans="1:16" s="1" customFormat="1">
      <c r="A40" s="10" t="s">
        <v>51</v>
      </c>
      <c r="B40" s="3">
        <f>200</f>
        <v>200</v>
      </c>
      <c r="C40" s="3">
        <f>200</f>
        <v>200</v>
      </c>
      <c r="D40" s="3">
        <f>200</f>
        <v>200</v>
      </c>
      <c r="E40" s="3">
        <f>200</f>
        <v>200</v>
      </c>
      <c r="F40" s="3">
        <f>200</f>
        <v>200</v>
      </c>
      <c r="G40" s="3">
        <f>200</f>
        <v>200</v>
      </c>
      <c r="H40" s="3">
        <f>200</f>
        <v>200</v>
      </c>
      <c r="I40" s="3">
        <f>200</f>
        <v>200</v>
      </c>
      <c r="J40" s="3">
        <f>200</f>
        <v>200</v>
      </c>
      <c r="K40" s="3">
        <f>200</f>
        <v>200</v>
      </c>
      <c r="L40" s="3">
        <f>200+700</f>
        <v>900</v>
      </c>
      <c r="M40" s="3">
        <f>200</f>
        <v>200</v>
      </c>
      <c r="N40" s="3">
        <f t="shared" si="7"/>
        <v>3100</v>
      </c>
    </row>
    <row r="41" spans="1:16" s="14" customFormat="1">
      <c r="A41" s="13" t="s">
        <v>30</v>
      </c>
      <c r="B41" s="6">
        <f>SUM(B28:B40)</f>
        <v>2325</v>
      </c>
      <c r="C41" s="6">
        <f t="shared" ref="C41:M41" si="8">SUM(C28:C40)</f>
        <v>2325</v>
      </c>
      <c r="D41" s="6">
        <f t="shared" si="8"/>
        <v>2325</v>
      </c>
      <c r="E41" s="6">
        <f t="shared" si="8"/>
        <v>2325</v>
      </c>
      <c r="F41" s="6">
        <f t="shared" si="8"/>
        <v>2325</v>
      </c>
      <c r="G41" s="6">
        <f t="shared" si="8"/>
        <v>2325</v>
      </c>
      <c r="H41" s="6">
        <f t="shared" si="8"/>
        <v>2325</v>
      </c>
      <c r="I41" s="6">
        <f t="shared" si="8"/>
        <v>2325</v>
      </c>
      <c r="J41" s="6">
        <f t="shared" si="8"/>
        <v>2325</v>
      </c>
      <c r="K41" s="6">
        <f t="shared" si="8"/>
        <v>2325</v>
      </c>
      <c r="L41" s="6">
        <f t="shared" si="8"/>
        <v>3025</v>
      </c>
      <c r="M41" s="6">
        <f t="shared" si="8"/>
        <v>2325</v>
      </c>
      <c r="N41" s="6">
        <f>SUM(N27:N40)</f>
        <v>28600</v>
      </c>
      <c r="P41" s="1"/>
    </row>
    <row r="42" spans="1:16" s="1" customFormat="1">
      <c r="A42" s="9"/>
      <c r="B42" s="4">
        <f>IF(B$7=0,0,B41/B$7)</f>
        <v>0.23076923076923078</v>
      </c>
      <c r="C42" s="4">
        <f t="shared" ref="C42:N42" si="9">IF(C$7=0,0,C41/C$7)</f>
        <v>0.23076923076923078</v>
      </c>
      <c r="D42" s="4">
        <f t="shared" si="9"/>
        <v>0.23076923076923078</v>
      </c>
      <c r="E42" s="4">
        <f t="shared" si="9"/>
        <v>0.23076923076923078</v>
      </c>
      <c r="F42" s="4">
        <f t="shared" si="9"/>
        <v>0.20086393088552915</v>
      </c>
      <c r="G42" s="4">
        <f t="shared" si="9"/>
        <v>0.23076923076923078</v>
      </c>
      <c r="H42" s="4">
        <f t="shared" si="9"/>
        <v>0.23076923076923078</v>
      </c>
      <c r="I42" s="4">
        <f t="shared" si="9"/>
        <v>0.23076923076923078</v>
      </c>
      <c r="J42" s="4">
        <f t="shared" si="9"/>
        <v>0.23076923076923078</v>
      </c>
      <c r="K42" s="4">
        <f t="shared" si="9"/>
        <v>0.20086393088552915</v>
      </c>
      <c r="L42" s="4">
        <f t="shared" si="9"/>
        <v>0.30024813895781638</v>
      </c>
      <c r="M42" s="4">
        <f t="shared" si="9"/>
        <v>0.1414663827198053</v>
      </c>
      <c r="N42" s="4">
        <f t="shared" si="9"/>
        <v>0.21956087824351297</v>
      </c>
    </row>
    <row r="43" spans="1:16" s="1" customFormat="1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6" s="1" customFormat="1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6" s="1" customFormat="1">
      <c r="A45" s="9" t="s">
        <v>31</v>
      </c>
      <c r="B45" s="3">
        <f>B15+B24+B41</f>
        <v>9755</v>
      </c>
      <c r="C45" s="3">
        <f>C15+C24+C41</f>
        <v>9755</v>
      </c>
      <c r="D45" s="3">
        <f>D15+D24+D41</f>
        <v>9755</v>
      </c>
      <c r="E45" s="3">
        <f>E15+E24+E41</f>
        <v>9755</v>
      </c>
      <c r="F45" s="3">
        <f>F15+F24+F41</f>
        <v>9755</v>
      </c>
      <c r="G45" s="3">
        <f>G15+G24+G41</f>
        <v>9755</v>
      </c>
      <c r="H45" s="3">
        <f>H15+H24+H41</f>
        <v>10205</v>
      </c>
      <c r="I45" s="3">
        <f>I15+I24+I41</f>
        <v>10205</v>
      </c>
      <c r="J45" s="3">
        <f>J15+J24+J41</f>
        <v>9755</v>
      </c>
      <c r="K45" s="3">
        <f>K15+K24+K41</f>
        <v>9755</v>
      </c>
      <c r="L45" s="3">
        <f>L15+L24+L41</f>
        <v>10455</v>
      </c>
      <c r="M45" s="3">
        <f>M15+M24+M41</f>
        <v>9755</v>
      </c>
      <c r="N45" s="3">
        <f>N15+N24+N41</f>
        <v>118660</v>
      </c>
    </row>
    <row r="46" spans="1:16" s="1" customFormat="1">
      <c r="A46" s="9"/>
      <c r="B46" s="4">
        <f>IF(B$7=0,0,B45/B$7)</f>
        <v>0.96823821339950367</v>
      </c>
      <c r="C46" s="4">
        <f t="shared" ref="C46:N46" si="10">IF(C$7=0,0,C45/C$7)</f>
        <v>0.96823821339950367</v>
      </c>
      <c r="D46" s="4">
        <f t="shared" si="10"/>
        <v>0.96823821339950367</v>
      </c>
      <c r="E46" s="4">
        <f t="shared" si="10"/>
        <v>0.96823821339950367</v>
      </c>
      <c r="F46" s="4">
        <f t="shared" si="10"/>
        <v>0.84276457883369327</v>
      </c>
      <c r="G46" s="4">
        <f t="shared" si="10"/>
        <v>0.96823821339950367</v>
      </c>
      <c r="H46" s="4">
        <f t="shared" si="10"/>
        <v>1.0129032258064516</v>
      </c>
      <c r="I46" s="4">
        <f t="shared" si="10"/>
        <v>1.0129032258064516</v>
      </c>
      <c r="J46" s="4">
        <f t="shared" si="10"/>
        <v>0.96823821339950367</v>
      </c>
      <c r="K46" s="4">
        <f t="shared" si="10"/>
        <v>0.84276457883369327</v>
      </c>
      <c r="L46" s="4">
        <f t="shared" si="10"/>
        <v>1.0377171215880894</v>
      </c>
      <c r="M46" s="4">
        <f t="shared" si="10"/>
        <v>0.59355034986309707</v>
      </c>
      <c r="N46" s="4">
        <f t="shared" si="10"/>
        <v>0.91094733609703671</v>
      </c>
    </row>
    <row r="47" spans="1:16" s="1" customFormat="1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s="1" customFormat="1">
      <c r="A48" s="9" t="s">
        <v>26</v>
      </c>
      <c r="B48" s="6">
        <f>B7-B45</f>
        <v>320</v>
      </c>
      <c r="C48" s="6">
        <f>C7-C45</f>
        <v>320</v>
      </c>
      <c r="D48" s="6">
        <f>D7-D45</f>
        <v>320</v>
      </c>
      <c r="E48" s="6">
        <f>E7-E45</f>
        <v>320</v>
      </c>
      <c r="F48" s="6">
        <f>F7-F45</f>
        <v>1820</v>
      </c>
      <c r="G48" s="6">
        <f>G7-G45</f>
        <v>320</v>
      </c>
      <c r="H48" s="6">
        <f>H7-H45</f>
        <v>-130</v>
      </c>
      <c r="I48" s="6">
        <f>I7-I45</f>
        <v>-130</v>
      </c>
      <c r="J48" s="6">
        <f>J7-J45</f>
        <v>320</v>
      </c>
      <c r="K48" s="6">
        <f>K7-K45</f>
        <v>1820</v>
      </c>
      <c r="L48" s="6">
        <f>L7-L45</f>
        <v>-380</v>
      </c>
      <c r="M48" s="6">
        <f>M7-M45</f>
        <v>6680</v>
      </c>
      <c r="N48" s="6">
        <f>N7-N45</f>
        <v>11600</v>
      </c>
    </row>
    <row r="49" spans="1:14" s="1" customFormat="1">
      <c r="A49" s="9"/>
      <c r="B49" s="4">
        <f>IF(B$7=0,0,B48/B$7)</f>
        <v>3.1761786600496278E-2</v>
      </c>
      <c r="C49" s="4">
        <f t="shared" ref="C49:N49" si="11">IF(C$7=0,0,C48/C$7)</f>
        <v>3.1761786600496278E-2</v>
      </c>
      <c r="D49" s="4">
        <f t="shared" si="11"/>
        <v>3.1761786600496278E-2</v>
      </c>
      <c r="E49" s="4">
        <f t="shared" si="11"/>
        <v>3.1761786600496278E-2</v>
      </c>
      <c r="F49" s="4">
        <f t="shared" si="11"/>
        <v>0.1572354211663067</v>
      </c>
      <c r="G49" s="4">
        <f t="shared" si="11"/>
        <v>3.1761786600496278E-2</v>
      </c>
      <c r="H49" s="4">
        <f t="shared" si="11"/>
        <v>-1.2903225806451613E-2</v>
      </c>
      <c r="I49" s="4">
        <f t="shared" si="11"/>
        <v>-1.2903225806451613E-2</v>
      </c>
      <c r="J49" s="4">
        <f t="shared" si="11"/>
        <v>3.1761786600496278E-2</v>
      </c>
      <c r="K49" s="4">
        <f t="shared" si="11"/>
        <v>0.1572354211663067</v>
      </c>
      <c r="L49" s="4">
        <f t="shared" si="11"/>
        <v>-3.7717121588089333E-2</v>
      </c>
      <c r="M49" s="4">
        <f t="shared" si="11"/>
        <v>0.40644965013690293</v>
      </c>
      <c r="N49" s="4">
        <f t="shared" si="11"/>
        <v>8.9052663902963305E-2</v>
      </c>
    </row>
    <row r="50" spans="1:14" s="1" customFormat="1">
      <c r="A50" s="7"/>
    </row>
    <row r="51" spans="1:14" s="1" customFormat="1">
      <c r="A51" s="7"/>
    </row>
    <row r="52" spans="1:14" s="1" customFormat="1">
      <c r="A52" s="7"/>
    </row>
    <row r="53" spans="1:14" s="1" customFormat="1">
      <c r="A53" s="7"/>
    </row>
    <row r="54" spans="1:14" s="1" customFormat="1">
      <c r="A54" s="7"/>
    </row>
    <row r="55" spans="1:14" s="1" customFormat="1">
      <c r="A55" s="7"/>
    </row>
    <row r="56" spans="1:14" s="1" customFormat="1">
      <c r="A56" s="7"/>
    </row>
    <row r="57" spans="1:14" s="1" customFormat="1">
      <c r="A57" s="7"/>
    </row>
    <row r="58" spans="1:14" s="1" customFormat="1">
      <c r="A58" s="7"/>
    </row>
    <row r="59" spans="1:14" s="1" customFormat="1">
      <c r="A59" s="7"/>
    </row>
    <row r="60" spans="1:14" s="1" customFormat="1">
      <c r="A60" s="7"/>
    </row>
    <row r="61" spans="1:14" s="1" customFormat="1">
      <c r="A61" s="7"/>
    </row>
    <row r="62" spans="1:14" s="1" customFormat="1">
      <c r="A62" s="7"/>
    </row>
    <row r="63" spans="1:14" s="1" customFormat="1">
      <c r="A63" s="7"/>
    </row>
    <row r="64" spans="1:14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  <row r="110" spans="1:1" s="1" customFormat="1">
      <c r="A110" s="7"/>
    </row>
    <row r="111" spans="1:1" s="1" customFormat="1">
      <c r="A111" s="7"/>
    </row>
    <row r="112" spans="1:1" s="1" customFormat="1">
      <c r="A112" s="7"/>
    </row>
  </sheetData>
  <pageMargins left="0.7" right="0.7" top="0.75" bottom="0.75" header="0.3" footer="0.3"/>
  <pageSetup scale="80" fitToHeight="2" orientation="landscape" verticalDpi="4294967294" r:id="rId1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Q109"/>
  <sheetViews>
    <sheetView topLeftCell="A30" zoomScaleNormal="100" workbookViewId="0">
      <selection activeCell="I54" sqref="I54"/>
    </sheetView>
  </sheetViews>
  <sheetFormatPr defaultRowHeight="15"/>
  <cols>
    <col min="1" max="1" width="32.5703125" style="7" customWidth="1"/>
  </cols>
  <sheetData>
    <row r="1" spans="1:17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7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7" s="1" customFormat="1">
      <c r="A3" s="10" t="s">
        <v>41</v>
      </c>
      <c r="B3" s="3">
        <v>3075</v>
      </c>
      <c r="C3" s="3">
        <v>3075</v>
      </c>
      <c r="D3" s="3">
        <v>3075</v>
      </c>
      <c r="E3" s="3">
        <v>3075</v>
      </c>
      <c r="F3" s="3">
        <v>4575</v>
      </c>
      <c r="G3" s="3">
        <v>3075</v>
      </c>
      <c r="H3" s="3">
        <v>3075</v>
      </c>
      <c r="I3" s="3">
        <v>3075</v>
      </c>
      <c r="J3" s="3">
        <v>3075</v>
      </c>
      <c r="K3" s="3">
        <v>4575</v>
      </c>
      <c r="L3" s="3">
        <v>3075</v>
      </c>
      <c r="M3" s="3">
        <v>3075</v>
      </c>
      <c r="N3" s="3">
        <f t="shared" ref="N3:N5" si="0">SUM(B3:M3)</f>
        <v>39900</v>
      </c>
    </row>
    <row r="4" spans="1:17" s="1" customFormat="1">
      <c r="A4" s="10" t="s">
        <v>42</v>
      </c>
      <c r="B4" s="3">
        <v>400</v>
      </c>
      <c r="C4" s="3">
        <v>400</v>
      </c>
      <c r="D4" s="3">
        <v>400</v>
      </c>
      <c r="E4" s="3">
        <v>400</v>
      </c>
      <c r="F4" s="3">
        <v>400</v>
      </c>
      <c r="G4" s="3">
        <v>400</v>
      </c>
      <c r="H4" s="3">
        <v>400</v>
      </c>
      <c r="I4" s="3">
        <v>400</v>
      </c>
      <c r="J4" s="3">
        <v>400</v>
      </c>
      <c r="K4" s="3">
        <v>400</v>
      </c>
      <c r="L4" s="3">
        <v>400</v>
      </c>
      <c r="M4" s="3">
        <v>400</v>
      </c>
      <c r="N4" s="3">
        <f t="shared" si="0"/>
        <v>4800</v>
      </c>
    </row>
    <row r="5" spans="1:17" s="1" customFormat="1">
      <c r="A5" s="10" t="s">
        <v>14</v>
      </c>
      <c r="B5" s="3">
        <v>1100</v>
      </c>
      <c r="C5" s="3">
        <v>1100</v>
      </c>
      <c r="D5" s="3">
        <v>1100</v>
      </c>
      <c r="E5" s="3">
        <v>1100</v>
      </c>
      <c r="F5" s="3">
        <v>1100</v>
      </c>
      <c r="G5" s="3">
        <v>1100</v>
      </c>
      <c r="H5" s="3">
        <v>1100</v>
      </c>
      <c r="I5" s="3">
        <v>1100</v>
      </c>
      <c r="J5" s="3">
        <v>1100</v>
      </c>
      <c r="K5" s="3">
        <v>1100</v>
      </c>
      <c r="L5" s="3">
        <v>1100</v>
      </c>
      <c r="M5" s="3">
        <v>1100</v>
      </c>
      <c r="N5" s="3">
        <f t="shared" si="0"/>
        <v>13200</v>
      </c>
    </row>
    <row r="6" spans="1:17" s="14" customFormat="1">
      <c r="A6" s="12" t="s">
        <v>27</v>
      </c>
      <c r="B6" s="6">
        <f t="shared" ref="B6:N6" si="1">SUM(B2:B5)</f>
        <v>4575</v>
      </c>
      <c r="C6" s="6">
        <f t="shared" si="1"/>
        <v>4575</v>
      </c>
      <c r="D6" s="6">
        <f t="shared" si="1"/>
        <v>4575</v>
      </c>
      <c r="E6" s="6">
        <f t="shared" si="1"/>
        <v>4575</v>
      </c>
      <c r="F6" s="6">
        <f t="shared" si="1"/>
        <v>6075</v>
      </c>
      <c r="G6" s="6">
        <f t="shared" si="1"/>
        <v>4575</v>
      </c>
      <c r="H6" s="6">
        <f t="shared" si="1"/>
        <v>4575</v>
      </c>
      <c r="I6" s="6">
        <f t="shared" si="1"/>
        <v>4575</v>
      </c>
      <c r="J6" s="6">
        <f t="shared" si="1"/>
        <v>4575</v>
      </c>
      <c r="K6" s="6">
        <f t="shared" si="1"/>
        <v>6075</v>
      </c>
      <c r="L6" s="6">
        <f t="shared" si="1"/>
        <v>4575</v>
      </c>
      <c r="M6" s="6">
        <f t="shared" si="1"/>
        <v>4575</v>
      </c>
      <c r="N6" s="6">
        <f t="shared" si="1"/>
        <v>57900</v>
      </c>
    </row>
    <row r="7" spans="1:17" s="1" customFormat="1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s="1" customFormat="1">
      <c r="A8" s="9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ref="N8:N12" si="2">SUM(B8:M8)</f>
        <v>0</v>
      </c>
    </row>
    <row r="9" spans="1:17" s="1" customFormat="1">
      <c r="A9" s="10" t="s">
        <v>38</v>
      </c>
      <c r="B9" s="3">
        <v>1020</v>
      </c>
      <c r="C9" s="3">
        <v>1020</v>
      </c>
      <c r="D9" s="3">
        <v>1020</v>
      </c>
      <c r="E9" s="3">
        <v>1020</v>
      </c>
      <c r="F9" s="3">
        <v>1020</v>
      </c>
      <c r="G9" s="3">
        <v>1020</v>
      </c>
      <c r="H9" s="3">
        <v>1020</v>
      </c>
      <c r="I9" s="3">
        <v>1020</v>
      </c>
      <c r="J9" s="3">
        <v>1020</v>
      </c>
      <c r="K9" s="3">
        <v>1020</v>
      </c>
      <c r="L9" s="3">
        <v>1020</v>
      </c>
      <c r="M9" s="3">
        <v>1020</v>
      </c>
      <c r="N9" s="3">
        <f t="shared" si="2"/>
        <v>12240</v>
      </c>
      <c r="P9" s="1">
        <f>2800</f>
        <v>2800</v>
      </c>
      <c r="Q9" s="1">
        <f>P9*N3/(N3+Andre!N3)</f>
        <v>1016.9306389950847</v>
      </c>
    </row>
    <row r="10" spans="1:17" s="1" customFormat="1">
      <c r="A10" s="10" t="s">
        <v>43</v>
      </c>
      <c r="B10" s="3">
        <v>465</v>
      </c>
      <c r="C10" s="3">
        <v>465</v>
      </c>
      <c r="D10" s="3">
        <v>465</v>
      </c>
      <c r="E10" s="3">
        <v>465</v>
      </c>
      <c r="F10" s="3">
        <v>465</v>
      </c>
      <c r="G10" s="3">
        <v>465</v>
      </c>
      <c r="H10" s="3">
        <v>465</v>
      </c>
      <c r="I10" s="3">
        <v>465</v>
      </c>
      <c r="J10" s="3">
        <v>465</v>
      </c>
      <c r="K10" s="3">
        <v>465</v>
      </c>
      <c r="L10" s="3">
        <v>465</v>
      </c>
      <c r="M10" s="3">
        <v>465</v>
      </c>
      <c r="N10" s="3">
        <f t="shared" si="2"/>
        <v>5580</v>
      </c>
    </row>
    <row r="11" spans="1:17" s="1" customFormat="1">
      <c r="A11" s="10" t="s">
        <v>37</v>
      </c>
      <c r="B11" s="3">
        <v>50</v>
      </c>
      <c r="C11" s="3">
        <v>50</v>
      </c>
      <c r="D11" s="3">
        <v>50</v>
      </c>
      <c r="E11" s="3">
        <v>50</v>
      </c>
      <c r="F11" s="3">
        <v>50</v>
      </c>
      <c r="G11" s="3">
        <v>50</v>
      </c>
      <c r="H11" s="3">
        <v>50</v>
      </c>
      <c r="I11" s="3">
        <v>50</v>
      </c>
      <c r="J11" s="3">
        <v>50</v>
      </c>
      <c r="K11" s="3">
        <v>50</v>
      </c>
      <c r="L11" s="3">
        <v>50</v>
      </c>
      <c r="M11" s="3">
        <v>50</v>
      </c>
      <c r="N11" s="3">
        <f t="shared" si="2"/>
        <v>600</v>
      </c>
    </row>
    <row r="12" spans="1:17" s="1" customFormat="1">
      <c r="A12" s="10" t="s">
        <v>34</v>
      </c>
      <c r="B12" s="3">
        <v>27</v>
      </c>
      <c r="C12" s="3">
        <v>27</v>
      </c>
      <c r="D12" s="3">
        <v>27</v>
      </c>
      <c r="E12" s="3">
        <v>27</v>
      </c>
      <c r="F12" s="3">
        <v>27</v>
      </c>
      <c r="G12" s="3">
        <v>27</v>
      </c>
      <c r="H12" s="3">
        <v>27</v>
      </c>
      <c r="I12" s="3">
        <v>27</v>
      </c>
      <c r="J12" s="3">
        <v>27</v>
      </c>
      <c r="K12" s="3">
        <v>27</v>
      </c>
      <c r="L12" s="3">
        <v>27</v>
      </c>
      <c r="M12" s="3">
        <v>27</v>
      </c>
      <c r="N12" s="3">
        <f t="shared" si="2"/>
        <v>324</v>
      </c>
    </row>
    <row r="13" spans="1:17" s="14" customFormat="1">
      <c r="A13" s="10" t="s">
        <v>28</v>
      </c>
      <c r="B13" s="6">
        <f t="shared" ref="B13:N13" si="3">SUM(B8:B12)</f>
        <v>1562</v>
      </c>
      <c r="C13" s="6">
        <f t="shared" si="3"/>
        <v>1562</v>
      </c>
      <c r="D13" s="6">
        <f t="shared" si="3"/>
        <v>1562</v>
      </c>
      <c r="E13" s="6">
        <f t="shared" si="3"/>
        <v>1562</v>
      </c>
      <c r="F13" s="6">
        <f t="shared" si="3"/>
        <v>1562</v>
      </c>
      <c r="G13" s="6">
        <f t="shared" si="3"/>
        <v>1562</v>
      </c>
      <c r="H13" s="6">
        <f t="shared" si="3"/>
        <v>1562</v>
      </c>
      <c r="I13" s="6">
        <f t="shared" si="3"/>
        <v>1562</v>
      </c>
      <c r="J13" s="6">
        <f t="shared" si="3"/>
        <v>1562</v>
      </c>
      <c r="K13" s="6">
        <f t="shared" si="3"/>
        <v>1562</v>
      </c>
      <c r="L13" s="6">
        <f t="shared" si="3"/>
        <v>1562</v>
      </c>
      <c r="M13" s="6">
        <f t="shared" si="3"/>
        <v>1562</v>
      </c>
      <c r="N13" s="6">
        <f t="shared" si="3"/>
        <v>18744</v>
      </c>
    </row>
    <row r="14" spans="1:17" s="1" customFormat="1">
      <c r="A14" s="11"/>
      <c r="B14" s="4">
        <f>IF(B$6=0,0,B13/B$6)</f>
        <v>0.34142076502732238</v>
      </c>
      <c r="C14" s="4">
        <f t="shared" ref="C14:N14" si="4">IF(C$6=0,0,C13/C$6)</f>
        <v>0.34142076502732238</v>
      </c>
      <c r="D14" s="4">
        <f t="shared" si="4"/>
        <v>0.34142076502732238</v>
      </c>
      <c r="E14" s="4">
        <f t="shared" si="4"/>
        <v>0.34142076502732238</v>
      </c>
      <c r="F14" s="4">
        <f t="shared" si="4"/>
        <v>0.25711934156378602</v>
      </c>
      <c r="G14" s="4">
        <f t="shared" si="4"/>
        <v>0.34142076502732238</v>
      </c>
      <c r="H14" s="4">
        <f t="shared" si="4"/>
        <v>0.34142076502732238</v>
      </c>
      <c r="I14" s="4">
        <f t="shared" si="4"/>
        <v>0.34142076502732238</v>
      </c>
      <c r="J14" s="4">
        <f t="shared" si="4"/>
        <v>0.34142076502732238</v>
      </c>
      <c r="K14" s="4">
        <f t="shared" si="4"/>
        <v>0.25711934156378602</v>
      </c>
      <c r="L14" s="4">
        <f t="shared" si="4"/>
        <v>0.34142076502732238</v>
      </c>
      <c r="M14" s="4">
        <f t="shared" si="4"/>
        <v>0.34142076502732238</v>
      </c>
      <c r="N14" s="4">
        <f t="shared" si="4"/>
        <v>0.32373056994818655</v>
      </c>
    </row>
    <row r="15" spans="1:17" s="1" customFormat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s="1" customFormat="1">
      <c r="A16" s="9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1" customFormat="1">
      <c r="A17" s="10" t="s">
        <v>45</v>
      </c>
      <c r="B17" s="3">
        <v>625</v>
      </c>
      <c r="C17" s="3">
        <v>625</v>
      </c>
      <c r="D17" s="3">
        <v>625</v>
      </c>
      <c r="E17" s="3">
        <v>625</v>
      </c>
      <c r="F17" s="3">
        <v>625</v>
      </c>
      <c r="G17" s="3">
        <v>625</v>
      </c>
      <c r="H17" s="3">
        <v>625</v>
      </c>
      <c r="I17" s="3">
        <v>625</v>
      </c>
      <c r="J17" s="3">
        <v>625</v>
      </c>
      <c r="K17" s="3">
        <v>625</v>
      </c>
      <c r="L17" s="3">
        <v>625</v>
      </c>
      <c r="M17" s="3">
        <v>625</v>
      </c>
      <c r="N17" s="3">
        <f t="shared" ref="N17:N21" si="5">SUM(B17:M17)</f>
        <v>7500</v>
      </c>
    </row>
    <row r="18" spans="1:14" s="1" customFormat="1">
      <c r="A18" s="10" t="s">
        <v>44</v>
      </c>
      <c r="B18" s="3">
        <v>55</v>
      </c>
      <c r="C18" s="3">
        <v>55</v>
      </c>
      <c r="D18" s="3">
        <v>55</v>
      </c>
      <c r="E18" s="3">
        <v>55</v>
      </c>
      <c r="F18" s="3">
        <v>55</v>
      </c>
      <c r="G18" s="3">
        <v>55</v>
      </c>
      <c r="H18" s="3">
        <v>55</v>
      </c>
      <c r="I18" s="3">
        <v>55</v>
      </c>
      <c r="J18" s="3">
        <v>55</v>
      </c>
      <c r="K18" s="3">
        <v>55</v>
      </c>
      <c r="L18" s="3">
        <v>55</v>
      </c>
      <c r="M18" s="3">
        <v>55</v>
      </c>
      <c r="N18" s="3">
        <f t="shared" si="5"/>
        <v>660</v>
      </c>
    </row>
    <row r="19" spans="1:14" s="1" customFormat="1">
      <c r="A19" s="10" t="s">
        <v>39</v>
      </c>
      <c r="B19" s="3">
        <v>200</v>
      </c>
      <c r="C19" s="3">
        <v>200</v>
      </c>
      <c r="D19" s="3">
        <v>200</v>
      </c>
      <c r="E19" s="3">
        <v>200</v>
      </c>
      <c r="F19" s="3">
        <v>200</v>
      </c>
      <c r="G19" s="3">
        <v>200</v>
      </c>
      <c r="H19" s="3">
        <v>200</v>
      </c>
      <c r="I19" s="3">
        <v>200</v>
      </c>
      <c r="J19" s="3">
        <v>200</v>
      </c>
      <c r="K19" s="3">
        <v>200</v>
      </c>
      <c r="L19" s="3">
        <v>200</v>
      </c>
      <c r="M19" s="3">
        <v>200</v>
      </c>
      <c r="N19" s="3">
        <f t="shared" si="5"/>
        <v>2400</v>
      </c>
    </row>
    <row r="20" spans="1:14" s="1" customFormat="1">
      <c r="A20" s="10" t="s">
        <v>40</v>
      </c>
      <c r="B20" s="3">
        <v>50</v>
      </c>
      <c r="C20" s="3">
        <v>50</v>
      </c>
      <c r="D20" s="3">
        <v>50</v>
      </c>
      <c r="E20" s="3">
        <v>50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f t="shared" si="5"/>
        <v>600</v>
      </c>
    </row>
    <row r="21" spans="1:14" s="1" customFormat="1">
      <c r="A21" s="10" t="s">
        <v>17</v>
      </c>
      <c r="B21" s="3">
        <v>650</v>
      </c>
      <c r="C21" s="3">
        <v>650</v>
      </c>
      <c r="D21" s="3">
        <v>650</v>
      </c>
      <c r="E21" s="3">
        <v>650</v>
      </c>
      <c r="F21" s="3">
        <v>650</v>
      </c>
      <c r="G21" s="3">
        <v>650</v>
      </c>
      <c r="H21" s="3">
        <v>650</v>
      </c>
      <c r="I21" s="3">
        <v>650</v>
      </c>
      <c r="J21" s="3">
        <v>650</v>
      </c>
      <c r="K21" s="3">
        <v>650</v>
      </c>
      <c r="L21" s="3">
        <v>650</v>
      </c>
      <c r="M21" s="3">
        <v>650</v>
      </c>
      <c r="N21" s="3">
        <f t="shared" si="5"/>
        <v>7800</v>
      </c>
    </row>
    <row r="22" spans="1:14" s="14" customFormat="1">
      <c r="A22" s="10" t="s">
        <v>29</v>
      </c>
      <c r="B22" s="6">
        <f t="shared" ref="B22:N22" si="6">SUM(B16:B21)</f>
        <v>1580</v>
      </c>
      <c r="C22" s="6">
        <f t="shared" si="6"/>
        <v>1580</v>
      </c>
      <c r="D22" s="6">
        <f t="shared" si="6"/>
        <v>1580</v>
      </c>
      <c r="E22" s="6">
        <f t="shared" si="6"/>
        <v>1580</v>
      </c>
      <c r="F22" s="6">
        <f t="shared" si="6"/>
        <v>1580</v>
      </c>
      <c r="G22" s="6">
        <f t="shared" si="6"/>
        <v>1580</v>
      </c>
      <c r="H22" s="6">
        <f t="shared" si="6"/>
        <v>1580</v>
      </c>
      <c r="I22" s="6">
        <f t="shared" si="6"/>
        <v>1580</v>
      </c>
      <c r="J22" s="6">
        <f t="shared" si="6"/>
        <v>1580</v>
      </c>
      <c r="K22" s="6">
        <f t="shared" si="6"/>
        <v>1580</v>
      </c>
      <c r="L22" s="6">
        <f t="shared" si="6"/>
        <v>1580</v>
      </c>
      <c r="M22" s="6">
        <f t="shared" si="6"/>
        <v>1580</v>
      </c>
      <c r="N22" s="6">
        <f t="shared" si="6"/>
        <v>18960</v>
      </c>
    </row>
    <row r="23" spans="1:14" s="1" customFormat="1">
      <c r="A23" s="11"/>
      <c r="B23" s="4">
        <f>IF(B$6=0,0,B22/B$6)</f>
        <v>0.34535519125683062</v>
      </c>
      <c r="C23" s="4">
        <f t="shared" ref="C23:N23" si="7">IF(C$6=0,0,C22/C$6)</f>
        <v>0.34535519125683062</v>
      </c>
      <c r="D23" s="4">
        <f t="shared" si="7"/>
        <v>0.34535519125683062</v>
      </c>
      <c r="E23" s="4">
        <f t="shared" si="7"/>
        <v>0.34535519125683062</v>
      </c>
      <c r="F23" s="4">
        <f t="shared" si="7"/>
        <v>0.26008230452674896</v>
      </c>
      <c r="G23" s="4">
        <f t="shared" si="7"/>
        <v>0.34535519125683062</v>
      </c>
      <c r="H23" s="4">
        <f t="shared" si="7"/>
        <v>0.34535519125683062</v>
      </c>
      <c r="I23" s="4">
        <f t="shared" si="7"/>
        <v>0.34535519125683062</v>
      </c>
      <c r="J23" s="4">
        <f t="shared" si="7"/>
        <v>0.34535519125683062</v>
      </c>
      <c r="K23" s="4">
        <f t="shared" si="7"/>
        <v>0.26008230452674896</v>
      </c>
      <c r="L23" s="4">
        <f t="shared" si="7"/>
        <v>0.34535519125683062</v>
      </c>
      <c r="M23" s="4">
        <f t="shared" si="7"/>
        <v>0.34535519125683062</v>
      </c>
      <c r="N23" s="4">
        <f t="shared" si="7"/>
        <v>0.32746113989637304</v>
      </c>
    </row>
    <row r="24" spans="1:14" s="1" customFormat="1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1" customFormat="1">
      <c r="A25" s="9" t="s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" customFormat="1">
      <c r="A26" s="10" t="s">
        <v>20</v>
      </c>
      <c r="B26" s="3">
        <v>145</v>
      </c>
      <c r="C26" s="3">
        <v>145</v>
      </c>
      <c r="D26" s="3">
        <v>145</v>
      </c>
      <c r="E26" s="3">
        <v>145</v>
      </c>
      <c r="F26" s="3">
        <v>145</v>
      </c>
      <c r="G26" s="3">
        <v>145</v>
      </c>
      <c r="H26" s="3">
        <v>145</v>
      </c>
      <c r="I26" s="3">
        <v>145</v>
      </c>
      <c r="J26" s="3">
        <v>145</v>
      </c>
      <c r="K26" s="3">
        <v>145</v>
      </c>
      <c r="L26" s="3">
        <v>145</v>
      </c>
      <c r="M26" s="3">
        <v>145</v>
      </c>
      <c r="N26" s="3">
        <f t="shared" ref="N26:N37" si="8">SUM(B26:M26)</f>
        <v>1740</v>
      </c>
    </row>
    <row r="27" spans="1:14" s="1" customFormat="1">
      <c r="A27" s="10" t="s">
        <v>35</v>
      </c>
      <c r="B27" s="3">
        <v>200</v>
      </c>
      <c r="C27" s="3">
        <v>200</v>
      </c>
      <c r="D27" s="3">
        <v>200</v>
      </c>
      <c r="E27" s="3">
        <v>200</v>
      </c>
      <c r="F27" s="3">
        <v>200</v>
      </c>
      <c r="G27" s="3">
        <v>200</v>
      </c>
      <c r="H27" s="3">
        <v>200</v>
      </c>
      <c r="I27" s="3">
        <v>200</v>
      </c>
      <c r="J27" s="3">
        <v>200</v>
      </c>
      <c r="K27" s="3">
        <v>200</v>
      </c>
      <c r="L27" s="3">
        <v>200</v>
      </c>
      <c r="M27" s="3">
        <v>200</v>
      </c>
      <c r="N27" s="3">
        <f t="shared" si="8"/>
        <v>2400</v>
      </c>
    </row>
    <row r="28" spans="1:14" s="1" customFormat="1">
      <c r="A28" s="10" t="s">
        <v>18</v>
      </c>
      <c r="B28" s="3">
        <v>80</v>
      </c>
      <c r="C28" s="3">
        <v>80</v>
      </c>
      <c r="D28" s="3">
        <v>80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>
        <v>80</v>
      </c>
      <c r="M28" s="3">
        <v>80</v>
      </c>
      <c r="N28" s="3">
        <f t="shared" si="8"/>
        <v>960</v>
      </c>
    </row>
    <row r="29" spans="1:14" s="1" customFormat="1">
      <c r="A29" s="10" t="s">
        <v>46</v>
      </c>
      <c r="B29" s="3">
        <v>35</v>
      </c>
      <c r="C29" s="3">
        <v>35</v>
      </c>
      <c r="D29" s="3">
        <v>35</v>
      </c>
      <c r="E29" s="3">
        <v>35</v>
      </c>
      <c r="F29" s="3">
        <v>35</v>
      </c>
      <c r="G29" s="3">
        <v>35</v>
      </c>
      <c r="H29" s="3">
        <v>35</v>
      </c>
      <c r="I29" s="3">
        <v>35</v>
      </c>
      <c r="J29" s="3">
        <v>35</v>
      </c>
      <c r="K29" s="3">
        <v>35</v>
      </c>
      <c r="L29" s="3">
        <v>35</v>
      </c>
      <c r="M29" s="3">
        <v>35</v>
      </c>
      <c r="N29" s="3">
        <f t="shared" si="8"/>
        <v>420</v>
      </c>
    </row>
    <row r="30" spans="1:14" s="1" customFormat="1">
      <c r="A30" s="10" t="s">
        <v>21</v>
      </c>
      <c r="B30" s="3">
        <v>15</v>
      </c>
      <c r="C30" s="3">
        <v>15</v>
      </c>
      <c r="D30" s="3">
        <v>15</v>
      </c>
      <c r="E30" s="3">
        <v>15</v>
      </c>
      <c r="F30" s="3">
        <v>15</v>
      </c>
      <c r="G30" s="3">
        <v>15</v>
      </c>
      <c r="H30" s="3">
        <v>15</v>
      </c>
      <c r="I30" s="3">
        <v>15</v>
      </c>
      <c r="J30" s="3">
        <v>15</v>
      </c>
      <c r="K30" s="3">
        <v>15</v>
      </c>
      <c r="L30" s="3">
        <v>15</v>
      </c>
      <c r="M30" s="3">
        <v>15</v>
      </c>
      <c r="N30" s="3">
        <f t="shared" si="8"/>
        <v>180</v>
      </c>
    </row>
    <row r="31" spans="1:14" s="1" customFormat="1">
      <c r="A31" s="10" t="s">
        <v>33</v>
      </c>
      <c r="B31" s="3">
        <v>50</v>
      </c>
      <c r="C31" s="3">
        <v>50</v>
      </c>
      <c r="D31" s="3">
        <v>50</v>
      </c>
      <c r="E31" s="3">
        <v>50</v>
      </c>
      <c r="F31" s="3">
        <v>50</v>
      </c>
      <c r="G31" s="3">
        <v>50</v>
      </c>
      <c r="H31" s="3">
        <v>50</v>
      </c>
      <c r="I31" s="3">
        <v>50</v>
      </c>
      <c r="J31" s="3">
        <v>50</v>
      </c>
      <c r="K31" s="3">
        <v>50</v>
      </c>
      <c r="L31" s="3">
        <v>50</v>
      </c>
      <c r="M31" s="3">
        <v>50</v>
      </c>
      <c r="N31" s="3">
        <f t="shared" si="8"/>
        <v>600</v>
      </c>
    </row>
    <row r="32" spans="1:14" s="1" customFormat="1">
      <c r="A32" s="10" t="s">
        <v>32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f t="shared" si="8"/>
        <v>480</v>
      </c>
    </row>
    <row r="33" spans="1:14" s="1" customFormat="1">
      <c r="A33" s="10" t="s">
        <v>22</v>
      </c>
      <c r="B33" s="3">
        <v>120</v>
      </c>
      <c r="C33" s="3">
        <v>120</v>
      </c>
      <c r="D33" s="3">
        <v>120</v>
      </c>
      <c r="E33" s="3">
        <v>120</v>
      </c>
      <c r="F33" s="3">
        <v>120</v>
      </c>
      <c r="G33" s="3">
        <v>120</v>
      </c>
      <c r="H33" s="3">
        <v>120</v>
      </c>
      <c r="I33" s="3">
        <v>120</v>
      </c>
      <c r="J33" s="3">
        <v>120</v>
      </c>
      <c r="K33" s="3">
        <v>120</v>
      </c>
      <c r="L33" s="3">
        <v>120</v>
      </c>
      <c r="M33" s="3">
        <v>120</v>
      </c>
      <c r="N33" s="3">
        <f t="shared" si="8"/>
        <v>1440</v>
      </c>
    </row>
    <row r="34" spans="1:14" s="1" customFormat="1">
      <c r="A34" s="10" t="s">
        <v>23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8"/>
        <v>960</v>
      </c>
    </row>
    <row r="35" spans="1:14" s="1" customFormat="1">
      <c r="A35" s="10" t="s">
        <v>24</v>
      </c>
      <c r="B35" s="3">
        <v>75</v>
      </c>
      <c r="C35" s="3">
        <v>75</v>
      </c>
      <c r="D35" s="3">
        <v>75</v>
      </c>
      <c r="E35" s="3">
        <v>75</v>
      </c>
      <c r="F35" s="3">
        <v>75</v>
      </c>
      <c r="G35" s="3">
        <v>75</v>
      </c>
      <c r="H35" s="3">
        <v>75</v>
      </c>
      <c r="I35" s="3">
        <v>75</v>
      </c>
      <c r="J35" s="3">
        <v>75</v>
      </c>
      <c r="K35" s="3">
        <v>75</v>
      </c>
      <c r="L35" s="3">
        <v>75</v>
      </c>
      <c r="M35" s="3">
        <v>75</v>
      </c>
      <c r="N35" s="3">
        <f t="shared" si="8"/>
        <v>900</v>
      </c>
    </row>
    <row r="36" spans="1:14" s="1" customFormat="1">
      <c r="A36" s="10" t="s">
        <v>25</v>
      </c>
      <c r="B36" s="3">
        <v>100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100</v>
      </c>
      <c r="M36" s="3">
        <v>100</v>
      </c>
      <c r="N36" s="3">
        <f t="shared" si="8"/>
        <v>1200</v>
      </c>
    </row>
    <row r="37" spans="1:14" s="1" customFormat="1">
      <c r="A37" s="10" t="s">
        <v>36</v>
      </c>
      <c r="B37" s="3">
        <v>260</v>
      </c>
      <c r="C37" s="3">
        <v>260</v>
      </c>
      <c r="D37" s="3">
        <v>260</v>
      </c>
      <c r="E37" s="3">
        <v>260</v>
      </c>
      <c r="F37" s="3">
        <v>260</v>
      </c>
      <c r="G37" s="3">
        <v>260</v>
      </c>
      <c r="H37" s="3">
        <v>260</v>
      </c>
      <c r="I37" s="3">
        <v>260</v>
      </c>
      <c r="J37" s="3">
        <v>260</v>
      </c>
      <c r="K37" s="3">
        <v>260</v>
      </c>
      <c r="L37" s="3">
        <v>260</v>
      </c>
      <c r="M37" s="3">
        <v>260</v>
      </c>
      <c r="N37" s="3">
        <f t="shared" si="8"/>
        <v>3120</v>
      </c>
    </row>
    <row r="38" spans="1:14" s="14" customFormat="1">
      <c r="A38" s="13" t="s">
        <v>30</v>
      </c>
      <c r="B38" s="6">
        <f t="shared" ref="B38:N38" si="9">SUM(B25:B37)</f>
        <v>1200</v>
      </c>
      <c r="C38" s="6">
        <f t="shared" si="9"/>
        <v>1200</v>
      </c>
      <c r="D38" s="6">
        <f t="shared" si="9"/>
        <v>1200</v>
      </c>
      <c r="E38" s="6">
        <f t="shared" si="9"/>
        <v>1200</v>
      </c>
      <c r="F38" s="6">
        <f t="shared" si="9"/>
        <v>1200</v>
      </c>
      <c r="G38" s="6">
        <f t="shared" si="9"/>
        <v>1200</v>
      </c>
      <c r="H38" s="6">
        <f t="shared" si="9"/>
        <v>1200</v>
      </c>
      <c r="I38" s="6">
        <f t="shared" si="9"/>
        <v>1200</v>
      </c>
      <c r="J38" s="6">
        <f t="shared" si="9"/>
        <v>1200</v>
      </c>
      <c r="K38" s="6">
        <f t="shared" si="9"/>
        <v>1200</v>
      </c>
      <c r="L38" s="6">
        <f t="shared" si="9"/>
        <v>1200</v>
      </c>
      <c r="M38" s="6">
        <f t="shared" si="9"/>
        <v>1200</v>
      </c>
      <c r="N38" s="6">
        <f t="shared" si="9"/>
        <v>14400</v>
      </c>
    </row>
    <row r="39" spans="1:14" s="1" customFormat="1">
      <c r="A39" s="9"/>
      <c r="B39" s="4">
        <f>IF(B$6=0,0,B38/B$6)</f>
        <v>0.26229508196721313</v>
      </c>
      <c r="C39" s="4">
        <f t="shared" ref="C39:N39" si="10">IF(C$6=0,0,C38/C$6)</f>
        <v>0.26229508196721313</v>
      </c>
      <c r="D39" s="4">
        <f t="shared" si="10"/>
        <v>0.26229508196721313</v>
      </c>
      <c r="E39" s="4">
        <f t="shared" si="10"/>
        <v>0.26229508196721313</v>
      </c>
      <c r="F39" s="4">
        <f t="shared" si="10"/>
        <v>0.19753086419753085</v>
      </c>
      <c r="G39" s="4">
        <f t="shared" si="10"/>
        <v>0.26229508196721313</v>
      </c>
      <c r="H39" s="4">
        <f t="shared" si="10"/>
        <v>0.26229508196721313</v>
      </c>
      <c r="I39" s="4">
        <f t="shared" si="10"/>
        <v>0.26229508196721313</v>
      </c>
      <c r="J39" s="4">
        <f t="shared" si="10"/>
        <v>0.26229508196721313</v>
      </c>
      <c r="K39" s="4">
        <f t="shared" si="10"/>
        <v>0.19753086419753085</v>
      </c>
      <c r="L39" s="4">
        <f t="shared" si="10"/>
        <v>0.26229508196721313</v>
      </c>
      <c r="M39" s="4">
        <f t="shared" si="10"/>
        <v>0.26229508196721313</v>
      </c>
      <c r="N39" s="4">
        <f t="shared" si="10"/>
        <v>0.24870466321243523</v>
      </c>
    </row>
    <row r="40" spans="1:14" s="1" customFormat="1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s="1" customFormat="1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1" customFormat="1">
      <c r="A42" s="9" t="s">
        <v>31</v>
      </c>
      <c r="B42" s="3">
        <f t="shared" ref="B42:N42" si="11">B13+B22+B38</f>
        <v>4342</v>
      </c>
      <c r="C42" s="3">
        <f t="shared" si="11"/>
        <v>4342</v>
      </c>
      <c r="D42" s="3">
        <f t="shared" si="11"/>
        <v>4342</v>
      </c>
      <c r="E42" s="3">
        <f t="shared" si="11"/>
        <v>4342</v>
      </c>
      <c r="F42" s="3">
        <f t="shared" si="11"/>
        <v>4342</v>
      </c>
      <c r="G42" s="3">
        <f t="shared" si="11"/>
        <v>4342</v>
      </c>
      <c r="H42" s="3">
        <f t="shared" si="11"/>
        <v>4342</v>
      </c>
      <c r="I42" s="3">
        <f t="shared" si="11"/>
        <v>4342</v>
      </c>
      <c r="J42" s="3">
        <f t="shared" si="11"/>
        <v>4342</v>
      </c>
      <c r="K42" s="3">
        <f t="shared" si="11"/>
        <v>4342</v>
      </c>
      <c r="L42" s="3">
        <f t="shared" si="11"/>
        <v>4342</v>
      </c>
      <c r="M42" s="3">
        <f t="shared" si="11"/>
        <v>4342</v>
      </c>
      <c r="N42" s="3">
        <f t="shared" si="11"/>
        <v>52104</v>
      </c>
    </row>
    <row r="43" spans="1:14" s="1" customFormat="1">
      <c r="A43" s="9"/>
      <c r="B43" s="4">
        <f>IF(B$6=0,0,B42/B$6)</f>
        <v>0.94907103825136607</v>
      </c>
      <c r="C43" s="4">
        <f t="shared" ref="C43:N43" si="12">IF(C$6=0,0,C42/C$6)</f>
        <v>0.94907103825136607</v>
      </c>
      <c r="D43" s="4">
        <f t="shared" si="12"/>
        <v>0.94907103825136607</v>
      </c>
      <c r="E43" s="4">
        <f t="shared" si="12"/>
        <v>0.94907103825136607</v>
      </c>
      <c r="F43" s="4">
        <f t="shared" si="12"/>
        <v>0.71473251028806584</v>
      </c>
      <c r="G43" s="4">
        <f t="shared" si="12"/>
        <v>0.94907103825136607</v>
      </c>
      <c r="H43" s="4">
        <f t="shared" si="12"/>
        <v>0.94907103825136607</v>
      </c>
      <c r="I43" s="4">
        <f t="shared" si="12"/>
        <v>0.94907103825136607</v>
      </c>
      <c r="J43" s="4">
        <f t="shared" si="12"/>
        <v>0.94907103825136607</v>
      </c>
      <c r="K43" s="4">
        <f t="shared" si="12"/>
        <v>0.71473251028806584</v>
      </c>
      <c r="L43" s="4">
        <f t="shared" si="12"/>
        <v>0.94907103825136607</v>
      </c>
      <c r="M43" s="4">
        <f t="shared" si="12"/>
        <v>0.94907103825136607</v>
      </c>
      <c r="N43" s="4">
        <f t="shared" si="12"/>
        <v>0.89989637305699477</v>
      </c>
    </row>
    <row r="44" spans="1:14" s="1" customFormat="1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s="1" customFormat="1">
      <c r="A45" s="9" t="s">
        <v>26</v>
      </c>
      <c r="B45" s="6">
        <f t="shared" ref="B45:N45" si="13">B6-B42</f>
        <v>233</v>
      </c>
      <c r="C45" s="6">
        <f t="shared" si="13"/>
        <v>233</v>
      </c>
      <c r="D45" s="6">
        <f t="shared" si="13"/>
        <v>233</v>
      </c>
      <c r="E45" s="6">
        <f t="shared" si="13"/>
        <v>233</v>
      </c>
      <c r="F45" s="6">
        <f t="shared" si="13"/>
        <v>1733</v>
      </c>
      <c r="G45" s="6">
        <f t="shared" si="13"/>
        <v>233</v>
      </c>
      <c r="H45" s="6">
        <f t="shared" si="13"/>
        <v>233</v>
      </c>
      <c r="I45" s="6">
        <f t="shared" si="13"/>
        <v>233</v>
      </c>
      <c r="J45" s="6">
        <f t="shared" si="13"/>
        <v>233</v>
      </c>
      <c r="K45" s="6">
        <f t="shared" si="13"/>
        <v>1733</v>
      </c>
      <c r="L45" s="6">
        <f t="shared" si="13"/>
        <v>233</v>
      </c>
      <c r="M45" s="6">
        <f t="shared" si="13"/>
        <v>233</v>
      </c>
      <c r="N45" s="6">
        <f t="shared" si="13"/>
        <v>5796</v>
      </c>
    </row>
    <row r="46" spans="1:14" s="1" customFormat="1">
      <c r="A46" s="9"/>
      <c r="B46" s="4">
        <f>IF(B$6=0,0,B45/B$6)</f>
        <v>5.0928961748633879E-2</v>
      </c>
      <c r="C46" s="4">
        <f t="shared" ref="C46:N46" si="14">IF(C$6=0,0,C45/C$6)</f>
        <v>5.0928961748633879E-2</v>
      </c>
      <c r="D46" s="4">
        <f t="shared" si="14"/>
        <v>5.0928961748633879E-2</v>
      </c>
      <c r="E46" s="4">
        <f t="shared" si="14"/>
        <v>5.0928961748633879E-2</v>
      </c>
      <c r="F46" s="4">
        <f t="shared" si="14"/>
        <v>0.28526748971193416</v>
      </c>
      <c r="G46" s="4">
        <f t="shared" si="14"/>
        <v>5.0928961748633879E-2</v>
      </c>
      <c r="H46" s="4">
        <f t="shared" si="14"/>
        <v>5.0928961748633879E-2</v>
      </c>
      <c r="I46" s="4">
        <f t="shared" si="14"/>
        <v>5.0928961748633879E-2</v>
      </c>
      <c r="J46" s="4">
        <f t="shared" si="14"/>
        <v>5.0928961748633879E-2</v>
      </c>
      <c r="K46" s="4">
        <f t="shared" si="14"/>
        <v>0.28526748971193416</v>
      </c>
      <c r="L46" s="4">
        <f t="shared" si="14"/>
        <v>5.0928961748633879E-2</v>
      </c>
      <c r="M46" s="4">
        <f t="shared" si="14"/>
        <v>5.0928961748633879E-2</v>
      </c>
      <c r="N46" s="4">
        <f t="shared" si="14"/>
        <v>0.10010362694300518</v>
      </c>
    </row>
    <row r="47" spans="1:14" s="1" customFormat="1">
      <c r="A47" s="7"/>
    </row>
    <row r="48" spans="1:14" s="1" customFormat="1">
      <c r="A48" s="7"/>
    </row>
    <row r="49" spans="1:1" s="1" customFormat="1">
      <c r="A49" s="7"/>
    </row>
    <row r="50" spans="1:1" s="1" customFormat="1">
      <c r="A50" s="7"/>
    </row>
    <row r="51" spans="1:1" s="1" customFormat="1">
      <c r="A51" s="7"/>
    </row>
    <row r="52" spans="1:1" s="1" customFormat="1">
      <c r="A52" s="7"/>
    </row>
    <row r="53" spans="1:1" s="1" customFormat="1">
      <c r="A53" s="7"/>
    </row>
    <row r="54" spans="1:1" s="1" customFormat="1">
      <c r="A54" s="7"/>
    </row>
    <row r="55" spans="1:1" s="1" customFormat="1">
      <c r="A55" s="7"/>
    </row>
    <row r="56" spans="1:1" s="1" customFormat="1">
      <c r="A56" s="7"/>
    </row>
    <row r="57" spans="1:1" s="1" customFormat="1">
      <c r="A57" s="7"/>
    </row>
    <row r="58" spans="1:1" s="1" customFormat="1">
      <c r="A58" s="7"/>
    </row>
    <row r="59" spans="1:1" s="1" customFormat="1">
      <c r="A59" s="7"/>
    </row>
    <row r="60" spans="1:1" s="1" customFormat="1">
      <c r="A60" s="7"/>
    </row>
    <row r="61" spans="1:1" s="1" customFormat="1">
      <c r="A61" s="7"/>
    </row>
    <row r="62" spans="1:1" s="1" customFormat="1">
      <c r="A62" s="7"/>
    </row>
    <row r="63" spans="1:1" s="1" customFormat="1">
      <c r="A63" s="7"/>
    </row>
    <row r="64" spans="1:1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</sheetData>
  <pageMargins left="0.7" right="0.7" top="0.75" bottom="0.75" header="0.3" footer="0.3"/>
  <pageSetup scale="80" fitToHeight="2" orientation="landscape" verticalDpi="4294967294" r:id="rId1"/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109"/>
  <sheetViews>
    <sheetView tabSelected="1" workbookViewId="0"/>
  </sheetViews>
  <sheetFormatPr defaultRowHeight="15"/>
  <cols>
    <col min="1" max="1" width="32.5703125" style="7" customWidth="1"/>
  </cols>
  <sheetData>
    <row r="1" spans="1:14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4" s="1" customFormat="1">
      <c r="A3" s="10" t="s">
        <v>41</v>
      </c>
      <c r="B3" s="3">
        <v>5300</v>
      </c>
      <c r="C3" s="3">
        <v>5300</v>
      </c>
      <c r="D3" s="3">
        <v>5300</v>
      </c>
      <c r="E3" s="3">
        <v>5300</v>
      </c>
      <c r="F3" s="3">
        <v>5300</v>
      </c>
      <c r="G3" s="3">
        <v>5300</v>
      </c>
      <c r="H3" s="3">
        <v>5300</v>
      </c>
      <c r="I3" s="3">
        <v>5300</v>
      </c>
      <c r="J3" s="3">
        <v>5300</v>
      </c>
      <c r="K3" s="3">
        <v>5300</v>
      </c>
      <c r="L3" s="3">
        <v>5300</v>
      </c>
      <c r="M3" s="3">
        <f>5300+6360</f>
        <v>11660</v>
      </c>
      <c r="N3" s="3">
        <f t="shared" ref="N3:N5" si="0">SUM(B3:M3)</f>
        <v>69960</v>
      </c>
    </row>
    <row r="4" spans="1:14" s="1" customFormat="1">
      <c r="A4" s="10" t="s">
        <v>42</v>
      </c>
      <c r="B4" s="3">
        <v>200</v>
      </c>
      <c r="C4" s="3">
        <v>200</v>
      </c>
      <c r="D4" s="3">
        <v>200</v>
      </c>
      <c r="E4" s="3">
        <v>200</v>
      </c>
      <c r="F4" s="3">
        <v>200</v>
      </c>
      <c r="G4" s="3">
        <v>200</v>
      </c>
      <c r="H4" s="3">
        <v>200</v>
      </c>
      <c r="I4" s="3">
        <v>200</v>
      </c>
      <c r="J4" s="3">
        <v>200</v>
      </c>
      <c r="K4" s="3">
        <v>200</v>
      </c>
      <c r="L4" s="3">
        <v>200</v>
      </c>
      <c r="M4" s="3">
        <v>200</v>
      </c>
      <c r="N4" s="3">
        <f t="shared" si="0"/>
        <v>2400</v>
      </c>
    </row>
    <row r="5" spans="1:14" s="1" customFormat="1">
      <c r="A5" s="10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f t="shared" si="0"/>
        <v>0</v>
      </c>
    </row>
    <row r="6" spans="1:14" s="14" customFormat="1">
      <c r="A6" s="12" t="s">
        <v>27</v>
      </c>
      <c r="B6" s="6">
        <f t="shared" ref="B6:N6" si="1">SUM(B2:B5)</f>
        <v>5500</v>
      </c>
      <c r="C6" s="6">
        <f t="shared" si="1"/>
        <v>5500</v>
      </c>
      <c r="D6" s="6">
        <f t="shared" si="1"/>
        <v>5500</v>
      </c>
      <c r="E6" s="6">
        <f t="shared" si="1"/>
        <v>5500</v>
      </c>
      <c r="F6" s="6">
        <f t="shared" si="1"/>
        <v>5500</v>
      </c>
      <c r="G6" s="6">
        <f t="shared" si="1"/>
        <v>5500</v>
      </c>
      <c r="H6" s="6">
        <f t="shared" si="1"/>
        <v>5500</v>
      </c>
      <c r="I6" s="6">
        <f t="shared" si="1"/>
        <v>5500</v>
      </c>
      <c r="J6" s="6">
        <f t="shared" si="1"/>
        <v>5500</v>
      </c>
      <c r="K6" s="6">
        <f t="shared" si="1"/>
        <v>5500</v>
      </c>
      <c r="L6" s="6">
        <f t="shared" si="1"/>
        <v>5500</v>
      </c>
      <c r="M6" s="6">
        <f t="shared" si="1"/>
        <v>11860</v>
      </c>
      <c r="N6" s="6">
        <f t="shared" si="1"/>
        <v>72360</v>
      </c>
    </row>
    <row r="7" spans="1:14" s="1" customFormat="1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1" customFormat="1">
      <c r="A8" s="9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ref="N8:N12" si="2">SUM(B8:M8)</f>
        <v>0</v>
      </c>
    </row>
    <row r="9" spans="1:14" s="1" customFormat="1">
      <c r="A9" s="10" t="s">
        <v>38</v>
      </c>
      <c r="B9" s="3">
        <v>1780</v>
      </c>
      <c r="C9" s="3">
        <v>1780</v>
      </c>
      <c r="D9" s="3">
        <v>1780</v>
      </c>
      <c r="E9" s="3">
        <v>1780</v>
      </c>
      <c r="F9" s="3">
        <v>1780</v>
      </c>
      <c r="G9" s="3">
        <v>1780</v>
      </c>
      <c r="H9" s="3">
        <v>1780</v>
      </c>
      <c r="I9" s="3">
        <v>1780</v>
      </c>
      <c r="J9" s="3">
        <v>1780</v>
      </c>
      <c r="K9" s="3">
        <v>1780</v>
      </c>
      <c r="L9" s="3">
        <v>1780</v>
      </c>
      <c r="M9" s="3">
        <v>1780</v>
      </c>
      <c r="N9" s="3">
        <f t="shared" si="2"/>
        <v>21360</v>
      </c>
    </row>
    <row r="10" spans="1:14" s="1" customFormat="1">
      <c r="A10" s="10" t="s">
        <v>43</v>
      </c>
      <c r="B10" s="3">
        <f>293+85</f>
        <v>378</v>
      </c>
      <c r="C10" s="3">
        <f>293+85</f>
        <v>378</v>
      </c>
      <c r="D10" s="3">
        <f>293+85</f>
        <v>378</v>
      </c>
      <c r="E10" s="3">
        <f>293+85</f>
        <v>378</v>
      </c>
      <c r="F10" s="3">
        <f>293+85</f>
        <v>378</v>
      </c>
      <c r="G10" s="3">
        <f>293+85</f>
        <v>378</v>
      </c>
      <c r="H10" s="3">
        <f>293+85</f>
        <v>378</v>
      </c>
      <c r="I10" s="3">
        <f>293+85</f>
        <v>378</v>
      </c>
      <c r="J10" s="3">
        <f>293+85</f>
        <v>378</v>
      </c>
      <c r="K10" s="3">
        <f>293+85</f>
        <v>378</v>
      </c>
      <c r="L10" s="3">
        <f>293+85</f>
        <v>378</v>
      </c>
      <c r="M10" s="3">
        <f>293+85</f>
        <v>378</v>
      </c>
      <c r="N10" s="3">
        <f t="shared" si="2"/>
        <v>4536</v>
      </c>
    </row>
    <row r="11" spans="1:14" s="1" customFormat="1">
      <c r="A11" s="10" t="s">
        <v>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2"/>
        <v>0</v>
      </c>
    </row>
    <row r="12" spans="1:14" s="1" customFormat="1">
      <c r="A12" s="10" t="s">
        <v>49</v>
      </c>
      <c r="B12" s="3">
        <v>750</v>
      </c>
      <c r="C12" s="3">
        <v>750</v>
      </c>
      <c r="D12" s="3">
        <v>750</v>
      </c>
      <c r="E12" s="3">
        <v>750</v>
      </c>
      <c r="F12" s="3">
        <v>750</v>
      </c>
      <c r="G12" s="3">
        <v>750</v>
      </c>
      <c r="H12" s="3">
        <v>1200</v>
      </c>
      <c r="I12" s="3">
        <v>1200</v>
      </c>
      <c r="J12" s="3">
        <v>750</v>
      </c>
      <c r="K12" s="3">
        <v>750</v>
      </c>
      <c r="L12" s="3">
        <v>750</v>
      </c>
      <c r="M12" s="3">
        <v>750</v>
      </c>
      <c r="N12" s="3">
        <f t="shared" si="2"/>
        <v>9900</v>
      </c>
    </row>
    <row r="13" spans="1:14" s="14" customFormat="1">
      <c r="A13" s="10" t="s">
        <v>28</v>
      </c>
      <c r="B13" s="6">
        <f t="shared" ref="B13:N13" si="3">SUM(B8:B12)</f>
        <v>2908</v>
      </c>
      <c r="C13" s="6">
        <f t="shared" si="3"/>
        <v>2908</v>
      </c>
      <c r="D13" s="6">
        <f t="shared" si="3"/>
        <v>2908</v>
      </c>
      <c r="E13" s="6">
        <f t="shared" si="3"/>
        <v>2908</v>
      </c>
      <c r="F13" s="6">
        <f t="shared" si="3"/>
        <v>2908</v>
      </c>
      <c r="G13" s="6">
        <f t="shared" si="3"/>
        <v>2908</v>
      </c>
      <c r="H13" s="6">
        <f t="shared" si="3"/>
        <v>3358</v>
      </c>
      <c r="I13" s="6">
        <f t="shared" si="3"/>
        <v>3358</v>
      </c>
      <c r="J13" s="6">
        <f t="shared" si="3"/>
        <v>2908</v>
      </c>
      <c r="K13" s="6">
        <f t="shared" si="3"/>
        <v>2908</v>
      </c>
      <c r="L13" s="6">
        <f t="shared" si="3"/>
        <v>2908</v>
      </c>
      <c r="M13" s="6">
        <f t="shared" si="3"/>
        <v>2908</v>
      </c>
      <c r="N13" s="6">
        <f t="shared" si="3"/>
        <v>35796</v>
      </c>
    </row>
    <row r="14" spans="1:14" s="1" customFormat="1">
      <c r="A14" s="11"/>
      <c r="B14" s="4">
        <f>IF(B$6=0,0,B13/B$6)</f>
        <v>0.52872727272727271</v>
      </c>
      <c r="C14" s="4">
        <f t="shared" ref="C14:N14" si="4">IF(C$6=0,0,C13/C$6)</f>
        <v>0.52872727272727271</v>
      </c>
      <c r="D14" s="4">
        <f t="shared" si="4"/>
        <v>0.52872727272727271</v>
      </c>
      <c r="E14" s="4">
        <f t="shared" si="4"/>
        <v>0.52872727272727271</v>
      </c>
      <c r="F14" s="4">
        <f t="shared" si="4"/>
        <v>0.52872727272727271</v>
      </c>
      <c r="G14" s="4">
        <f t="shared" si="4"/>
        <v>0.52872727272727271</v>
      </c>
      <c r="H14" s="4">
        <f t="shared" si="4"/>
        <v>0.6105454545454545</v>
      </c>
      <c r="I14" s="4">
        <f t="shared" si="4"/>
        <v>0.6105454545454545</v>
      </c>
      <c r="J14" s="4">
        <f t="shared" si="4"/>
        <v>0.52872727272727271</v>
      </c>
      <c r="K14" s="4">
        <f t="shared" si="4"/>
        <v>0.52872727272727271</v>
      </c>
      <c r="L14" s="4">
        <f t="shared" si="4"/>
        <v>0.52872727272727271</v>
      </c>
      <c r="M14" s="4">
        <f t="shared" si="4"/>
        <v>0.24519392917369309</v>
      </c>
      <c r="N14" s="4">
        <f t="shared" si="4"/>
        <v>0.49469320066334993</v>
      </c>
    </row>
    <row r="15" spans="1:14" s="1" customFormat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s="1" customFormat="1">
      <c r="A16" s="9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1" customFormat="1">
      <c r="A17" s="10" t="s">
        <v>45</v>
      </c>
      <c r="B17" s="3">
        <v>575</v>
      </c>
      <c r="C17" s="3">
        <v>575</v>
      </c>
      <c r="D17" s="3">
        <v>575</v>
      </c>
      <c r="E17" s="3">
        <v>575</v>
      </c>
      <c r="F17" s="3">
        <v>575</v>
      </c>
      <c r="G17" s="3">
        <v>575</v>
      </c>
      <c r="H17" s="3">
        <v>575</v>
      </c>
      <c r="I17" s="3">
        <v>575</v>
      </c>
      <c r="J17" s="3">
        <v>575</v>
      </c>
      <c r="K17" s="3">
        <v>575</v>
      </c>
      <c r="L17" s="3">
        <v>575</v>
      </c>
      <c r="M17" s="3">
        <v>575</v>
      </c>
      <c r="N17" s="3">
        <f t="shared" ref="N17:N21" si="5">SUM(B17:M17)</f>
        <v>6900</v>
      </c>
    </row>
    <row r="18" spans="1:14" s="1" customFormat="1">
      <c r="A18" s="10" t="s">
        <v>44</v>
      </c>
      <c r="B18" s="3">
        <v>55</v>
      </c>
      <c r="C18" s="3">
        <v>55</v>
      </c>
      <c r="D18" s="3">
        <v>55</v>
      </c>
      <c r="E18" s="3">
        <v>55</v>
      </c>
      <c r="F18" s="3">
        <v>55</v>
      </c>
      <c r="G18" s="3">
        <v>55</v>
      </c>
      <c r="H18" s="3">
        <v>55</v>
      </c>
      <c r="I18" s="3">
        <v>55</v>
      </c>
      <c r="J18" s="3">
        <v>55</v>
      </c>
      <c r="K18" s="3">
        <v>55</v>
      </c>
      <c r="L18" s="3">
        <v>55</v>
      </c>
      <c r="M18" s="3">
        <v>55</v>
      </c>
      <c r="N18" s="3">
        <f t="shared" si="5"/>
        <v>660</v>
      </c>
    </row>
    <row r="19" spans="1:14" s="1" customFormat="1">
      <c r="A19" s="10" t="s">
        <v>39</v>
      </c>
      <c r="B19" s="3">
        <v>200</v>
      </c>
      <c r="C19" s="3">
        <v>200</v>
      </c>
      <c r="D19" s="3">
        <v>200</v>
      </c>
      <c r="E19" s="3">
        <v>200</v>
      </c>
      <c r="F19" s="3">
        <v>200</v>
      </c>
      <c r="G19" s="3">
        <v>200</v>
      </c>
      <c r="H19" s="3">
        <v>200</v>
      </c>
      <c r="I19" s="3">
        <v>200</v>
      </c>
      <c r="J19" s="3">
        <v>200</v>
      </c>
      <c r="K19" s="3">
        <v>200</v>
      </c>
      <c r="L19" s="3">
        <v>200</v>
      </c>
      <c r="M19" s="3">
        <v>200</v>
      </c>
      <c r="N19" s="3">
        <f t="shared" si="5"/>
        <v>2400</v>
      </c>
    </row>
    <row r="20" spans="1:14" s="1" customFormat="1">
      <c r="A20" s="10" t="s">
        <v>40</v>
      </c>
      <c r="B20" s="3">
        <v>50</v>
      </c>
      <c r="C20" s="3">
        <v>50</v>
      </c>
      <c r="D20" s="3">
        <v>50</v>
      </c>
      <c r="E20" s="3">
        <v>50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f t="shared" si="5"/>
        <v>600</v>
      </c>
    </row>
    <row r="21" spans="1:14" s="1" customFormat="1">
      <c r="A21" s="10" t="s">
        <v>17</v>
      </c>
      <c r="B21" s="3">
        <v>500</v>
      </c>
      <c r="C21" s="3">
        <v>500</v>
      </c>
      <c r="D21" s="3">
        <v>500</v>
      </c>
      <c r="E21" s="3">
        <v>500</v>
      </c>
      <c r="F21" s="3">
        <v>500</v>
      </c>
      <c r="G21" s="3">
        <v>500</v>
      </c>
      <c r="H21" s="3">
        <v>500</v>
      </c>
      <c r="I21" s="3">
        <v>500</v>
      </c>
      <c r="J21" s="3">
        <v>500</v>
      </c>
      <c r="K21" s="3">
        <v>500</v>
      </c>
      <c r="L21" s="3">
        <v>500</v>
      </c>
      <c r="M21" s="3">
        <v>500</v>
      </c>
      <c r="N21" s="3">
        <f t="shared" si="5"/>
        <v>6000</v>
      </c>
    </row>
    <row r="22" spans="1:14" s="14" customFormat="1">
      <c r="A22" s="10" t="s">
        <v>29</v>
      </c>
      <c r="B22" s="6">
        <f t="shared" ref="B22:N22" si="6">SUM(B16:B21)</f>
        <v>1380</v>
      </c>
      <c r="C22" s="6">
        <f t="shared" si="6"/>
        <v>1380</v>
      </c>
      <c r="D22" s="6">
        <f t="shared" si="6"/>
        <v>1380</v>
      </c>
      <c r="E22" s="6">
        <f t="shared" si="6"/>
        <v>1380</v>
      </c>
      <c r="F22" s="6">
        <f t="shared" si="6"/>
        <v>1380</v>
      </c>
      <c r="G22" s="6">
        <f t="shared" si="6"/>
        <v>1380</v>
      </c>
      <c r="H22" s="6">
        <f t="shared" si="6"/>
        <v>1380</v>
      </c>
      <c r="I22" s="6">
        <f t="shared" si="6"/>
        <v>1380</v>
      </c>
      <c r="J22" s="6">
        <f t="shared" si="6"/>
        <v>1380</v>
      </c>
      <c r="K22" s="6">
        <f t="shared" si="6"/>
        <v>1380</v>
      </c>
      <c r="L22" s="6">
        <f t="shared" si="6"/>
        <v>1380</v>
      </c>
      <c r="M22" s="6">
        <f t="shared" si="6"/>
        <v>1380</v>
      </c>
      <c r="N22" s="6">
        <f t="shared" si="6"/>
        <v>16560</v>
      </c>
    </row>
    <row r="23" spans="1:14" s="1" customFormat="1">
      <c r="A23" s="11"/>
      <c r="B23" s="4">
        <f>IF(B$6=0,0,B22/B$6)</f>
        <v>0.25090909090909091</v>
      </c>
      <c r="C23" s="4">
        <f t="shared" ref="C23:N23" si="7">IF(C$6=0,0,C22/C$6)</f>
        <v>0.25090909090909091</v>
      </c>
      <c r="D23" s="4">
        <f t="shared" si="7"/>
        <v>0.25090909090909091</v>
      </c>
      <c r="E23" s="4">
        <f t="shared" si="7"/>
        <v>0.25090909090909091</v>
      </c>
      <c r="F23" s="4">
        <f t="shared" si="7"/>
        <v>0.25090909090909091</v>
      </c>
      <c r="G23" s="4">
        <f t="shared" si="7"/>
        <v>0.25090909090909091</v>
      </c>
      <c r="H23" s="4">
        <f t="shared" si="7"/>
        <v>0.25090909090909091</v>
      </c>
      <c r="I23" s="4">
        <f t="shared" si="7"/>
        <v>0.25090909090909091</v>
      </c>
      <c r="J23" s="4">
        <f t="shared" si="7"/>
        <v>0.25090909090909091</v>
      </c>
      <c r="K23" s="4">
        <f t="shared" si="7"/>
        <v>0.25090909090909091</v>
      </c>
      <c r="L23" s="4">
        <f t="shared" si="7"/>
        <v>0.25090909090909091</v>
      </c>
      <c r="M23" s="4">
        <f t="shared" si="7"/>
        <v>0.1163575042158516</v>
      </c>
      <c r="N23" s="4">
        <f t="shared" si="7"/>
        <v>0.22885572139303484</v>
      </c>
    </row>
    <row r="24" spans="1:14" s="1" customFormat="1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1" customFormat="1">
      <c r="A25" s="9" t="s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" customFormat="1">
      <c r="A26" s="10" t="s">
        <v>20</v>
      </c>
      <c r="B26" s="3">
        <v>145</v>
      </c>
      <c r="C26" s="3">
        <v>145</v>
      </c>
      <c r="D26" s="3">
        <v>145</v>
      </c>
      <c r="E26" s="3">
        <v>145</v>
      </c>
      <c r="F26" s="3">
        <v>145</v>
      </c>
      <c r="G26" s="3">
        <v>145</v>
      </c>
      <c r="H26" s="3">
        <v>145</v>
      </c>
      <c r="I26" s="3">
        <v>145</v>
      </c>
      <c r="J26" s="3">
        <v>145</v>
      </c>
      <c r="K26" s="3">
        <v>145</v>
      </c>
      <c r="L26" s="3">
        <v>145</v>
      </c>
      <c r="M26" s="3">
        <v>145</v>
      </c>
      <c r="N26" s="3">
        <f t="shared" ref="N26:N37" si="8">SUM(B26:M26)</f>
        <v>1740</v>
      </c>
    </row>
    <row r="27" spans="1:14" s="1" customFormat="1">
      <c r="A27" s="10" t="s">
        <v>35</v>
      </c>
      <c r="B27" s="3">
        <v>200</v>
      </c>
      <c r="C27" s="3">
        <v>200</v>
      </c>
      <c r="D27" s="3">
        <v>200</v>
      </c>
      <c r="E27" s="3">
        <v>200</v>
      </c>
      <c r="F27" s="3">
        <v>200</v>
      </c>
      <c r="G27" s="3">
        <v>200</v>
      </c>
      <c r="H27" s="3">
        <v>200</v>
      </c>
      <c r="I27" s="3">
        <v>200</v>
      </c>
      <c r="J27" s="3">
        <v>200</v>
      </c>
      <c r="K27" s="3">
        <v>200</v>
      </c>
      <c r="L27" s="3">
        <v>200</v>
      </c>
      <c r="M27" s="3">
        <v>200</v>
      </c>
      <c r="N27" s="3">
        <f t="shared" si="8"/>
        <v>2400</v>
      </c>
    </row>
    <row r="28" spans="1:14" s="1" customFormat="1">
      <c r="A28" s="10" t="s">
        <v>18</v>
      </c>
      <c r="B28" s="3">
        <v>80</v>
      </c>
      <c r="C28" s="3">
        <v>80</v>
      </c>
      <c r="D28" s="3">
        <v>80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>
        <v>80</v>
      </c>
      <c r="M28" s="3">
        <v>80</v>
      </c>
      <c r="N28" s="3">
        <f t="shared" si="8"/>
        <v>960</v>
      </c>
    </row>
    <row r="29" spans="1:14" s="1" customFormat="1">
      <c r="A29" s="10" t="s">
        <v>46</v>
      </c>
      <c r="B29" s="3">
        <v>35</v>
      </c>
      <c r="C29" s="3">
        <v>35</v>
      </c>
      <c r="D29" s="3">
        <v>35</v>
      </c>
      <c r="E29" s="3">
        <v>35</v>
      </c>
      <c r="F29" s="3">
        <v>35</v>
      </c>
      <c r="G29" s="3">
        <v>35</v>
      </c>
      <c r="H29" s="3">
        <v>35</v>
      </c>
      <c r="I29" s="3">
        <v>35</v>
      </c>
      <c r="J29" s="3">
        <v>35</v>
      </c>
      <c r="K29" s="3">
        <v>35</v>
      </c>
      <c r="L29" s="3">
        <v>35</v>
      </c>
      <c r="M29" s="3">
        <v>35</v>
      </c>
      <c r="N29" s="3">
        <f t="shared" si="8"/>
        <v>420</v>
      </c>
    </row>
    <row r="30" spans="1:14" s="1" customFormat="1">
      <c r="A30" s="10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8"/>
        <v>0</v>
      </c>
    </row>
    <row r="31" spans="1:14" s="1" customFormat="1">
      <c r="A31" s="10" t="s">
        <v>33</v>
      </c>
      <c r="B31" s="3">
        <v>50</v>
      </c>
      <c r="C31" s="3">
        <v>50</v>
      </c>
      <c r="D31" s="3">
        <v>50</v>
      </c>
      <c r="E31" s="3">
        <v>50</v>
      </c>
      <c r="F31" s="3">
        <v>50</v>
      </c>
      <c r="G31" s="3">
        <v>50</v>
      </c>
      <c r="H31" s="3">
        <v>50</v>
      </c>
      <c r="I31" s="3">
        <v>50</v>
      </c>
      <c r="J31" s="3">
        <v>50</v>
      </c>
      <c r="K31" s="3">
        <v>50</v>
      </c>
      <c r="L31" s="3">
        <v>50</v>
      </c>
      <c r="M31" s="3">
        <v>50</v>
      </c>
      <c r="N31" s="3">
        <f t="shared" si="8"/>
        <v>600</v>
      </c>
    </row>
    <row r="32" spans="1:14" s="1" customFormat="1">
      <c r="A32" s="10" t="s">
        <v>32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f t="shared" si="8"/>
        <v>480</v>
      </c>
    </row>
    <row r="33" spans="1:14" s="1" customFormat="1">
      <c r="A33" s="10" t="s">
        <v>22</v>
      </c>
      <c r="B33" s="3">
        <v>120</v>
      </c>
      <c r="C33" s="3">
        <v>120</v>
      </c>
      <c r="D33" s="3">
        <v>120</v>
      </c>
      <c r="E33" s="3">
        <v>120</v>
      </c>
      <c r="F33" s="3">
        <v>120</v>
      </c>
      <c r="G33" s="3">
        <v>120</v>
      </c>
      <c r="H33" s="3">
        <v>120</v>
      </c>
      <c r="I33" s="3">
        <v>120</v>
      </c>
      <c r="J33" s="3">
        <v>120</v>
      </c>
      <c r="K33" s="3">
        <v>120</v>
      </c>
      <c r="L33" s="3">
        <v>120</v>
      </c>
      <c r="M33" s="3">
        <v>120</v>
      </c>
      <c r="N33" s="3">
        <f t="shared" si="8"/>
        <v>1440</v>
      </c>
    </row>
    <row r="34" spans="1:14" s="1" customFormat="1">
      <c r="A34" s="10" t="s">
        <v>23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8"/>
        <v>960</v>
      </c>
    </row>
    <row r="35" spans="1:14" s="1" customFormat="1">
      <c r="A35" s="10" t="s">
        <v>24</v>
      </c>
      <c r="B35" s="3">
        <v>75</v>
      </c>
      <c r="C35" s="3">
        <v>75</v>
      </c>
      <c r="D35" s="3">
        <v>75</v>
      </c>
      <c r="E35" s="3">
        <v>75</v>
      </c>
      <c r="F35" s="3">
        <v>75</v>
      </c>
      <c r="G35" s="3">
        <v>75</v>
      </c>
      <c r="H35" s="3">
        <v>75</v>
      </c>
      <c r="I35" s="3">
        <v>75</v>
      </c>
      <c r="J35" s="3">
        <v>75</v>
      </c>
      <c r="K35" s="3">
        <v>75</v>
      </c>
      <c r="L35" s="3">
        <v>75</v>
      </c>
      <c r="M35" s="3">
        <v>75</v>
      </c>
      <c r="N35" s="3">
        <f t="shared" si="8"/>
        <v>900</v>
      </c>
    </row>
    <row r="36" spans="1:14" s="1" customFormat="1">
      <c r="A36" s="10" t="s">
        <v>25</v>
      </c>
      <c r="B36" s="3">
        <v>100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100</v>
      </c>
      <c r="M36" s="3">
        <v>100</v>
      </c>
      <c r="N36" s="3">
        <f t="shared" si="8"/>
        <v>1200</v>
      </c>
    </row>
    <row r="37" spans="1:14" s="1" customFormat="1">
      <c r="A37" s="10" t="s">
        <v>50</v>
      </c>
      <c r="B37" s="3">
        <v>200</v>
      </c>
      <c r="C37" s="3">
        <v>200</v>
      </c>
      <c r="D37" s="3">
        <v>200</v>
      </c>
      <c r="E37" s="3">
        <v>200</v>
      </c>
      <c r="F37" s="3">
        <v>200</v>
      </c>
      <c r="G37" s="3">
        <v>200</v>
      </c>
      <c r="H37" s="3">
        <v>200</v>
      </c>
      <c r="I37" s="3">
        <v>200</v>
      </c>
      <c r="J37" s="3">
        <v>200</v>
      </c>
      <c r="K37" s="3">
        <v>200</v>
      </c>
      <c r="L37" s="3">
        <v>200</v>
      </c>
      <c r="M37" s="3">
        <v>200</v>
      </c>
      <c r="N37" s="3">
        <f t="shared" si="8"/>
        <v>2400</v>
      </c>
    </row>
    <row r="38" spans="1:14" s="14" customFormat="1">
      <c r="A38" s="13" t="s">
        <v>30</v>
      </c>
      <c r="B38" s="6">
        <f t="shared" ref="B38:N38" si="9">SUM(B25:B37)</f>
        <v>1125</v>
      </c>
      <c r="C38" s="6">
        <f t="shared" si="9"/>
        <v>1125</v>
      </c>
      <c r="D38" s="6">
        <f t="shared" si="9"/>
        <v>1125</v>
      </c>
      <c r="E38" s="6">
        <f t="shared" si="9"/>
        <v>1125</v>
      </c>
      <c r="F38" s="6">
        <f t="shared" si="9"/>
        <v>1125</v>
      </c>
      <c r="G38" s="6">
        <f t="shared" si="9"/>
        <v>1125</v>
      </c>
      <c r="H38" s="6">
        <f t="shared" si="9"/>
        <v>1125</v>
      </c>
      <c r="I38" s="6">
        <f t="shared" si="9"/>
        <v>1125</v>
      </c>
      <c r="J38" s="6">
        <f t="shared" si="9"/>
        <v>1125</v>
      </c>
      <c r="K38" s="6">
        <f t="shared" si="9"/>
        <v>1125</v>
      </c>
      <c r="L38" s="6">
        <f t="shared" si="9"/>
        <v>1125</v>
      </c>
      <c r="M38" s="6">
        <f t="shared" si="9"/>
        <v>1125</v>
      </c>
      <c r="N38" s="6">
        <f t="shared" si="9"/>
        <v>13500</v>
      </c>
    </row>
    <row r="39" spans="1:14" s="1" customFormat="1">
      <c r="A39" s="9"/>
      <c r="B39" s="4">
        <f>IF(B$6=0,0,B38/B$6)</f>
        <v>0.20454545454545456</v>
      </c>
      <c r="C39" s="4">
        <f t="shared" ref="C39:N39" si="10">IF(C$6=0,0,C38/C$6)</f>
        <v>0.20454545454545456</v>
      </c>
      <c r="D39" s="4">
        <f t="shared" si="10"/>
        <v>0.20454545454545456</v>
      </c>
      <c r="E39" s="4">
        <f t="shared" si="10"/>
        <v>0.20454545454545456</v>
      </c>
      <c r="F39" s="4">
        <f t="shared" si="10"/>
        <v>0.20454545454545456</v>
      </c>
      <c r="G39" s="4">
        <f t="shared" si="10"/>
        <v>0.20454545454545456</v>
      </c>
      <c r="H39" s="4">
        <f t="shared" si="10"/>
        <v>0.20454545454545456</v>
      </c>
      <c r="I39" s="4">
        <f t="shared" si="10"/>
        <v>0.20454545454545456</v>
      </c>
      <c r="J39" s="4">
        <f t="shared" si="10"/>
        <v>0.20454545454545456</v>
      </c>
      <c r="K39" s="4">
        <f t="shared" si="10"/>
        <v>0.20454545454545456</v>
      </c>
      <c r="L39" s="4">
        <f t="shared" si="10"/>
        <v>0.20454545454545456</v>
      </c>
      <c r="M39" s="4">
        <f t="shared" si="10"/>
        <v>9.4856661045531199E-2</v>
      </c>
      <c r="N39" s="4">
        <f t="shared" si="10"/>
        <v>0.18656716417910449</v>
      </c>
    </row>
    <row r="40" spans="1:14" s="1" customFormat="1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s="1" customFormat="1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1" customFormat="1">
      <c r="A42" s="9" t="s">
        <v>31</v>
      </c>
      <c r="B42" s="3">
        <f t="shared" ref="B42:N42" si="11">B13+B22+B38</f>
        <v>5413</v>
      </c>
      <c r="C42" s="3">
        <f t="shared" si="11"/>
        <v>5413</v>
      </c>
      <c r="D42" s="3">
        <f t="shared" si="11"/>
        <v>5413</v>
      </c>
      <c r="E42" s="3">
        <f t="shared" si="11"/>
        <v>5413</v>
      </c>
      <c r="F42" s="3">
        <f t="shared" si="11"/>
        <v>5413</v>
      </c>
      <c r="G42" s="3">
        <f t="shared" si="11"/>
        <v>5413</v>
      </c>
      <c r="H42" s="3">
        <f t="shared" si="11"/>
        <v>5863</v>
      </c>
      <c r="I42" s="3">
        <f t="shared" si="11"/>
        <v>5863</v>
      </c>
      <c r="J42" s="3">
        <f t="shared" si="11"/>
        <v>5413</v>
      </c>
      <c r="K42" s="3">
        <f t="shared" si="11"/>
        <v>5413</v>
      </c>
      <c r="L42" s="3">
        <f t="shared" si="11"/>
        <v>5413</v>
      </c>
      <c r="M42" s="3">
        <f t="shared" si="11"/>
        <v>5413</v>
      </c>
      <c r="N42" s="3">
        <f t="shared" si="11"/>
        <v>65856</v>
      </c>
    </row>
    <row r="43" spans="1:14" s="1" customFormat="1">
      <c r="A43" s="9"/>
      <c r="B43" s="4">
        <f>IF(B$6=0,0,B42/B$6)</f>
        <v>0.98418181818181816</v>
      </c>
      <c r="C43" s="4">
        <f t="shared" ref="C43:N43" si="12">IF(C$6=0,0,C42/C$6)</f>
        <v>0.98418181818181816</v>
      </c>
      <c r="D43" s="4">
        <f t="shared" si="12"/>
        <v>0.98418181818181816</v>
      </c>
      <c r="E43" s="4">
        <f t="shared" si="12"/>
        <v>0.98418181818181816</v>
      </c>
      <c r="F43" s="4">
        <f t="shared" si="12"/>
        <v>0.98418181818181816</v>
      </c>
      <c r="G43" s="4">
        <f t="shared" si="12"/>
        <v>0.98418181818181816</v>
      </c>
      <c r="H43" s="4">
        <f t="shared" si="12"/>
        <v>1.0660000000000001</v>
      </c>
      <c r="I43" s="4">
        <f t="shared" si="12"/>
        <v>1.0660000000000001</v>
      </c>
      <c r="J43" s="4">
        <f t="shared" si="12"/>
        <v>0.98418181818181816</v>
      </c>
      <c r="K43" s="4">
        <f t="shared" si="12"/>
        <v>0.98418181818181816</v>
      </c>
      <c r="L43" s="4">
        <f t="shared" si="12"/>
        <v>0.98418181818181816</v>
      </c>
      <c r="M43" s="4">
        <f t="shared" si="12"/>
        <v>0.45640809443507591</v>
      </c>
      <c r="N43" s="4">
        <f t="shared" si="12"/>
        <v>0.91011608623548923</v>
      </c>
    </row>
    <row r="44" spans="1:14" s="1" customFormat="1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s="1" customFormat="1">
      <c r="A45" s="9" t="s">
        <v>26</v>
      </c>
      <c r="B45" s="6">
        <f t="shared" ref="B45:N45" si="13">B6-B42</f>
        <v>87</v>
      </c>
      <c r="C45" s="6">
        <f t="shared" si="13"/>
        <v>87</v>
      </c>
      <c r="D45" s="6">
        <f t="shared" si="13"/>
        <v>87</v>
      </c>
      <c r="E45" s="6">
        <f t="shared" si="13"/>
        <v>87</v>
      </c>
      <c r="F45" s="6">
        <f t="shared" si="13"/>
        <v>87</v>
      </c>
      <c r="G45" s="6">
        <f t="shared" si="13"/>
        <v>87</v>
      </c>
      <c r="H45" s="6">
        <f t="shared" si="13"/>
        <v>-363</v>
      </c>
      <c r="I45" s="6">
        <f t="shared" si="13"/>
        <v>-363</v>
      </c>
      <c r="J45" s="6">
        <f t="shared" si="13"/>
        <v>87</v>
      </c>
      <c r="K45" s="6">
        <f t="shared" si="13"/>
        <v>87</v>
      </c>
      <c r="L45" s="6">
        <f t="shared" si="13"/>
        <v>87</v>
      </c>
      <c r="M45" s="6">
        <f t="shared" si="13"/>
        <v>6447</v>
      </c>
      <c r="N45" s="6">
        <f t="shared" si="13"/>
        <v>6504</v>
      </c>
    </row>
    <row r="46" spans="1:14" s="1" customFormat="1">
      <c r="A46" s="9"/>
      <c r="B46" s="4">
        <f>IF(B$6=0,0,B45/B$6)</f>
        <v>1.5818181818181818E-2</v>
      </c>
      <c r="C46" s="4">
        <f t="shared" ref="C46:N46" si="14">IF(C$6=0,0,C45/C$6)</f>
        <v>1.5818181818181818E-2</v>
      </c>
      <c r="D46" s="4">
        <f t="shared" si="14"/>
        <v>1.5818181818181818E-2</v>
      </c>
      <c r="E46" s="4">
        <f t="shared" si="14"/>
        <v>1.5818181818181818E-2</v>
      </c>
      <c r="F46" s="4">
        <f t="shared" si="14"/>
        <v>1.5818181818181818E-2</v>
      </c>
      <c r="G46" s="4">
        <f t="shared" si="14"/>
        <v>1.5818181818181818E-2</v>
      </c>
      <c r="H46" s="4">
        <f t="shared" si="14"/>
        <v>-6.6000000000000003E-2</v>
      </c>
      <c r="I46" s="4">
        <f t="shared" si="14"/>
        <v>-6.6000000000000003E-2</v>
      </c>
      <c r="J46" s="4">
        <f t="shared" si="14"/>
        <v>1.5818181818181818E-2</v>
      </c>
      <c r="K46" s="4">
        <f t="shared" si="14"/>
        <v>1.5818181818181818E-2</v>
      </c>
      <c r="L46" s="4">
        <f t="shared" si="14"/>
        <v>1.5818181818181818E-2</v>
      </c>
      <c r="M46" s="4">
        <f t="shared" si="14"/>
        <v>0.54359190556492409</v>
      </c>
      <c r="N46" s="4">
        <f t="shared" si="14"/>
        <v>8.9883913764510784E-2</v>
      </c>
    </row>
    <row r="47" spans="1:14" s="1" customFormat="1">
      <c r="A47" s="7"/>
    </row>
    <row r="48" spans="1:14" s="1" customFormat="1">
      <c r="A48" s="7"/>
    </row>
    <row r="49" spans="1:1" s="1" customFormat="1">
      <c r="A49" s="7"/>
    </row>
    <row r="50" spans="1:1" s="1" customFormat="1">
      <c r="A50" s="7"/>
    </row>
    <row r="51" spans="1:1" s="1" customFormat="1">
      <c r="A51" s="7"/>
    </row>
    <row r="52" spans="1:1" s="1" customFormat="1">
      <c r="A52" s="7"/>
    </row>
    <row r="53" spans="1:1" s="1" customFormat="1">
      <c r="A53" s="7"/>
    </row>
    <row r="54" spans="1:1" s="1" customFormat="1">
      <c r="A54" s="7"/>
    </row>
    <row r="55" spans="1:1" s="1" customFormat="1">
      <c r="A55" s="7"/>
    </row>
    <row r="56" spans="1:1" s="1" customFormat="1">
      <c r="A56" s="7"/>
    </row>
    <row r="57" spans="1:1" s="1" customFormat="1">
      <c r="A57" s="7"/>
    </row>
    <row r="58" spans="1:1" s="1" customFormat="1">
      <c r="A58" s="7"/>
    </row>
    <row r="59" spans="1:1" s="1" customFormat="1">
      <c r="A59" s="7"/>
    </row>
    <row r="60" spans="1:1" s="1" customFormat="1">
      <c r="A60" s="7"/>
    </row>
    <row r="61" spans="1:1" s="1" customFormat="1">
      <c r="A61" s="7"/>
    </row>
    <row r="62" spans="1:1" s="1" customFormat="1">
      <c r="A62" s="7"/>
    </row>
    <row r="63" spans="1:1" s="1" customFormat="1">
      <c r="A63" s="7"/>
    </row>
    <row r="64" spans="1:1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Combined</vt:lpstr>
      <vt:lpstr>Heather</vt:lpstr>
      <vt:lpstr>Andre</vt:lpstr>
      <vt:lpstr>Combined!Print_Area</vt:lpstr>
      <vt:lpstr>Heather!Print_Area</vt:lpstr>
      <vt:lpstr>Combined!Print_Titles</vt:lpstr>
      <vt:lpstr>Heather!Print_Titles</vt:lpstr>
    </vt:vector>
  </TitlesOfParts>
  <Company>Consolidated Credit Counseling Services,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dchometa</dc:creator>
  <cp:lastModifiedBy>Andre Cartier</cp:lastModifiedBy>
  <cp:lastPrinted>2011-04-18T19:12:45Z</cp:lastPrinted>
  <dcterms:created xsi:type="dcterms:W3CDTF">2011-04-12T18:58:02Z</dcterms:created>
  <dcterms:modified xsi:type="dcterms:W3CDTF">2013-09-16T04:53:25Z</dcterms:modified>
</cp:coreProperties>
</file>