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aceman/code/Arduino/Synkino/Synkino_KiCAD/"/>
    </mc:Choice>
  </mc:AlternateContent>
  <xr:revisionPtr revIDLastSave="0" documentId="13_ncr:1_{348C84F4-9E8F-6849-BFA2-19852B97A3C1}" xr6:coauthVersionLast="32" xr6:coauthVersionMax="32" xr10:uidLastSave="{00000000-0000-0000-0000-000000000000}"/>
  <bookViews>
    <workbookView xWindow="0" yWindow="4740" windowWidth="33120" windowHeight="26400" xr2:uid="{62282191-527B-B346-A9D5-F4127A77306C}"/>
  </bookViews>
  <sheets>
    <sheet name="Sheet1" sheetId="1" r:id="rId1"/>
  </sheets>
  <definedNames>
    <definedName name="Synkino_BOM" localSheetId="0">Sheet1!$A$1:$E$50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K54" i="1" s="1"/>
  <c r="G35" i="1"/>
  <c r="K35" i="1"/>
  <c r="K46" i="1"/>
  <c r="K47" i="1"/>
  <c r="K48" i="1"/>
  <c r="K50" i="1"/>
  <c r="K51" i="1"/>
  <c r="K52" i="1"/>
  <c r="G13" i="1"/>
  <c r="K13" i="1" s="1"/>
  <c r="G20" i="1"/>
  <c r="K20" i="1" s="1"/>
  <c r="H2" i="1"/>
  <c r="G53" i="1"/>
  <c r="K53" i="1" s="1"/>
  <c r="G50" i="1"/>
  <c r="G49" i="1"/>
  <c r="K49" i="1" s="1"/>
  <c r="G38" i="1"/>
  <c r="K38" i="1" s="1"/>
  <c r="G39" i="1"/>
  <c r="K39" i="1" s="1"/>
  <c r="G40" i="1"/>
  <c r="K40" i="1" s="1"/>
  <c r="G41" i="1"/>
  <c r="K41" i="1" s="1"/>
  <c r="G42" i="1"/>
  <c r="K42" i="1" s="1"/>
  <c r="G43" i="1"/>
  <c r="K43" i="1" s="1"/>
  <c r="G44" i="1"/>
  <c r="K44" i="1" s="1"/>
  <c r="G45" i="1"/>
  <c r="K45" i="1" s="1"/>
  <c r="G37" i="1"/>
  <c r="G23" i="1"/>
  <c r="K23" i="1" s="1"/>
  <c r="G24" i="1"/>
  <c r="K24" i="1" s="1"/>
  <c r="G25" i="1"/>
  <c r="K25" i="1" s="1"/>
  <c r="G26" i="1"/>
  <c r="K26" i="1" s="1"/>
  <c r="G27" i="1"/>
  <c r="K27" i="1" s="1"/>
  <c r="G28" i="1"/>
  <c r="K28" i="1" s="1"/>
  <c r="G29" i="1"/>
  <c r="K29" i="1" s="1"/>
  <c r="G30" i="1"/>
  <c r="K30" i="1" s="1"/>
  <c r="G31" i="1"/>
  <c r="K31" i="1" s="1"/>
  <c r="G32" i="1"/>
  <c r="K32" i="1" s="1"/>
  <c r="G33" i="1"/>
  <c r="K33" i="1" s="1"/>
  <c r="G34" i="1"/>
  <c r="K34" i="1" s="1"/>
  <c r="G36" i="1"/>
  <c r="K36" i="1" s="1"/>
  <c r="G22" i="1"/>
  <c r="K22" i="1" s="1"/>
  <c r="G3" i="1"/>
  <c r="K3" i="1" s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12" i="1"/>
  <c r="K12" i="1" s="1"/>
  <c r="G14" i="1"/>
  <c r="K14" i="1" s="1"/>
  <c r="G15" i="1"/>
  <c r="K15" i="1" s="1"/>
  <c r="G16" i="1"/>
  <c r="K16" i="1" s="1"/>
  <c r="G17" i="1"/>
  <c r="K17" i="1" s="1"/>
  <c r="G18" i="1"/>
  <c r="K18" i="1" s="1"/>
  <c r="G19" i="1"/>
  <c r="K19" i="1" s="1"/>
  <c r="G21" i="1"/>
  <c r="K21" i="1" s="1"/>
  <c r="G2" i="1"/>
  <c r="K2" i="1" s="1"/>
  <c r="H9" i="1"/>
  <c r="H37" i="1"/>
  <c r="I43" i="1"/>
  <c r="K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ynkino-BOM" type="6" refreshedVersion="6" background="1" saveData="1">
    <textPr sourceFile="/Users/peaceman/code/Arduino/Synkino/Synkino_KiCAD/Synkino-BOM.csv" decimal="," thousands=".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<sst xmlns="http://schemas.openxmlformats.org/spreadsheetml/2006/main" count="202" uniqueCount="179">
  <si>
    <t>Ref</t>
  </si>
  <si>
    <t>Qnty</t>
  </si>
  <si>
    <t>Value</t>
  </si>
  <si>
    <t>Footprint</t>
  </si>
  <si>
    <t>Vendor</t>
  </si>
  <si>
    <t>1u</t>
  </si>
  <si>
    <t>Capacitors_SMD:C_0805_HandSoldering</t>
  </si>
  <si>
    <t xml:space="preserve">C7, C8, C41, C42, </t>
  </si>
  <si>
    <t>22p</t>
  </si>
  <si>
    <t xml:space="preserve">C9, </t>
  </si>
  <si>
    <t>10u</t>
  </si>
  <si>
    <t xml:space="preserve">C14, C18, </t>
  </si>
  <si>
    <t>33p</t>
  </si>
  <si>
    <t xml:space="preserve">C17, </t>
  </si>
  <si>
    <t>47n</t>
  </si>
  <si>
    <t xml:space="preserve">C21, C19, </t>
  </si>
  <si>
    <t>10n</t>
  </si>
  <si>
    <t xml:space="preserve">C24, C25, </t>
  </si>
  <si>
    <t>3n3</t>
  </si>
  <si>
    <t xml:space="preserve">C30, C28, C15, C32, C33, C34, C37, C16, C20, C22, C26, C27, C29, C39, C1, C43, C4, C6, </t>
  </si>
  <si>
    <t>100n</t>
  </si>
  <si>
    <t xml:space="preserve">C35, C36, C31, C13, C23, C40, </t>
  </si>
  <si>
    <t>Capacitors_SMD:CP_Elec_4x5.8</t>
  </si>
  <si>
    <t xml:space="preserve">D1, </t>
  </si>
  <si>
    <t>BAV99</t>
  </si>
  <si>
    <t>Diodes_SMD:D_SOT-23_NKA</t>
  </si>
  <si>
    <t xml:space="preserve">D2, D3, </t>
  </si>
  <si>
    <t>LED_ALT</t>
  </si>
  <si>
    <t>LEDs:LED_0805_HandSoldering</t>
  </si>
  <si>
    <t xml:space="preserve">J2, J12, </t>
  </si>
  <si>
    <t>2.5mm</t>
  </si>
  <si>
    <t>Synkino:SJ1-2503</t>
  </si>
  <si>
    <t xml:space="preserve">J3, </t>
  </si>
  <si>
    <t>3.5mm</t>
  </si>
  <si>
    <t>lib_fp:SJ1-352XNG</t>
  </si>
  <si>
    <t xml:space="preserve">J4, </t>
  </si>
  <si>
    <t>Micro_SD_Card_Det_Hirose_DM3AT</t>
  </si>
  <si>
    <t>lib_fp:HRS_DM3AT-SF-PEJM5</t>
  </si>
  <si>
    <t xml:space="preserve">J5, </t>
  </si>
  <si>
    <t>EYE1_OUT</t>
  </si>
  <si>
    <t>Pin_Headers:Pin_Header_Straight_1x03_Pitch2.54mm</t>
  </si>
  <si>
    <t xml:space="preserve">Q1, </t>
  </si>
  <si>
    <t>IRF7319</t>
  </si>
  <si>
    <t>Housings_SOIC:SOIC-8_3.9x4.9mm_Pitch1.27mm</t>
  </si>
  <si>
    <t xml:space="preserve">Q2, </t>
  </si>
  <si>
    <t>BC847</t>
  </si>
  <si>
    <t>TO_SOT_Packages_SMD:SOT-23_Handsoldering</t>
  </si>
  <si>
    <t xml:space="preserve">R9, </t>
  </si>
  <si>
    <t>300k</t>
  </si>
  <si>
    <t>Resistors_SMD:R_0805_HandSoldering</t>
  </si>
  <si>
    <t>100k</t>
  </si>
  <si>
    <t xml:space="preserve">R14, </t>
  </si>
  <si>
    <t xml:space="preserve">R15, </t>
  </si>
  <si>
    <t>1M</t>
  </si>
  <si>
    <t xml:space="preserve">R17, R16, </t>
  </si>
  <si>
    <t xml:space="preserve">R18, </t>
  </si>
  <si>
    <t>470k</t>
  </si>
  <si>
    <t xml:space="preserve">R20, R21, </t>
  </si>
  <si>
    <t xml:space="preserve">R22, R25, </t>
  </si>
  <si>
    <t>3k3</t>
  </si>
  <si>
    <t xml:space="preserve">R30, R47, </t>
  </si>
  <si>
    <t xml:space="preserve">R33, R31, R46, R42, R50, R40, R32, R43, </t>
  </si>
  <si>
    <t xml:space="preserve">R34, R38, R48, R44, R52, R41, R39, R45, </t>
  </si>
  <si>
    <t>47k</t>
  </si>
  <si>
    <t xml:space="preserve">R35, R36, R8, R11, R12, R2, </t>
  </si>
  <si>
    <t>10k</t>
  </si>
  <si>
    <t xml:space="preserve">R37, R7, </t>
  </si>
  <si>
    <t>22k</t>
  </si>
  <si>
    <t>Buttons_Switches_THT:SW_PUSH_6mm_h5mm</t>
  </si>
  <si>
    <t>Rotary_Encoder_Switch</t>
  </si>
  <si>
    <t>lib_fp:SW_PEC11</t>
  </si>
  <si>
    <t xml:space="preserve">U1, </t>
  </si>
  <si>
    <t>MCP1702T-5002E/MB</t>
  </si>
  <si>
    <t>TO_SOT_Packages_SMD:SOT-23</t>
  </si>
  <si>
    <t xml:space="preserve">U3, </t>
  </si>
  <si>
    <t>74HC4050</t>
  </si>
  <si>
    <t>Housings_SOIC:SOIC-16_3.9x9.9mm_Pitch1.27mm</t>
  </si>
  <si>
    <t xml:space="preserve">U4, </t>
  </si>
  <si>
    <t>SPIOLED128x64</t>
  </si>
  <si>
    <t>lib_fp:SPIOLED</t>
  </si>
  <si>
    <t xml:space="preserve">U5, </t>
  </si>
  <si>
    <t>AP7312-1833W6-7</t>
  </si>
  <si>
    <t>lib_fp:AP7312</t>
  </si>
  <si>
    <t xml:space="preserve">U6, </t>
  </si>
  <si>
    <t>74HC14</t>
  </si>
  <si>
    <t>Housings_SOIC:SOIC-14_3.9x8.7mm_Pitch1.27mm</t>
  </si>
  <si>
    <t xml:space="preserve">U7, </t>
  </si>
  <si>
    <t>VS1053B</t>
  </si>
  <si>
    <t>Housings_QFP:LQFP-48_7x7mm_Pitch0.5mm</t>
  </si>
  <si>
    <t xml:space="preserve">U8, </t>
  </si>
  <si>
    <t>MAX4741</t>
  </si>
  <si>
    <t>TO_SOT_Packages_SMD:SOT-23-8_Handsoldering</t>
  </si>
  <si>
    <t xml:space="preserve">U10, U2, </t>
  </si>
  <si>
    <t>ATMEGA328P-AU</t>
  </si>
  <si>
    <t>Housings_QFP:TQFP-32_7x7mm_Pitch0.8mm</t>
  </si>
  <si>
    <t xml:space="preserve">U11, U9, U16, U14, U18, U13, U12, U15, </t>
  </si>
  <si>
    <t>QRE1113</t>
  </si>
  <si>
    <t>lib_fp:QRE1113GR</t>
  </si>
  <si>
    <t xml:space="preserve">X3, X1, </t>
  </si>
  <si>
    <t>FTDIconn</t>
  </si>
  <si>
    <t>Pin_Headers:Pin_Header_Straight_1x06_Pitch2.54mm</t>
  </si>
  <si>
    <t xml:space="preserve">X4, X2, </t>
  </si>
  <si>
    <t>ICSP</t>
  </si>
  <si>
    <t>Pin_Headers:Pin_Header_Straight_2x03_Pitch2.54mm</t>
  </si>
  <si>
    <t xml:space="preserve">Y1, Y3, </t>
  </si>
  <si>
    <t>16Mhz</t>
  </si>
  <si>
    <t>lib_fp:CRYSTAL_7A</t>
  </si>
  <si>
    <t xml:space="preserve">Y2, </t>
  </si>
  <si>
    <t>12.288MHz</t>
  </si>
  <si>
    <t>Mouser Part</t>
  </si>
  <si>
    <t>603-RC0805FR-07300KL</t>
  </si>
  <si>
    <t>603-RC0805FR-07100KL</t>
  </si>
  <si>
    <t>603-RC0805FR-071ML</t>
  </si>
  <si>
    <t>603-RC0805FR-0710RL</t>
  </si>
  <si>
    <t>603-RC0805FR-0720RL</t>
  </si>
  <si>
    <t>603-RC0805FR-07470KL</t>
  </si>
  <si>
    <t>603-RC0805FR-07470RL</t>
  </si>
  <si>
    <t>603-RC0805FR-073K3L</t>
  </si>
  <si>
    <t>603-RC0805FR-07270RL</t>
  </si>
  <si>
    <t>603-RC0805FR-07220RL</t>
  </si>
  <si>
    <t>603-RC0805FR-0747KL</t>
  </si>
  <si>
    <t>603-RC0805FR-0710KL</t>
  </si>
  <si>
    <t>603-RC0805FR-0722KL</t>
  </si>
  <si>
    <t>579-MCP1702T5002E/MB</t>
  </si>
  <si>
    <t>595-CD74HC4050M96</t>
  </si>
  <si>
    <t>621-AP7312-1833W6-7</t>
  </si>
  <si>
    <t>AliExpress</t>
  </si>
  <si>
    <t>863-MC74HC14ADR2G</t>
  </si>
  <si>
    <t>485-1681</t>
  </si>
  <si>
    <t>Mouser</t>
  </si>
  <si>
    <t>512-QRE1113GR</t>
  </si>
  <si>
    <t>798-DM3AT-SF-PEJM540</t>
  </si>
  <si>
    <t>863-BAV99LT1G</t>
  </si>
  <si>
    <t>490-SJ1-3523N</t>
  </si>
  <si>
    <t>490-SJ1-2503A</t>
  </si>
  <si>
    <t>942-IRF7319TRPBF</t>
  </si>
  <si>
    <t>863-BC847BLT1G</t>
  </si>
  <si>
    <t>667-EEE-FK1C100R</t>
  </si>
  <si>
    <t>80-C0805C105M4V</t>
  </si>
  <si>
    <t>80-C0805C473K5R</t>
  </si>
  <si>
    <t>80-C0805C103J5R</t>
  </si>
  <si>
    <t>80-C0805C332K5R</t>
  </si>
  <si>
    <t>80-C0805C330J5G</t>
  </si>
  <si>
    <t>80-C0805C220J5R</t>
  </si>
  <si>
    <t>81-GRM21BC81C106MA3L</t>
  </si>
  <si>
    <t xml:space="preserve">C5, C2, C3, C10, C11, C12, C38, </t>
  </si>
  <si>
    <t>538-22-28-4361</t>
  </si>
  <si>
    <t>717-7A-12.288MAAJ-T</t>
  </si>
  <si>
    <t>717-7A-16.000MAAJ-T</t>
  </si>
  <si>
    <t>642-MJTP1230</t>
  </si>
  <si>
    <t>652-PEC11L4220FS0015</t>
  </si>
  <si>
    <t>2,5mm Stecker</t>
  </si>
  <si>
    <t>490-SP-2501</t>
  </si>
  <si>
    <t>171-PA2281-2-E</t>
  </si>
  <si>
    <t>alternativer Stecker</t>
  </si>
  <si>
    <t>in stock</t>
  </si>
  <si>
    <t>Encoder Kappe</t>
  </si>
  <si>
    <t>https://www.aliexpress.com/item/5pcs-lot-LXN17x14-Mini-Aluminum-Alloy-Knobs-Cap-17x14mm-Mounting-6mm-Black-For-Rotary-potentiometer/32843175222.html?spm=a2g0s.9042311.0.0.MeQhJ3</t>
  </si>
  <si>
    <t>needed for 100 kits</t>
  </si>
  <si>
    <t>Kabel 2.5mm</t>
  </si>
  <si>
    <t>open @ Ali</t>
  </si>
  <si>
    <t>open @ Mouser</t>
  </si>
  <si>
    <t>needed</t>
  </si>
  <si>
    <t>Q3</t>
  </si>
  <si>
    <t>IRML2244</t>
  </si>
  <si>
    <t>D7</t>
  </si>
  <si>
    <t>SZBX84C9V1LT3G</t>
  </si>
  <si>
    <t>SW3</t>
  </si>
  <si>
    <t>SW_Push Reset</t>
  </si>
  <si>
    <t>SW1</t>
  </si>
  <si>
    <t>SW_Push Power</t>
  </si>
  <si>
    <t>863-SZBZX84C9V1LT3G</t>
  </si>
  <si>
    <t>700-MAX4741EUA</t>
  </si>
  <si>
    <t>556-ATMEGA328-AU</t>
  </si>
  <si>
    <t>SW2</t>
  </si>
  <si>
    <t>80-C0805C104Z4V</t>
  </si>
  <si>
    <t>PCB</t>
  </si>
  <si>
    <t>dirtyPCB</t>
  </si>
  <si>
    <t>R13, R19, R27, R28, R29, R24, R23, R26, R5, R4, R1, R3, R6, R10, R49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</si>
</sst>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333333"/>
      <name val="Arial"/>
      <family val="2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kino-BOM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E284-C181-8342-A542-2F59AD3744EA}">
  <dimension ref="A1:K54"/>
  <sheetViews>
    <sheetView tabSelected="1" zoomScaleNormal="100" workbookViewId="0">
      <pane ySplit="1" topLeftCell="A3" activePane="bottomLeft" state="frozen"/>
      <selection pane="bottomLeft" activeCell="H29" sqref="H29"/>
    </sheetView>
  </sheetViews>
  <sheetFormatPr baseColWidth="10" defaultRowHeight="16" x14ac:dyDescent="0.2"/>
  <cols>
    <col min="1" max="1" width="26.5" style="1" customWidth="1"/>
    <col min="2" max="2" width="3.33203125" customWidth="1"/>
    <col min="3" max="3" width="31.1640625" bestFit="1" customWidth="1"/>
    <col min="4" max="4" width="57.83203125" bestFit="1" customWidth="1"/>
    <col min="5" max="5" width="10.5" customWidth="1"/>
    <col min="6" max="6" width="26.1640625" style="5" customWidth="1"/>
    <col min="7" max="7" width="19.83203125" style="5" customWidth="1"/>
    <col min="10" max="10" width="14.8320312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109</v>
      </c>
      <c r="G1" s="5" t="s">
        <v>158</v>
      </c>
      <c r="H1" s="5" t="s">
        <v>155</v>
      </c>
      <c r="I1" s="5" t="s">
        <v>160</v>
      </c>
      <c r="J1" s="5" t="s">
        <v>161</v>
      </c>
      <c r="K1" s="5" t="s">
        <v>162</v>
      </c>
    </row>
    <row r="2" spans="1:11" ht="24" customHeight="1" x14ac:dyDescent="0.2">
      <c r="A2" s="1" t="s">
        <v>145</v>
      </c>
      <c r="B2">
        <v>7</v>
      </c>
      <c r="C2" t="s">
        <v>5</v>
      </c>
      <c r="D2" t="s">
        <v>6</v>
      </c>
      <c r="F2" s="3" t="s">
        <v>138</v>
      </c>
      <c r="G2" s="3">
        <f>B2*100</f>
        <v>700</v>
      </c>
      <c r="H2">
        <f>71*7+92</f>
        <v>589</v>
      </c>
      <c r="J2">
        <v>150</v>
      </c>
      <c r="K2" t="str">
        <f>IF(G2-(SUM(H2:J2))&gt;0,G2-H2-I2-J2,"")</f>
        <v/>
      </c>
    </row>
    <row r="3" spans="1:11" x14ac:dyDescent="0.2">
      <c r="A3" s="1" t="s">
        <v>7</v>
      </c>
      <c r="B3">
        <v>4</v>
      </c>
      <c r="C3" t="s">
        <v>8</v>
      </c>
      <c r="D3" t="s">
        <v>6</v>
      </c>
      <c r="F3" s="3" t="s">
        <v>143</v>
      </c>
      <c r="G3" s="3">
        <f t="shared" ref="G3:G54" si="0">B3*100</f>
        <v>400</v>
      </c>
      <c r="H3">
        <v>500</v>
      </c>
      <c r="K3" t="str">
        <f t="shared" ref="K3:K54" si="1">IF(G3-(SUM(H3:J3))&gt;0,G3-H3-I3-J3,"")</f>
        <v/>
      </c>
    </row>
    <row r="4" spans="1:11" x14ac:dyDescent="0.2">
      <c r="A4" s="1" t="s">
        <v>9</v>
      </c>
      <c r="B4">
        <v>1</v>
      </c>
      <c r="C4" t="s">
        <v>10</v>
      </c>
      <c r="D4" t="s">
        <v>6</v>
      </c>
      <c r="F4" s="3" t="s">
        <v>144</v>
      </c>
      <c r="G4" s="3">
        <f t="shared" si="0"/>
        <v>100</v>
      </c>
      <c r="H4">
        <v>100</v>
      </c>
      <c r="K4" t="str">
        <f t="shared" si="1"/>
        <v/>
      </c>
    </row>
    <row r="5" spans="1:11" x14ac:dyDescent="0.2">
      <c r="A5" s="1" t="s">
        <v>11</v>
      </c>
      <c r="B5">
        <v>2</v>
      </c>
      <c r="C5" t="s">
        <v>12</v>
      </c>
      <c r="D5" t="s">
        <v>6</v>
      </c>
      <c r="F5" s="3" t="s">
        <v>142</v>
      </c>
      <c r="G5" s="3">
        <f t="shared" si="0"/>
        <v>200</v>
      </c>
      <c r="H5">
        <v>200</v>
      </c>
      <c r="K5" t="str">
        <f t="shared" si="1"/>
        <v/>
      </c>
    </row>
    <row r="6" spans="1:11" x14ac:dyDescent="0.2">
      <c r="A6" s="1" t="s">
        <v>13</v>
      </c>
      <c r="B6">
        <v>1</v>
      </c>
      <c r="C6" t="s">
        <v>14</v>
      </c>
      <c r="D6" t="s">
        <v>6</v>
      </c>
      <c r="F6" s="3" t="s">
        <v>139</v>
      </c>
      <c r="G6" s="3">
        <f t="shared" si="0"/>
        <v>100</v>
      </c>
      <c r="H6">
        <v>100</v>
      </c>
      <c r="K6" t="str">
        <f t="shared" si="1"/>
        <v/>
      </c>
    </row>
    <row r="7" spans="1:11" x14ac:dyDescent="0.2">
      <c r="A7" s="1" t="s">
        <v>15</v>
      </c>
      <c r="B7">
        <v>2</v>
      </c>
      <c r="C7" t="s">
        <v>16</v>
      </c>
      <c r="D7" t="s">
        <v>6</v>
      </c>
      <c r="F7" s="3" t="s">
        <v>140</v>
      </c>
      <c r="G7" s="3">
        <f t="shared" si="0"/>
        <v>200</v>
      </c>
      <c r="H7">
        <v>200</v>
      </c>
      <c r="K7" t="str">
        <f t="shared" si="1"/>
        <v/>
      </c>
    </row>
    <row r="8" spans="1:11" x14ac:dyDescent="0.2">
      <c r="A8" s="1" t="s">
        <v>17</v>
      </c>
      <c r="B8">
        <v>2</v>
      </c>
      <c r="C8" t="s">
        <v>18</v>
      </c>
      <c r="D8" t="s">
        <v>6</v>
      </c>
      <c r="F8" s="3" t="s">
        <v>141</v>
      </c>
      <c r="G8" s="3">
        <f t="shared" si="0"/>
        <v>200</v>
      </c>
      <c r="H8">
        <v>200</v>
      </c>
      <c r="K8" t="str">
        <f t="shared" si="1"/>
        <v/>
      </c>
    </row>
    <row r="9" spans="1:11" ht="65" customHeight="1" x14ac:dyDescent="0.2">
      <c r="A9" s="1" t="s">
        <v>19</v>
      </c>
      <c r="B9">
        <v>18</v>
      </c>
      <c r="C9" t="s">
        <v>20</v>
      </c>
      <c r="D9" t="s">
        <v>6</v>
      </c>
      <c r="F9" s="3" t="s">
        <v>175</v>
      </c>
      <c r="G9" s="3">
        <f t="shared" si="0"/>
        <v>1800</v>
      </c>
      <c r="H9">
        <f>9*18</f>
        <v>162</v>
      </c>
      <c r="J9">
        <v>1800</v>
      </c>
      <c r="K9" t="str">
        <f t="shared" si="1"/>
        <v/>
      </c>
    </row>
    <row r="10" spans="1:11" ht="27" customHeight="1" x14ac:dyDescent="0.2">
      <c r="A10" s="1" t="s">
        <v>21</v>
      </c>
      <c r="B10">
        <v>6</v>
      </c>
      <c r="C10" t="s">
        <v>10</v>
      </c>
      <c r="D10" t="s">
        <v>22</v>
      </c>
      <c r="F10" s="3" t="s">
        <v>137</v>
      </c>
      <c r="G10" s="3">
        <f t="shared" si="0"/>
        <v>600</v>
      </c>
      <c r="H10" s="6">
        <v>1000</v>
      </c>
      <c r="K10" t="str">
        <f t="shared" si="1"/>
        <v/>
      </c>
    </row>
    <row r="11" spans="1:11" x14ac:dyDescent="0.2">
      <c r="A11" s="1" t="s">
        <v>23</v>
      </c>
      <c r="B11">
        <v>1</v>
      </c>
      <c r="C11" t="s">
        <v>24</v>
      </c>
      <c r="D11" t="s">
        <v>25</v>
      </c>
      <c r="F11" s="3" t="s">
        <v>132</v>
      </c>
      <c r="G11" s="3">
        <f t="shared" si="0"/>
        <v>100</v>
      </c>
      <c r="H11">
        <v>100</v>
      </c>
      <c r="K11" t="str">
        <f t="shared" si="1"/>
        <v/>
      </c>
    </row>
    <row r="12" spans="1:11" x14ac:dyDescent="0.2">
      <c r="A12" s="1" t="s">
        <v>26</v>
      </c>
      <c r="B12">
        <v>2</v>
      </c>
      <c r="C12" t="s">
        <v>27</v>
      </c>
      <c r="D12" t="s">
        <v>28</v>
      </c>
      <c r="G12" s="3">
        <f t="shared" si="0"/>
        <v>200</v>
      </c>
      <c r="H12">
        <v>1000</v>
      </c>
      <c r="K12" t="str">
        <f t="shared" si="1"/>
        <v/>
      </c>
    </row>
    <row r="13" spans="1:11" x14ac:dyDescent="0.2">
      <c r="A13" s="1" t="s">
        <v>165</v>
      </c>
      <c r="B13">
        <v>1</v>
      </c>
      <c r="C13" t="s">
        <v>166</v>
      </c>
      <c r="D13" t="s">
        <v>46</v>
      </c>
      <c r="F13" s="5" t="s">
        <v>171</v>
      </c>
      <c r="G13" s="3">
        <f t="shared" si="0"/>
        <v>100</v>
      </c>
      <c r="H13">
        <v>100</v>
      </c>
      <c r="K13" t="str">
        <f t="shared" si="1"/>
        <v/>
      </c>
    </row>
    <row r="14" spans="1:11" x14ac:dyDescent="0.2">
      <c r="A14" s="1" t="s">
        <v>29</v>
      </c>
      <c r="B14">
        <v>2</v>
      </c>
      <c r="C14" t="s">
        <v>30</v>
      </c>
      <c r="D14" t="s">
        <v>31</v>
      </c>
      <c r="F14" s="3" t="s">
        <v>134</v>
      </c>
      <c r="G14" s="3">
        <f t="shared" si="0"/>
        <v>200</v>
      </c>
      <c r="H14">
        <v>20</v>
      </c>
      <c r="J14">
        <v>180</v>
      </c>
      <c r="K14" t="str">
        <f t="shared" si="1"/>
        <v/>
      </c>
    </row>
    <row r="15" spans="1:11" x14ac:dyDescent="0.2">
      <c r="A15" s="1" t="s">
        <v>32</v>
      </c>
      <c r="B15">
        <v>1</v>
      </c>
      <c r="C15" t="s">
        <v>33</v>
      </c>
      <c r="D15" t="s">
        <v>34</v>
      </c>
      <c r="F15" s="3" t="s">
        <v>133</v>
      </c>
      <c r="G15" s="3">
        <f t="shared" si="0"/>
        <v>100</v>
      </c>
      <c r="H15">
        <v>10</v>
      </c>
      <c r="J15">
        <v>50</v>
      </c>
      <c r="K15">
        <f t="shared" si="1"/>
        <v>40</v>
      </c>
    </row>
    <row r="16" spans="1:11" x14ac:dyDescent="0.2">
      <c r="A16" s="1" t="s">
        <v>35</v>
      </c>
      <c r="B16">
        <v>1</v>
      </c>
      <c r="C16" t="s">
        <v>36</v>
      </c>
      <c r="D16" t="s">
        <v>37</v>
      </c>
      <c r="F16" s="3" t="s">
        <v>131</v>
      </c>
      <c r="G16" s="3">
        <f t="shared" si="0"/>
        <v>100</v>
      </c>
      <c r="H16">
        <v>48</v>
      </c>
      <c r="K16">
        <f t="shared" si="1"/>
        <v>52</v>
      </c>
    </row>
    <row r="17" spans="1:11" x14ac:dyDescent="0.2">
      <c r="A17" s="1" t="s">
        <v>38</v>
      </c>
      <c r="B17">
        <v>8</v>
      </c>
      <c r="C17" t="s">
        <v>39</v>
      </c>
      <c r="D17" t="s">
        <v>40</v>
      </c>
      <c r="F17" s="3" t="s">
        <v>146</v>
      </c>
      <c r="G17" s="3">
        <f t="shared" si="0"/>
        <v>800</v>
      </c>
      <c r="K17">
        <f t="shared" si="1"/>
        <v>800</v>
      </c>
    </row>
    <row r="18" spans="1:11" x14ac:dyDescent="0.2">
      <c r="A18" s="1" t="s">
        <v>41</v>
      </c>
      <c r="B18">
        <v>1</v>
      </c>
      <c r="C18" t="s">
        <v>42</v>
      </c>
      <c r="D18" t="s">
        <v>43</v>
      </c>
      <c r="F18" s="3" t="s">
        <v>135</v>
      </c>
      <c r="G18" s="3">
        <f t="shared" si="0"/>
        <v>100</v>
      </c>
      <c r="H18">
        <v>108</v>
      </c>
      <c r="K18" t="str">
        <f t="shared" si="1"/>
        <v/>
      </c>
    </row>
    <row r="19" spans="1:11" x14ac:dyDescent="0.2">
      <c r="A19" s="1" t="s">
        <v>44</v>
      </c>
      <c r="B19">
        <v>1</v>
      </c>
      <c r="C19" t="s">
        <v>45</v>
      </c>
      <c r="D19" t="s">
        <v>46</v>
      </c>
      <c r="F19" s="3" t="s">
        <v>136</v>
      </c>
      <c r="G19" s="3">
        <f t="shared" si="0"/>
        <v>100</v>
      </c>
      <c r="H19">
        <v>200</v>
      </c>
      <c r="K19" t="str">
        <f t="shared" si="1"/>
        <v/>
      </c>
    </row>
    <row r="20" spans="1:11" x14ac:dyDescent="0.2">
      <c r="A20" s="1" t="s">
        <v>163</v>
      </c>
      <c r="B20">
        <v>1</v>
      </c>
      <c r="C20" t="s">
        <v>164</v>
      </c>
      <c r="D20" t="s">
        <v>46</v>
      </c>
      <c r="F20" s="3"/>
      <c r="G20" s="3">
        <f t="shared" si="0"/>
        <v>100</v>
      </c>
      <c r="H20">
        <v>100</v>
      </c>
      <c r="K20" t="str">
        <f t="shared" si="1"/>
        <v/>
      </c>
    </row>
    <row r="21" spans="1:11" x14ac:dyDescent="0.2">
      <c r="A21" s="1" t="s">
        <v>47</v>
      </c>
      <c r="B21">
        <v>1</v>
      </c>
      <c r="C21" t="s">
        <v>48</v>
      </c>
      <c r="D21" t="s">
        <v>49</v>
      </c>
      <c r="F21" s="3" t="s">
        <v>110</v>
      </c>
      <c r="G21" s="3">
        <f t="shared" si="0"/>
        <v>100</v>
      </c>
      <c r="H21">
        <v>100</v>
      </c>
      <c r="K21" t="str">
        <f t="shared" si="1"/>
        <v/>
      </c>
    </row>
    <row r="22" spans="1:11" ht="55" customHeight="1" x14ac:dyDescent="0.2">
      <c r="A22" s="1" t="s">
        <v>178</v>
      </c>
      <c r="B22">
        <v>15</v>
      </c>
      <c r="C22" t="s">
        <v>50</v>
      </c>
      <c r="D22" t="s">
        <v>49</v>
      </c>
      <c r="F22" s="3" t="s">
        <v>111</v>
      </c>
      <c r="G22" s="3">
        <f t="shared" si="0"/>
        <v>1500</v>
      </c>
      <c r="H22">
        <v>1400</v>
      </c>
      <c r="K22">
        <f t="shared" si="1"/>
        <v>100</v>
      </c>
    </row>
    <row r="23" spans="1:11" x14ac:dyDescent="0.2">
      <c r="A23" s="1" t="s">
        <v>51</v>
      </c>
      <c r="B23">
        <v>1</v>
      </c>
      <c r="C23" s="4">
        <v>10</v>
      </c>
      <c r="D23" t="s">
        <v>49</v>
      </c>
      <c r="F23" s="5" t="s">
        <v>113</v>
      </c>
      <c r="G23" s="3">
        <f t="shared" si="0"/>
        <v>100</v>
      </c>
      <c r="H23">
        <v>100</v>
      </c>
      <c r="K23" t="str">
        <f t="shared" si="1"/>
        <v/>
      </c>
    </row>
    <row r="24" spans="1:11" x14ac:dyDescent="0.2">
      <c r="A24" s="1" t="s">
        <v>52</v>
      </c>
      <c r="B24">
        <v>1</v>
      </c>
      <c r="C24" t="s">
        <v>53</v>
      </c>
      <c r="D24" t="s">
        <v>49</v>
      </c>
      <c r="F24" s="3" t="s">
        <v>112</v>
      </c>
      <c r="G24" s="3">
        <f t="shared" si="0"/>
        <v>100</v>
      </c>
      <c r="H24">
        <v>100</v>
      </c>
      <c r="K24" t="str">
        <f t="shared" si="1"/>
        <v/>
      </c>
    </row>
    <row r="25" spans="1:11" x14ac:dyDescent="0.2">
      <c r="A25" s="1" t="s">
        <v>54</v>
      </c>
      <c r="B25">
        <v>2</v>
      </c>
      <c r="C25" s="4">
        <v>20</v>
      </c>
      <c r="D25" t="s">
        <v>49</v>
      </c>
      <c r="F25" s="5" t="s">
        <v>114</v>
      </c>
      <c r="G25" s="3">
        <f t="shared" si="0"/>
        <v>200</v>
      </c>
      <c r="H25">
        <v>200</v>
      </c>
      <c r="K25" t="str">
        <f t="shared" si="1"/>
        <v/>
      </c>
    </row>
    <row r="26" spans="1:11" x14ac:dyDescent="0.2">
      <c r="A26" s="1" t="s">
        <v>55</v>
      </c>
      <c r="B26">
        <v>1</v>
      </c>
      <c r="C26" t="s">
        <v>56</v>
      </c>
      <c r="D26" t="s">
        <v>49</v>
      </c>
      <c r="F26" s="5" t="s">
        <v>115</v>
      </c>
      <c r="G26" s="3">
        <f t="shared" si="0"/>
        <v>100</v>
      </c>
      <c r="H26">
        <v>100</v>
      </c>
      <c r="K26" t="str">
        <f t="shared" si="1"/>
        <v/>
      </c>
    </row>
    <row r="27" spans="1:11" x14ac:dyDescent="0.2">
      <c r="A27" s="1" t="s">
        <v>57</v>
      </c>
      <c r="B27">
        <v>2</v>
      </c>
      <c r="C27" s="4">
        <v>470</v>
      </c>
      <c r="D27" t="s">
        <v>49</v>
      </c>
      <c r="F27" s="5" t="s">
        <v>116</v>
      </c>
      <c r="G27" s="3">
        <f t="shared" si="0"/>
        <v>200</v>
      </c>
      <c r="H27">
        <v>200</v>
      </c>
      <c r="K27" t="str">
        <f t="shared" si="1"/>
        <v/>
      </c>
    </row>
    <row r="28" spans="1:11" x14ac:dyDescent="0.2">
      <c r="A28" s="1" t="s">
        <v>58</v>
      </c>
      <c r="B28">
        <v>2</v>
      </c>
      <c r="C28" t="s">
        <v>59</v>
      </c>
      <c r="D28" t="s">
        <v>49</v>
      </c>
      <c r="F28" s="3" t="s">
        <v>117</v>
      </c>
      <c r="G28" s="3">
        <f t="shared" si="0"/>
        <v>200</v>
      </c>
      <c r="H28">
        <v>200</v>
      </c>
      <c r="K28" t="str">
        <f t="shared" si="1"/>
        <v/>
      </c>
    </row>
    <row r="29" spans="1:11" x14ac:dyDescent="0.2">
      <c r="A29" s="1" t="s">
        <v>60</v>
      </c>
      <c r="B29">
        <v>2</v>
      </c>
      <c r="C29" s="4">
        <v>680</v>
      </c>
      <c r="D29" t="s">
        <v>49</v>
      </c>
      <c r="F29" s="3" t="s">
        <v>118</v>
      </c>
      <c r="G29" s="3">
        <f t="shared" si="0"/>
        <v>200</v>
      </c>
      <c r="H29">
        <v>0</v>
      </c>
      <c r="K29">
        <f t="shared" si="1"/>
        <v>200</v>
      </c>
    </row>
    <row r="30" spans="1:11" ht="41" customHeight="1" x14ac:dyDescent="0.2">
      <c r="A30" s="1" t="s">
        <v>61</v>
      </c>
      <c r="B30">
        <v>8</v>
      </c>
      <c r="C30" s="4">
        <v>220</v>
      </c>
      <c r="D30" t="s">
        <v>49</v>
      </c>
      <c r="F30" s="3" t="s">
        <v>119</v>
      </c>
      <c r="G30" s="3">
        <f t="shared" si="0"/>
        <v>800</v>
      </c>
      <c r="H30">
        <v>800</v>
      </c>
      <c r="K30" t="str">
        <f t="shared" si="1"/>
        <v/>
      </c>
    </row>
    <row r="31" spans="1:11" ht="40" customHeight="1" x14ac:dyDescent="0.2">
      <c r="A31" s="1" t="s">
        <v>62</v>
      </c>
      <c r="B31">
        <v>8</v>
      </c>
      <c r="C31" t="s">
        <v>63</v>
      </c>
      <c r="D31" t="s">
        <v>49</v>
      </c>
      <c r="F31" s="3" t="s">
        <v>120</v>
      </c>
      <c r="G31" s="3">
        <f t="shared" si="0"/>
        <v>800</v>
      </c>
      <c r="H31">
        <v>800</v>
      </c>
      <c r="K31" t="str">
        <f t="shared" si="1"/>
        <v/>
      </c>
    </row>
    <row r="32" spans="1:11" ht="31" customHeight="1" x14ac:dyDescent="0.2">
      <c r="A32" s="1" t="s">
        <v>64</v>
      </c>
      <c r="B32">
        <v>6</v>
      </c>
      <c r="C32" t="s">
        <v>65</v>
      </c>
      <c r="D32" t="s">
        <v>49</v>
      </c>
      <c r="F32" s="3" t="s">
        <v>121</v>
      </c>
      <c r="G32" s="3">
        <f t="shared" si="0"/>
        <v>600</v>
      </c>
      <c r="H32">
        <v>600</v>
      </c>
      <c r="K32" t="str">
        <f t="shared" si="1"/>
        <v/>
      </c>
    </row>
    <row r="33" spans="1:11" x14ac:dyDescent="0.2">
      <c r="A33" s="1" t="s">
        <v>66</v>
      </c>
      <c r="B33">
        <v>2</v>
      </c>
      <c r="C33" t="s">
        <v>67</v>
      </c>
      <c r="D33" t="s">
        <v>49</v>
      </c>
      <c r="F33" s="3" t="s">
        <v>122</v>
      </c>
      <c r="G33" s="3">
        <f t="shared" si="0"/>
        <v>200</v>
      </c>
      <c r="H33">
        <v>200</v>
      </c>
      <c r="K33" t="str">
        <f t="shared" si="1"/>
        <v/>
      </c>
    </row>
    <row r="34" spans="1:11" x14ac:dyDescent="0.2">
      <c r="A34" s="1" t="s">
        <v>169</v>
      </c>
      <c r="B34">
        <v>1</v>
      </c>
      <c r="C34" t="s">
        <v>170</v>
      </c>
      <c r="D34" t="s">
        <v>68</v>
      </c>
      <c r="F34" s="3" t="s">
        <v>149</v>
      </c>
      <c r="G34" s="3">
        <f t="shared" si="0"/>
        <v>100</v>
      </c>
      <c r="H34">
        <v>50</v>
      </c>
      <c r="I34">
        <v>100</v>
      </c>
      <c r="K34" t="str">
        <f t="shared" si="1"/>
        <v/>
      </c>
    </row>
    <row r="35" spans="1:11" x14ac:dyDescent="0.2">
      <c r="A35" s="1" t="s">
        <v>167</v>
      </c>
      <c r="B35">
        <v>1</v>
      </c>
      <c r="C35" t="s">
        <v>168</v>
      </c>
      <c r="F35" s="3"/>
      <c r="G35" s="3">
        <f t="shared" si="0"/>
        <v>100</v>
      </c>
      <c r="H35">
        <v>50</v>
      </c>
      <c r="I35">
        <v>100</v>
      </c>
      <c r="K35" t="str">
        <f t="shared" si="1"/>
        <v/>
      </c>
    </row>
    <row r="36" spans="1:11" x14ac:dyDescent="0.2">
      <c r="A36" s="1" t="s">
        <v>174</v>
      </c>
      <c r="B36">
        <v>1</v>
      </c>
      <c r="C36" t="s">
        <v>69</v>
      </c>
      <c r="D36" t="s">
        <v>70</v>
      </c>
      <c r="F36" s="3" t="s">
        <v>150</v>
      </c>
      <c r="G36" s="3">
        <f t="shared" si="0"/>
        <v>100</v>
      </c>
      <c r="H36">
        <v>0</v>
      </c>
      <c r="I36">
        <v>40</v>
      </c>
      <c r="J36">
        <v>1</v>
      </c>
      <c r="K36">
        <f t="shared" si="1"/>
        <v>59</v>
      </c>
    </row>
    <row r="37" spans="1:11" x14ac:dyDescent="0.2">
      <c r="B37">
        <v>1</v>
      </c>
      <c r="C37" t="s">
        <v>156</v>
      </c>
      <c r="F37" s="3" t="s">
        <v>157</v>
      </c>
      <c r="G37" s="3">
        <f t="shared" si="0"/>
        <v>100</v>
      </c>
      <c r="H37">
        <f>40+10</f>
        <v>50</v>
      </c>
      <c r="K37">
        <f t="shared" si="1"/>
        <v>50</v>
      </c>
    </row>
    <row r="38" spans="1:11" x14ac:dyDescent="0.2">
      <c r="A38" s="1" t="s">
        <v>71</v>
      </c>
      <c r="B38">
        <v>1</v>
      </c>
      <c r="C38" t="s">
        <v>72</v>
      </c>
      <c r="D38" t="s">
        <v>73</v>
      </c>
      <c r="F38" s="3" t="s">
        <v>123</v>
      </c>
      <c r="G38" s="3">
        <f t="shared" si="0"/>
        <v>100</v>
      </c>
      <c r="H38">
        <v>50</v>
      </c>
      <c r="K38">
        <f t="shared" si="1"/>
        <v>50</v>
      </c>
    </row>
    <row r="39" spans="1:11" x14ac:dyDescent="0.2">
      <c r="A39" s="1" t="s">
        <v>74</v>
      </c>
      <c r="B39">
        <v>1</v>
      </c>
      <c r="C39" t="s">
        <v>75</v>
      </c>
      <c r="D39" t="s">
        <v>76</v>
      </c>
      <c r="F39" s="3" t="s">
        <v>124</v>
      </c>
      <c r="G39" s="3">
        <f t="shared" si="0"/>
        <v>100</v>
      </c>
      <c r="H39" s="6">
        <v>110</v>
      </c>
      <c r="K39" t="str">
        <f t="shared" si="1"/>
        <v/>
      </c>
    </row>
    <row r="40" spans="1:11" x14ac:dyDescent="0.2">
      <c r="A40" s="1" t="s">
        <v>77</v>
      </c>
      <c r="B40">
        <v>1</v>
      </c>
      <c r="C40" t="s">
        <v>78</v>
      </c>
      <c r="D40" t="s">
        <v>79</v>
      </c>
      <c r="E40" t="s">
        <v>126</v>
      </c>
      <c r="G40" s="3">
        <f t="shared" si="0"/>
        <v>100</v>
      </c>
      <c r="H40">
        <v>10</v>
      </c>
      <c r="I40">
        <v>10</v>
      </c>
      <c r="K40">
        <f t="shared" si="1"/>
        <v>80</v>
      </c>
    </row>
    <row r="41" spans="1:11" x14ac:dyDescent="0.2">
      <c r="A41" s="1" t="s">
        <v>80</v>
      </c>
      <c r="B41">
        <v>1</v>
      </c>
      <c r="C41" t="s">
        <v>81</v>
      </c>
      <c r="D41" t="s">
        <v>82</v>
      </c>
      <c r="F41" s="3" t="s">
        <v>125</v>
      </c>
      <c r="G41" s="3">
        <f t="shared" si="0"/>
        <v>100</v>
      </c>
      <c r="H41">
        <v>8</v>
      </c>
      <c r="J41">
        <v>100</v>
      </c>
      <c r="K41" t="str">
        <f t="shared" si="1"/>
        <v/>
      </c>
    </row>
    <row r="42" spans="1:11" x14ac:dyDescent="0.2">
      <c r="A42" s="1" t="s">
        <v>83</v>
      </c>
      <c r="B42">
        <v>1</v>
      </c>
      <c r="C42" t="s">
        <v>84</v>
      </c>
      <c r="D42" t="s">
        <v>85</v>
      </c>
      <c r="F42" s="3" t="s">
        <v>127</v>
      </c>
      <c r="G42" s="3">
        <f t="shared" si="0"/>
        <v>100</v>
      </c>
      <c r="H42" s="6">
        <v>108</v>
      </c>
      <c r="K42" t="str">
        <f t="shared" si="1"/>
        <v/>
      </c>
    </row>
    <row r="43" spans="1:11" x14ac:dyDescent="0.2">
      <c r="A43" s="1" t="s">
        <v>86</v>
      </c>
      <c r="B43">
        <v>1</v>
      </c>
      <c r="C43" t="s">
        <v>87</v>
      </c>
      <c r="D43" t="s">
        <v>88</v>
      </c>
      <c r="E43" t="s">
        <v>129</v>
      </c>
      <c r="F43" s="3" t="s">
        <v>128</v>
      </c>
      <c r="G43" s="3">
        <f t="shared" si="0"/>
        <v>100</v>
      </c>
      <c r="H43">
        <v>16</v>
      </c>
      <c r="I43">
        <f>50+10</f>
        <v>60</v>
      </c>
      <c r="K43">
        <f t="shared" si="1"/>
        <v>24</v>
      </c>
    </row>
    <row r="44" spans="1:11" x14ac:dyDescent="0.2">
      <c r="A44" s="1" t="s">
        <v>89</v>
      </c>
      <c r="B44">
        <v>1</v>
      </c>
      <c r="C44" t="s">
        <v>90</v>
      </c>
      <c r="D44" t="s">
        <v>91</v>
      </c>
      <c r="F44" s="3" t="s">
        <v>172</v>
      </c>
      <c r="G44" s="3">
        <f t="shared" si="0"/>
        <v>100</v>
      </c>
      <c r="H44">
        <v>42</v>
      </c>
      <c r="I44">
        <v>24</v>
      </c>
      <c r="J44">
        <v>10</v>
      </c>
      <c r="K44">
        <f t="shared" si="1"/>
        <v>24</v>
      </c>
    </row>
    <row r="45" spans="1:11" x14ac:dyDescent="0.2">
      <c r="A45" s="1" t="s">
        <v>92</v>
      </c>
      <c r="B45">
        <v>2</v>
      </c>
      <c r="C45" t="s">
        <v>93</v>
      </c>
      <c r="D45" t="s">
        <v>94</v>
      </c>
      <c r="F45" s="3" t="s">
        <v>173</v>
      </c>
      <c r="G45" s="3">
        <f t="shared" si="0"/>
        <v>200</v>
      </c>
      <c r="H45">
        <v>51</v>
      </c>
      <c r="J45">
        <v>25</v>
      </c>
      <c r="K45">
        <f t="shared" si="1"/>
        <v>124</v>
      </c>
    </row>
    <row r="46" spans="1:11" ht="46" customHeight="1" x14ac:dyDescent="0.2">
      <c r="A46" s="1" t="s">
        <v>95</v>
      </c>
      <c r="B46">
        <v>8</v>
      </c>
      <c r="C46" t="s">
        <v>96</v>
      </c>
      <c r="D46" t="s">
        <v>97</v>
      </c>
      <c r="F46" s="3" t="s">
        <v>130</v>
      </c>
      <c r="G46" s="3"/>
      <c r="K46" t="str">
        <f t="shared" si="1"/>
        <v/>
      </c>
    </row>
    <row r="47" spans="1:11" x14ac:dyDescent="0.2">
      <c r="A47" s="1" t="s">
        <v>98</v>
      </c>
      <c r="B47">
        <v>0</v>
      </c>
      <c r="C47" t="s">
        <v>99</v>
      </c>
      <c r="D47" t="s">
        <v>100</v>
      </c>
      <c r="G47" s="3"/>
      <c r="K47" t="str">
        <f t="shared" si="1"/>
        <v/>
      </c>
    </row>
    <row r="48" spans="1:11" x14ac:dyDescent="0.2">
      <c r="A48" s="1" t="s">
        <v>101</v>
      </c>
      <c r="B48">
        <v>0</v>
      </c>
      <c r="C48" t="s">
        <v>102</v>
      </c>
      <c r="D48" t="s">
        <v>103</v>
      </c>
      <c r="G48" s="3"/>
      <c r="K48" t="str">
        <f t="shared" si="1"/>
        <v/>
      </c>
    </row>
    <row r="49" spans="1:11" x14ac:dyDescent="0.2">
      <c r="A49" s="1" t="s">
        <v>104</v>
      </c>
      <c r="B49">
        <v>2</v>
      </c>
      <c r="C49" t="s">
        <v>105</v>
      </c>
      <c r="D49" t="s">
        <v>106</v>
      </c>
      <c r="F49" s="3" t="s">
        <v>148</v>
      </c>
      <c r="G49" s="3">
        <f t="shared" si="0"/>
        <v>200</v>
      </c>
      <c r="H49" s="6">
        <v>220</v>
      </c>
      <c r="K49" t="str">
        <f t="shared" si="1"/>
        <v/>
      </c>
    </row>
    <row r="50" spans="1:11" x14ac:dyDescent="0.2">
      <c r="A50" s="1" t="s">
        <v>107</v>
      </c>
      <c r="B50">
        <v>1</v>
      </c>
      <c r="C50" t="s">
        <v>108</v>
      </c>
      <c r="D50" t="s">
        <v>106</v>
      </c>
      <c r="F50" s="3" t="s">
        <v>147</v>
      </c>
      <c r="G50" s="3">
        <f t="shared" si="0"/>
        <v>100</v>
      </c>
      <c r="H50">
        <v>10</v>
      </c>
      <c r="K50">
        <f t="shared" si="1"/>
        <v>90</v>
      </c>
    </row>
    <row r="51" spans="1:11" x14ac:dyDescent="0.2">
      <c r="D51" t="s">
        <v>151</v>
      </c>
      <c r="F51" s="3" t="s">
        <v>152</v>
      </c>
      <c r="G51" s="3"/>
      <c r="K51" t="str">
        <f t="shared" si="1"/>
        <v/>
      </c>
    </row>
    <row r="52" spans="1:11" ht="17" x14ac:dyDescent="0.2">
      <c r="D52" t="s">
        <v>154</v>
      </c>
      <c r="F52" s="2" t="s">
        <v>153</v>
      </c>
      <c r="G52" s="2"/>
      <c r="K52" t="str">
        <f t="shared" si="1"/>
        <v/>
      </c>
    </row>
    <row r="53" spans="1:11" x14ac:dyDescent="0.2">
      <c r="B53">
        <v>2</v>
      </c>
      <c r="D53" t="s">
        <v>159</v>
      </c>
      <c r="G53" s="3">
        <f t="shared" si="0"/>
        <v>200</v>
      </c>
      <c r="K53">
        <f t="shared" si="1"/>
        <v>200</v>
      </c>
    </row>
    <row r="54" spans="1:11" x14ac:dyDescent="0.2">
      <c r="B54">
        <v>1</v>
      </c>
      <c r="C54" t="s">
        <v>176</v>
      </c>
      <c r="E54" t="s">
        <v>177</v>
      </c>
      <c r="G54" s="3">
        <f t="shared" si="0"/>
        <v>100</v>
      </c>
      <c r="H54">
        <v>11</v>
      </c>
      <c r="K54">
        <f t="shared" si="1"/>
        <v>89</v>
      </c>
    </row>
  </sheetData>
  <pageMargins left="0.7" right="0.7" top="0.75" bottom="0.75" header="0.3" footer="0.3"/>
  <pageSetup paperSize="9" scale="80" orientation="portrait" horizontalDpi="0" verticalDpi="0"/>
  <colBreaks count="1" manualBreakCount="1">
    <brk id="3" max="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Sheet1!Synkino_BOM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2018-04-25T21:01:53Z</cp:lastPrinted>
  <dcterms:created xsi:type="dcterms:W3CDTF">2018-03-16T20:10:43Z</dcterms:created>
  <dcterms:modified xsi:type="dcterms:W3CDTF">2018-04-27T23:10:51Z</dcterms:modified>
</cp:coreProperties>
</file>