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"/>
    </mc:Choice>
  </mc:AlternateContent>
  <xr:revisionPtr revIDLastSave="0" documentId="13_ncr:1_{0697C2FB-8592-45BA-9A78-B207178CE34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<sst xmlns="http://schemas.openxmlformats.org/spreadsheetml/2006/main" count="60" uniqueCount="27">
  <si>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</si>
  <si>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</si>
  <si>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</si>
  <si>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</si>
  <si>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</si>
  <si>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</si>
  <si>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</si>
  <si>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</si>
  <si>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</si>
  <si>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</si>
  <si>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</si>
  <si>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</si>
  <si>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</si>
  <si>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</si>
  <si>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</si>
  <si>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</si>
  <si>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</si>
  <si>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</si>
  <si>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</si>
  <si>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</si>
  <si>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</si>
  <si>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</si>
  <si>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</si>
  <si>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</si>
  <si>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</si>
  <si>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</si>
  <si>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DB+lemonhaze 2.6.2023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</si>
</sst>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3D3D3D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3D3D3D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25.2</c:v>
                </c:pt>
                <c:pt idx="1">
                  <c:v>30.400000000000002</c:v>
                </c:pt>
                <c:pt idx="2">
                  <c:v>39.200000000000003</c:v>
                </c:pt>
                <c:pt idx="3">
                  <c:v>49.233333333333327</c:v>
                </c:pt>
                <c:pt idx="4">
                  <c:v>59.266666666666673</c:v>
                </c:pt>
                <c:pt idx="5">
                  <c:v>69.466666666666654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10630</c:v>
                </c:pt>
                <c:pt idx="1">
                  <c:v>5079.333333333333</c:v>
                </c:pt>
                <c:pt idx="2">
                  <c:v>1128.6666666666667</c:v>
                </c:pt>
                <c:pt idx="3">
                  <c:v>309.56666666666666</c:v>
                </c:pt>
                <c:pt idx="4">
                  <c:v>107.06666666666666</c:v>
                </c:pt>
                <c:pt idx="5">
                  <c:v>27.64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3D3D3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3D3D3D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3D3D3D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3D3D3D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3D3D3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3D3D3D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3D3D3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3D3D3D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3D3D3D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3D3D3D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3D3D3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3D3D3D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3D3D3D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3D3D3D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3D3D3D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3D3D3D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3D3D3D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3.3517683086833222E-3</c:v>
                </c:pt>
                <c:pt idx="1">
                  <c:v>3.2943803961821487E-3</c:v>
                </c:pt>
                <c:pt idx="2">
                  <c:v>3.2015369564022955E-3</c:v>
                </c:pt>
                <c:pt idx="3">
                  <c:v>3.101897393515466E-3</c:v>
                </c:pt>
                <c:pt idx="4">
                  <c:v>3.0082757135885658E-3</c:v>
                </c:pt>
                <c:pt idx="5">
                  <c:v>2.91871487008293E-3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2.363634014788158</c:v>
                </c:pt>
                <c:pt idx="1">
                  <c:v>1.624930070918384</c:v>
                </c:pt>
                <c:pt idx="2">
                  <c:v>0.12086112153132354</c:v>
                </c:pt>
                <c:pt idx="3">
                  <c:v>-1.1726365318796743</c:v>
                </c:pt>
                <c:pt idx="4">
                  <c:v>-2.2345100885327684</c:v>
                </c:pt>
                <c:pt idx="5">
                  <c:v>-3.5886817829146853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3D3D3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3D3D3D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3D3D3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3D3D3D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3D3D3D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3D3D3D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3D3D3D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D3D3D"/>
      </a:dk1>
      <a:lt1>
        <a:sysClr val="window" lastClr="FFFAE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3D3D3D"/>
    </a:dk1>
    <a:lt1>
      <a:sysClr val="window" lastClr="FFFAE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3D3D3D"/>
    </a:dk1>
    <a:lt1>
      <a:sysClr val="window" lastClr="FFFAE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28" workbookViewId="0">
      <selection activeCell="B12" sqref="B1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B1" t="s">
        <v>26</v>
      </c>
      <c r="L1" s="2"/>
      <c r="M1" s="2"/>
      <c r="N1" s="1"/>
      <c r="S1" s="14" t="s">
        <v>23</v>
      </c>
    </row>
    <row r="2" spans="1:24" x14ac:dyDescent="0.35">
      <c r="A2" t="s">
        <v>22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1</v>
      </c>
      <c r="C4">
        <v>25.1</v>
      </c>
      <c r="D4">
        <v>40.799999999999997</v>
      </c>
      <c r="E4">
        <v>10670</v>
      </c>
      <c r="F4">
        <v>25.2</v>
      </c>
      <c r="G4">
        <v>41</v>
      </c>
      <c r="H4">
        <v>10730</v>
      </c>
      <c r="I4">
        <v>25.3</v>
      </c>
      <c r="J4">
        <v>40.1</v>
      </c>
      <c r="K4">
        <v>10490</v>
      </c>
      <c r="L4" s="10">
        <f>AVERAGE(C4,F4,I4)</f>
        <v>25.2</v>
      </c>
      <c r="M4" s="2">
        <f>AVERAGE(D4,G4,J4)</f>
        <v>40.633333333333333</v>
      </c>
      <c r="N4" s="9">
        <f>AVERAGE(E4,H4,K4)</f>
        <v>10630</v>
      </c>
      <c r="O4" s="7">
        <f>STDEV(C4,F4,I4)</f>
        <v>9.9999999999999645E-2</v>
      </c>
      <c r="P4" s="7">
        <f>STDEV(D4,G4,J4)</f>
        <v>0.47258156262525952</v>
      </c>
      <c r="Q4" s="7">
        <f>STDEV(E4,H4,K4)</f>
        <v>124.89995996796796</v>
      </c>
    </row>
    <row r="5" spans="1:24" x14ac:dyDescent="0.35">
      <c r="A5" t="s">
        <v>25</v>
      </c>
      <c r="B5">
        <v>2</v>
      </c>
      <c r="C5">
        <v>29.7</v>
      </c>
      <c r="D5">
        <v>37.700000000000003</v>
      </c>
      <c r="E5" s="15">
        <v>4931</v>
      </c>
      <c r="F5">
        <v>29.8</v>
      </c>
      <c r="G5">
        <v>39</v>
      </c>
      <c r="H5">
        <v>5101</v>
      </c>
      <c r="I5">
        <v>31.7</v>
      </c>
      <c r="J5">
        <v>39.799999999999997</v>
      </c>
      <c r="K5">
        <v>5206</v>
      </c>
      <c r="L5" s="10">
        <f t="shared" ref="L5:L13" si="0">AVERAGE(C5,F5,I5)</f>
        <v>30.400000000000002</v>
      </c>
      <c r="M5" s="2">
        <f t="shared" ref="M5:M13" si="1">AVERAGE(D5,G5,J5)</f>
        <v>38.833333333333336</v>
      </c>
      <c r="N5" s="9">
        <f t="shared" ref="N5:N13" si="2">AVERAGE(E5,H5,K5)</f>
        <v>5079.333333333333</v>
      </c>
      <c r="O5" s="7">
        <f t="shared" ref="O5:O13" si="3">STDEV(C5,F5,I5)</f>
        <v>1.1269427669584642</v>
      </c>
      <c r="P5" s="7">
        <f t="shared" ref="P5:P13" si="4">STDEV(D5,G5,J5)</f>
        <v>1.0598742063723068</v>
      </c>
      <c r="Q5" s="7">
        <f t="shared" ref="Q5:Q13" si="5">STDEV(E5,H5,K5)</f>
        <v>138.77439725444074</v>
      </c>
    </row>
    <row r="6" spans="1:24" x14ac:dyDescent="0.35">
      <c r="A6" t="s">
        <v>25</v>
      </c>
      <c r="B6">
        <v>5</v>
      </c>
      <c r="C6">
        <v>39.1</v>
      </c>
      <c r="D6">
        <v>21.8</v>
      </c>
      <c r="E6" s="15">
        <v>1141</v>
      </c>
      <c r="F6">
        <v>39.200000000000003</v>
      </c>
      <c r="G6">
        <v>21.9</v>
      </c>
      <c r="H6">
        <v>1146</v>
      </c>
      <c r="I6">
        <v>39.299999999999997</v>
      </c>
      <c r="J6">
        <v>21</v>
      </c>
      <c r="K6">
        <v>1099</v>
      </c>
      <c r="L6" s="10">
        <f t="shared" si="0"/>
        <v>39.200000000000003</v>
      </c>
      <c r="M6" s="2">
        <f t="shared" si="1"/>
        <v>21.566666666666666</v>
      </c>
      <c r="N6" s="9">
        <f t="shared" si="2"/>
        <v>1128.6666666666667</v>
      </c>
      <c r="O6" s="7">
        <f t="shared" si="3"/>
        <v>9.9999999999997882E-2</v>
      </c>
      <c r="P6" s="7">
        <f t="shared" si="4"/>
        <v>0.49328828623162441</v>
      </c>
      <c r="Q6" s="7">
        <f t="shared" si="5"/>
        <v>25.813433195399124</v>
      </c>
    </row>
    <row r="7" spans="1:24" x14ac:dyDescent="0.35">
      <c r="A7" t="s">
        <v>25</v>
      </c>
      <c r="B7">
        <v>10</v>
      </c>
      <c r="C7">
        <v>49.2</v>
      </c>
      <c r="D7">
        <v>11.8</v>
      </c>
      <c r="E7">
        <v>308.7</v>
      </c>
      <c r="F7">
        <v>49.2</v>
      </c>
      <c r="G7">
        <v>12</v>
      </c>
      <c r="H7">
        <v>313.89999999999998</v>
      </c>
      <c r="I7">
        <v>49.3</v>
      </c>
      <c r="J7">
        <v>11.7</v>
      </c>
      <c r="K7">
        <v>306.10000000000002</v>
      </c>
      <c r="L7" s="10">
        <f t="shared" si="0"/>
        <v>49.233333333333327</v>
      </c>
      <c r="M7" s="2">
        <f t="shared" si="1"/>
        <v>11.833333333333334</v>
      </c>
      <c r="N7" s="9">
        <f t="shared" si="2"/>
        <v>309.56666666666666</v>
      </c>
      <c r="O7" s="7">
        <f t="shared" si="3"/>
        <v>5.7735026918959292E-2</v>
      </c>
      <c r="P7" s="7">
        <f t="shared" si="4"/>
        <v>0.15275252316519491</v>
      </c>
      <c r="Q7" s="7">
        <f t="shared" si="5"/>
        <v>3.9715656022950405</v>
      </c>
    </row>
    <row r="8" spans="1:24" x14ac:dyDescent="0.35">
      <c r="A8" t="s">
        <v>25</v>
      </c>
      <c r="B8">
        <v>25</v>
      </c>
      <c r="C8">
        <v>59.7</v>
      </c>
      <c r="D8">
        <v>10.9</v>
      </c>
      <c r="E8">
        <v>104.6</v>
      </c>
      <c r="F8">
        <v>58.9</v>
      </c>
      <c r="G8">
        <v>10.5</v>
      </c>
      <c r="H8">
        <v>109.9</v>
      </c>
      <c r="I8">
        <v>59.2</v>
      </c>
      <c r="J8">
        <v>10.199999999999999</v>
      </c>
      <c r="K8">
        <v>106.7</v>
      </c>
      <c r="L8" s="10">
        <f t="shared" si="0"/>
        <v>59.266666666666673</v>
      </c>
      <c r="M8" s="2">
        <f t="shared" si="1"/>
        <v>10.533333333333333</v>
      </c>
      <c r="N8" s="9">
        <f t="shared" si="2"/>
        <v>107.06666666666666</v>
      </c>
      <c r="O8" s="7">
        <f t="shared" si="3"/>
        <v>0.40414518843273994</v>
      </c>
      <c r="P8" s="7">
        <f t="shared" si="4"/>
        <v>0.35118845842842511</v>
      </c>
      <c r="Q8" s="7">
        <f t="shared" si="5"/>
        <v>2.6689573494781369</v>
      </c>
    </row>
    <row r="9" spans="1:24" x14ac:dyDescent="0.35">
      <c r="A9" t="s">
        <v>25</v>
      </c>
      <c r="B9">
        <v>100</v>
      </c>
      <c r="C9">
        <v>69.2</v>
      </c>
      <c r="D9">
        <v>10.8</v>
      </c>
      <c r="E9">
        <v>28.25</v>
      </c>
      <c r="F9">
        <v>69.5</v>
      </c>
      <c r="G9">
        <v>10.6</v>
      </c>
      <c r="H9">
        <v>27.73</v>
      </c>
      <c r="I9">
        <v>69.7</v>
      </c>
      <c r="J9">
        <v>10.3</v>
      </c>
      <c r="K9">
        <v>26.94</v>
      </c>
      <c r="L9" s="10">
        <f t="shared" si="0"/>
        <v>69.466666666666654</v>
      </c>
      <c r="M9" s="2">
        <f t="shared" si="1"/>
        <v>10.566666666666666</v>
      </c>
      <c r="N9" s="9">
        <f t="shared" si="2"/>
        <v>27.64</v>
      </c>
      <c r="O9" s="7">
        <f t="shared" si="3"/>
        <v>0.25166114784235816</v>
      </c>
      <c r="P9" s="7">
        <f t="shared" si="4"/>
        <v>0.25166114784235827</v>
      </c>
      <c r="Q9" s="7">
        <f t="shared" si="5"/>
        <v>0.65962110336161861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B1</f>
        <v>DB+lemonhaze 2.6.2023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3.3528918692372171E-3</v>
      </c>
      <c r="D19">
        <f t="shared" ref="D19:D28" si="7">D4</f>
        <v>40.799999999999997</v>
      </c>
      <c r="E19">
        <f t="shared" ref="E19:E28" si="8">LN(E4/1000)</f>
        <v>2.3674360653136621</v>
      </c>
      <c r="F19">
        <f t="shared" ref="F19:F28" si="9">1/(F4+273.15)</f>
        <v>3.3517680576504111E-3</v>
      </c>
      <c r="G19">
        <f t="shared" ref="G19:G28" si="10">G4</f>
        <v>41</v>
      </c>
      <c r="H19">
        <f t="shared" ref="H19:H28" si="11">LN(H4/1000)</f>
        <v>2.3730435566426071</v>
      </c>
      <c r="I19">
        <f t="shared" ref="I19:I28" si="12">1/(I4+273.15)</f>
        <v>3.3506449991623391E-3</v>
      </c>
      <c r="J19">
        <f t="shared" ref="J19:J28" si="13">J4</f>
        <v>40.1</v>
      </c>
      <c r="K19">
        <f t="shared" ref="K19:K28" si="14">LN(K4/1000)</f>
        <v>2.3504224224082058</v>
      </c>
      <c r="L19" s="5">
        <f t="shared" ref="L19:L28" si="15">AVERAGE(C19,F19,I19)</f>
        <v>3.3517683086833222E-3</v>
      </c>
      <c r="M19" s="2">
        <f t="shared" ref="M19:M28" si="16">AVERAGE(D19,G19,J19)</f>
        <v>40.633333333333333</v>
      </c>
      <c r="N19" s="4">
        <f t="shared" ref="N19:N28" si="17">AVERAGE(E19,H19,K19)</f>
        <v>2.363634014788158</v>
      </c>
      <c r="O19" s="5">
        <f t="shared" ref="O19:O28" si="18">STDEV(C19,F19,I19)</f>
        <v>1.1234350584741271E-6</v>
      </c>
      <c r="P19" s="2">
        <f t="shared" ref="P19:P28" si="19">STDEV(D19,G19,J19)</f>
        <v>0.47258156262525952</v>
      </c>
      <c r="Q19" s="4">
        <f t="shared" ref="Q19:Q28" si="20">STDEV(E19,H19,K19)</f>
        <v>1.1780094212762654E-2</v>
      </c>
    </row>
    <row r="20" spans="1:17" x14ac:dyDescent="0.35">
      <c r="B20">
        <f t="shared" ref="B20:B28" si="21">B5</f>
        <v>2</v>
      </c>
      <c r="C20">
        <f t="shared" si="6"/>
        <v>3.3019646689780423E-3</v>
      </c>
      <c r="D20">
        <f t="shared" si="7"/>
        <v>37.700000000000003</v>
      </c>
      <c r="E20">
        <f t="shared" si="8"/>
        <v>1.5955418072419891</v>
      </c>
      <c r="F20">
        <f t="shared" si="9"/>
        <v>3.3008747318039283E-3</v>
      </c>
      <c r="G20">
        <f t="shared" si="10"/>
        <v>39</v>
      </c>
      <c r="H20">
        <f t="shared" si="11"/>
        <v>1.6294365989407895</v>
      </c>
      <c r="I20">
        <f t="shared" si="12"/>
        <v>3.2803017877644745E-3</v>
      </c>
      <c r="J20">
        <f t="shared" si="13"/>
        <v>39.799999999999997</v>
      </c>
      <c r="K20">
        <f t="shared" si="14"/>
        <v>1.6498118065723737</v>
      </c>
      <c r="L20" s="5">
        <f t="shared" si="15"/>
        <v>3.2943803961821487E-3</v>
      </c>
      <c r="M20" s="2">
        <f t="shared" si="16"/>
        <v>38.833333333333336</v>
      </c>
      <c r="N20" s="4">
        <f t="shared" si="17"/>
        <v>1.624930070918384</v>
      </c>
      <c r="O20" s="5">
        <f t="shared" si="18"/>
        <v>1.2204605769730004E-5</v>
      </c>
      <c r="P20" s="2">
        <f t="shared" si="19"/>
        <v>1.0598742063723068</v>
      </c>
      <c r="Q20" s="4">
        <f t="shared" si="20"/>
        <v>2.7414226287504981E-2</v>
      </c>
    </row>
    <row r="21" spans="1:17" x14ac:dyDescent="0.35">
      <c r="B21">
        <f t="shared" si="21"/>
        <v>5</v>
      </c>
      <c r="C21">
        <f t="shared" si="6"/>
        <v>3.2025620496397116E-3</v>
      </c>
      <c r="D21">
        <f t="shared" si="7"/>
        <v>21.8</v>
      </c>
      <c r="E21">
        <f t="shared" si="8"/>
        <v>0.13190507087993861</v>
      </c>
      <c r="F21">
        <f t="shared" si="9"/>
        <v>3.2015367376340646E-3</v>
      </c>
      <c r="G21">
        <f t="shared" si="10"/>
        <v>21.9</v>
      </c>
      <c r="H21">
        <f t="shared" si="11"/>
        <v>0.13627761829254775</v>
      </c>
      <c r="I21">
        <f t="shared" si="12"/>
        <v>3.2005120819331096E-3</v>
      </c>
      <c r="J21">
        <f t="shared" si="13"/>
        <v>21</v>
      </c>
      <c r="K21">
        <f t="shared" si="14"/>
        <v>9.4400675421484295E-2</v>
      </c>
      <c r="L21" s="5">
        <f t="shared" si="15"/>
        <v>3.2015369564022955E-3</v>
      </c>
      <c r="M21" s="2">
        <f t="shared" si="16"/>
        <v>21.566666666666666</v>
      </c>
      <c r="N21" s="4">
        <f t="shared" si="17"/>
        <v>0.12086112153132354</v>
      </c>
      <c r="O21" s="5">
        <f t="shared" si="18"/>
        <v>1.024983870810852E-6</v>
      </c>
      <c r="P21" s="2">
        <f t="shared" si="19"/>
        <v>0.49328828623162441</v>
      </c>
      <c r="Q21" s="4">
        <f t="shared" si="20"/>
        <v>2.301947434168861E-2</v>
      </c>
    </row>
    <row r="22" spans="1:17" x14ac:dyDescent="0.35">
      <c r="B22">
        <f t="shared" si="21"/>
        <v>10</v>
      </c>
      <c r="C22">
        <f t="shared" si="6"/>
        <v>3.1022180859314411E-3</v>
      </c>
      <c r="D22">
        <f t="shared" si="7"/>
        <v>11.8</v>
      </c>
      <c r="E22">
        <f t="shared" si="8"/>
        <v>-1.1753853474740235</v>
      </c>
      <c r="F22">
        <f t="shared" si="9"/>
        <v>3.1022180859314411E-3</v>
      </c>
      <c r="G22">
        <f t="shared" si="10"/>
        <v>12</v>
      </c>
      <c r="H22">
        <f t="shared" si="11"/>
        <v>-1.1586808151342294</v>
      </c>
      <c r="I22">
        <f t="shared" si="12"/>
        <v>3.1012560086835167E-3</v>
      </c>
      <c r="J22">
        <f t="shared" si="13"/>
        <v>11.7</v>
      </c>
      <c r="K22">
        <f t="shared" si="14"/>
        <v>-1.1838434330307701</v>
      </c>
      <c r="L22" s="5">
        <f t="shared" si="15"/>
        <v>3.101897393515466E-3</v>
      </c>
      <c r="M22" s="2">
        <f t="shared" si="16"/>
        <v>11.833333333333334</v>
      </c>
      <c r="N22" s="4">
        <f t="shared" si="17"/>
        <v>-1.1726365318796743</v>
      </c>
      <c r="O22" s="5">
        <f t="shared" si="18"/>
        <v>5.554555580703597E-7</v>
      </c>
      <c r="P22" s="2">
        <f t="shared" si="19"/>
        <v>0.15275252316519491</v>
      </c>
      <c r="Q22" s="4">
        <f t="shared" si="20"/>
        <v>1.2804543148063922E-2</v>
      </c>
    </row>
    <row r="23" spans="1:17" x14ac:dyDescent="0.35">
      <c r="B23">
        <f t="shared" si="21"/>
        <v>25</v>
      </c>
      <c r="C23">
        <f t="shared" si="6"/>
        <v>3.0043563166591561E-3</v>
      </c>
      <c r="D23">
        <f t="shared" si="7"/>
        <v>10.9</v>
      </c>
      <c r="E23">
        <f t="shared" si="8"/>
        <v>-2.2576117273513145</v>
      </c>
      <c r="F23">
        <f t="shared" si="9"/>
        <v>3.0115946393615423E-3</v>
      </c>
      <c r="G23">
        <f t="shared" si="10"/>
        <v>10.5</v>
      </c>
      <c r="H23">
        <f t="shared" si="11"/>
        <v>-2.2081844175725611</v>
      </c>
      <c r="I23">
        <f t="shared" si="12"/>
        <v>3.0088761847449981E-3</v>
      </c>
      <c r="J23">
        <f t="shared" si="13"/>
        <v>10.199999999999999</v>
      </c>
      <c r="K23">
        <f t="shared" si="14"/>
        <v>-2.2377341206744292</v>
      </c>
      <c r="L23" s="5">
        <f t="shared" si="15"/>
        <v>3.0082757135885658E-3</v>
      </c>
      <c r="M23" s="2">
        <f t="shared" si="16"/>
        <v>10.533333333333333</v>
      </c>
      <c r="N23" s="4">
        <f t="shared" si="17"/>
        <v>-2.2345100885327684</v>
      </c>
      <c r="O23" s="5">
        <f t="shared" si="18"/>
        <v>3.656330550326453E-6</v>
      </c>
      <c r="P23" s="2">
        <f t="shared" si="19"/>
        <v>0.35118845842842511</v>
      </c>
      <c r="Q23" s="4">
        <f t="shared" si="20"/>
        <v>2.4870877053876903E-2</v>
      </c>
    </row>
    <row r="24" spans="1:17" x14ac:dyDescent="0.35">
      <c r="B24">
        <f t="shared" si="21"/>
        <v>100</v>
      </c>
      <c r="C24">
        <f t="shared" si="6"/>
        <v>2.9209872937052727E-3</v>
      </c>
      <c r="D24">
        <f t="shared" si="7"/>
        <v>10.8</v>
      </c>
      <c r="E24">
        <f t="shared" si="8"/>
        <v>-3.5666618213896872</v>
      </c>
      <c r="F24">
        <f t="shared" si="9"/>
        <v>2.9184298847220198E-3</v>
      </c>
      <c r="G24">
        <f t="shared" si="10"/>
        <v>10.6</v>
      </c>
      <c r="H24">
        <f t="shared" si="11"/>
        <v>-3.5852404193544505</v>
      </c>
      <c r="I24">
        <f t="shared" si="12"/>
        <v>2.9167274318214966E-3</v>
      </c>
      <c r="J24">
        <f t="shared" si="13"/>
        <v>10.3</v>
      </c>
      <c r="K24">
        <f t="shared" si="14"/>
        <v>-3.6141431079999191</v>
      </c>
      <c r="L24" s="5">
        <f t="shared" si="15"/>
        <v>2.91871487008293E-3</v>
      </c>
      <c r="M24" s="2">
        <f t="shared" si="16"/>
        <v>10.566666666666666</v>
      </c>
      <c r="N24" s="4">
        <f t="shared" si="17"/>
        <v>-3.5886817829146853</v>
      </c>
      <c r="O24" s="5">
        <f t="shared" si="18"/>
        <v>2.1441824337406154E-6</v>
      </c>
      <c r="P24" s="2">
        <f t="shared" si="19"/>
        <v>0.25166114784235827</v>
      </c>
      <c r="Q24" s="4">
        <f t="shared" si="20"/>
        <v>2.3926980208668871E-2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2023-02-06T21:44:55Z</dcterms:modified>
</cp:coreProperties>
</file>