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D5D87733-4310-488F-9A9C-386CF4AD19F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<sst xmlns="http://schemas.openxmlformats.org/spreadsheetml/2006/main" count="60" uniqueCount="28">
  <si>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</si>
  <si>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</si>
  <si>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</si>
  <si>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</si>
  <si>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</si>
  <si>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</si>
  <si>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</si>
  <si>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</si>
  <si>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</si>
  <si>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</si>
  <si>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</si>
  <si>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</si>
  <si>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</si>
  <si>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</si>
  <si>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</si>
  <si>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</si>
  <si>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</si>
  <si>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</si>
  <si>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</si>
  <si>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</si>
  <si>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</si>
  <si>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</si>
  <si>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</si>
  <si>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</si>
  <si>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</si>
  <si>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</si>
  <si>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D8-LH- 4.19.2023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</si>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</sst>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25.600000000000005</c:v>
                </c:pt>
                <c:pt idx="1">
                  <c:v>30.400000000000002</c:v>
                </c:pt>
                <c:pt idx="2">
                  <c:v>39.699999999999996</c:v>
                </c:pt>
                <c:pt idx="3">
                  <c:v>49.033333333333331</c:v>
                </c:pt>
                <c:pt idx="4">
                  <c:v>60.1</c:v>
                </c:pt>
                <c:pt idx="5">
                  <c:v>69.433333333333323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740866.66666666663</c:v>
                </c:pt>
                <c:pt idx="1">
                  <c:v>213266.66666666666</c:v>
                </c:pt>
                <c:pt idx="2">
                  <c:v>28573.333333333332</c:v>
                </c:pt>
                <c:pt idx="3">
                  <c:v>5334.333333333333</c:v>
                </c:pt>
                <c:pt idx="4">
                  <c:v>166.2</c:v>
                </c:pt>
                <c:pt idx="5">
                  <c:v>35.576666666666668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3.3472813348320815E-3</c:v>
                </c:pt>
                <c:pt idx="1">
                  <c:v>3.2943504277767387E-3</c:v>
                </c:pt>
                <c:pt idx="2">
                  <c:v>3.1964258824346606E-3</c:v>
                </c:pt>
                <c:pt idx="3">
                  <c:v>3.1038229416151613E-3</c:v>
                </c:pt>
                <c:pt idx="4">
                  <c:v>3.0007536125514641E-3</c:v>
                </c:pt>
                <c:pt idx="5">
                  <c:v>2.9190034986757221E-3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6.6070112697969705</c:v>
                </c:pt>
                <c:pt idx="1">
                  <c:v>5.3624275083939388</c:v>
                </c:pt>
                <c:pt idx="2">
                  <c:v>3.3506226489566351</c:v>
                </c:pt>
                <c:pt idx="3">
                  <c:v>1.6741166794095683</c:v>
                </c:pt>
                <c:pt idx="4">
                  <c:v>-1.7950723181954282</c:v>
                </c:pt>
                <c:pt idx="5">
                  <c:v>-3.3395863471227707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G16" sqref="G16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27</v>
      </c>
      <c r="B4">
        <v>0.5</v>
      </c>
      <c r="C4">
        <v>25.6</v>
      </c>
      <c r="D4">
        <v>46.6</v>
      </c>
      <c r="E4" s="15">
        <v>739800</v>
      </c>
      <c r="F4">
        <v>25.8</v>
      </c>
      <c r="G4">
        <v>44.4</v>
      </c>
      <c r="H4" s="15">
        <v>704900</v>
      </c>
      <c r="I4">
        <v>25.4</v>
      </c>
      <c r="J4">
        <v>59</v>
      </c>
      <c r="K4" s="15">
        <v>777900</v>
      </c>
      <c r="L4" s="10">
        <f>AVERAGE(C4,F4,I4)</f>
        <v>25.600000000000005</v>
      </c>
      <c r="M4" s="2">
        <f>AVERAGE(D4,G4,J4)</f>
        <v>50</v>
      </c>
      <c r="N4" s="9">
        <f>AVERAGE(E4,H4,K4)</f>
        <v>740866.66666666663</v>
      </c>
      <c r="O4" s="7">
        <f>STDEV(C4,F4,I4)</f>
        <v>0.20000000000000107</v>
      </c>
      <c r="P4" s="7">
        <f>STDEV(D4,G4,J4)</f>
        <v>7.8714674616617728</v>
      </c>
      <c r="Q4" s="7">
        <f>STDEV(E4,H4,K4)</f>
        <v>36511.687626475628</v>
      </c>
    </row>
    <row r="5" spans="1:24" x14ac:dyDescent="0.35">
      <c r="A5" t="s">
        <v>27</v>
      </c>
      <c r="B5">
        <v>1</v>
      </c>
      <c r="C5">
        <v>30.3</v>
      </c>
      <c r="D5">
        <v>27.4</v>
      </c>
      <c r="E5" s="15">
        <v>217500</v>
      </c>
      <c r="F5">
        <v>30.4</v>
      </c>
      <c r="G5">
        <v>26.8</v>
      </c>
      <c r="H5" s="15">
        <v>212700</v>
      </c>
      <c r="I5">
        <v>30.5</v>
      </c>
      <c r="J5">
        <v>26.4</v>
      </c>
      <c r="K5" s="15">
        <v>209600</v>
      </c>
      <c r="L5" s="10">
        <f t="shared" ref="L5:L13" si="0">AVERAGE(C5,F5,I5)</f>
        <v>30.400000000000002</v>
      </c>
      <c r="M5" s="2">
        <f t="shared" ref="M5:M13" si="1">AVERAGE(D5,G5,J5)</f>
        <v>26.866666666666664</v>
      </c>
      <c r="N5" s="9">
        <f t="shared" ref="N5:N13" si="2">AVERAGE(E5,H5,K5)</f>
        <v>213266.66666666666</v>
      </c>
      <c r="O5" s="7">
        <f t="shared" ref="O5:O13" si="3">STDEV(C5,F5,I5)</f>
        <v>9.9999999999999645E-2</v>
      </c>
      <c r="P5" s="7">
        <f t="shared" ref="P5:P13" si="4">STDEV(D5,G5,J5)</f>
        <v>0.50332229568471654</v>
      </c>
      <c r="Q5" s="7">
        <f t="shared" ref="Q5:Q13" si="5">STDEV(E5,H5,K5)</f>
        <v>3980.3684921541289</v>
      </c>
    </row>
    <row r="6" spans="1:24" x14ac:dyDescent="0.35">
      <c r="A6" t="s">
        <v>27</v>
      </c>
      <c r="B6">
        <v>5</v>
      </c>
      <c r="C6">
        <v>39.4</v>
      </c>
      <c r="D6">
        <v>19</v>
      </c>
      <c r="E6" s="15">
        <v>30160</v>
      </c>
      <c r="F6">
        <v>39.4</v>
      </c>
      <c r="G6" s="17">
        <v>18.5</v>
      </c>
      <c r="H6" s="15">
        <v>29370</v>
      </c>
      <c r="I6" s="17">
        <v>40.299999999999997</v>
      </c>
      <c r="J6" s="15">
        <v>16.5</v>
      </c>
      <c r="K6" s="15">
        <v>26190</v>
      </c>
      <c r="L6" s="10">
        <f t="shared" si="0"/>
        <v>39.699999999999996</v>
      </c>
      <c r="M6" s="2">
        <f t="shared" si="1"/>
        <v>18</v>
      </c>
      <c r="N6" s="9">
        <f t="shared" si="2"/>
        <v>28573.333333333332</v>
      </c>
      <c r="O6" s="7">
        <f t="shared" si="3"/>
        <v>0.51961524227066236</v>
      </c>
      <c r="P6" s="7">
        <f t="shared" si="4"/>
        <v>1.3228756555322954</v>
      </c>
      <c r="Q6" s="7">
        <f t="shared" si="5"/>
        <v>2101.4836029180274</v>
      </c>
    </row>
    <row r="7" spans="1:24" x14ac:dyDescent="0.35">
      <c r="A7" t="s">
        <v>27</v>
      </c>
      <c r="B7">
        <v>25</v>
      </c>
      <c r="C7">
        <v>49</v>
      </c>
      <c r="D7">
        <v>17</v>
      </c>
      <c r="E7" s="15">
        <v>5398</v>
      </c>
      <c r="F7">
        <v>49</v>
      </c>
      <c r="G7">
        <v>16.8</v>
      </c>
      <c r="H7" s="15">
        <v>5334</v>
      </c>
      <c r="I7">
        <v>49.1</v>
      </c>
      <c r="J7">
        <v>16.600000000000001</v>
      </c>
      <c r="K7" s="15">
        <v>5271</v>
      </c>
      <c r="L7" s="10">
        <f t="shared" si="0"/>
        <v>49.033333333333331</v>
      </c>
      <c r="M7" s="2">
        <f t="shared" si="1"/>
        <v>16.8</v>
      </c>
      <c r="N7" s="9">
        <f t="shared" si="2"/>
        <v>5334.333333333333</v>
      </c>
      <c r="O7" s="7">
        <f t="shared" si="3"/>
        <v>5.77350269189634E-2</v>
      </c>
      <c r="P7" s="7">
        <f t="shared" si="4"/>
        <v>0.19999999999999929</v>
      </c>
      <c r="Q7" s="7">
        <f t="shared" si="5"/>
        <v>63.500656164588825</v>
      </c>
    </row>
    <row r="8" spans="1:24" x14ac:dyDescent="0.35">
      <c r="A8" t="s">
        <v>25</v>
      </c>
      <c r="B8">
        <v>50</v>
      </c>
      <c r="C8">
        <v>59.6</v>
      </c>
      <c r="D8">
        <v>33.200000000000003</v>
      </c>
      <c r="E8" s="15">
        <v>173.7</v>
      </c>
      <c r="F8">
        <v>60.4</v>
      </c>
      <c r="G8">
        <v>31.2</v>
      </c>
      <c r="H8" s="15">
        <v>163.19999999999999</v>
      </c>
      <c r="I8">
        <v>60.3</v>
      </c>
      <c r="J8">
        <v>30.9</v>
      </c>
      <c r="K8" s="15">
        <v>161.69999999999999</v>
      </c>
      <c r="L8" s="10">
        <f t="shared" si="0"/>
        <v>60.1</v>
      </c>
      <c r="M8" s="2">
        <f t="shared" si="1"/>
        <v>31.766666666666669</v>
      </c>
      <c r="N8" s="9">
        <f t="shared" si="2"/>
        <v>166.2</v>
      </c>
      <c r="O8" s="7">
        <f t="shared" si="3"/>
        <v>0.43588989435406539</v>
      </c>
      <c r="P8" s="7">
        <f t="shared" si="4"/>
        <v>1.250333288900739</v>
      </c>
      <c r="Q8" s="7">
        <f t="shared" si="5"/>
        <v>6.5383484153110105</v>
      </c>
    </row>
    <row r="9" spans="1:24" x14ac:dyDescent="0.35">
      <c r="A9" t="s">
        <v>25</v>
      </c>
      <c r="B9">
        <v>100</v>
      </c>
      <c r="C9">
        <v>69</v>
      </c>
      <c r="D9">
        <v>15.2</v>
      </c>
      <c r="E9" s="15">
        <v>39.76</v>
      </c>
      <c r="F9">
        <v>69.2</v>
      </c>
      <c r="G9">
        <v>13.1</v>
      </c>
      <c r="H9" s="15">
        <v>34.270000000000003</v>
      </c>
      <c r="I9">
        <v>70.099999999999994</v>
      </c>
      <c r="J9">
        <v>12.5</v>
      </c>
      <c r="K9" s="15">
        <v>32.700000000000003</v>
      </c>
      <c r="L9" s="10">
        <f t="shared" si="0"/>
        <v>69.433333333333323</v>
      </c>
      <c r="M9" s="2">
        <f t="shared" si="1"/>
        <v>13.6</v>
      </c>
      <c r="N9" s="9">
        <f t="shared" si="2"/>
        <v>35.576666666666668</v>
      </c>
      <c r="O9" s="7">
        <f t="shared" si="3"/>
        <v>0.58594652770822775</v>
      </c>
      <c r="P9" s="7">
        <f t="shared" si="4"/>
        <v>1.4177446878757822</v>
      </c>
      <c r="Q9" s="7">
        <f t="shared" si="5"/>
        <v>3.7069439344739639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D8-LH- 4.19.2023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0.5</v>
      </c>
      <c r="C19">
        <f t="shared" ref="C19:C28" si="6">1/(C4+273.15)</f>
        <v>3.3472803347280333E-3</v>
      </c>
      <c r="D19">
        <f t="shared" ref="D19:D28" si="7">D4</f>
        <v>46.6</v>
      </c>
      <c r="E19">
        <f t="shared" ref="E19:E28" si="8">LN(E4/1000)</f>
        <v>6.6063798793983537</v>
      </c>
      <c r="F19">
        <f t="shared" ref="F19:F28" si="9">1/(F4+273.15)</f>
        <v>3.3450409767519654E-3</v>
      </c>
      <c r="G19">
        <f t="shared" ref="G19:G28" si="10">G4</f>
        <v>44.4</v>
      </c>
      <c r="H19">
        <f t="shared" ref="H19:H28" si="11">LN(H4/1000)</f>
        <v>6.5580559487798302</v>
      </c>
      <c r="I19">
        <f t="shared" ref="I19:I28" si="12">1/(I4+273.15)</f>
        <v>3.3495226930162457E-3</v>
      </c>
      <c r="J19">
        <f t="shared" ref="J19:J28" si="13">J4</f>
        <v>59</v>
      </c>
      <c r="K19">
        <f t="shared" ref="K19:K28" si="14">LN(K4/1000)</f>
        <v>6.6565979812127285</v>
      </c>
      <c r="L19" s="5">
        <f t="shared" ref="L19:L28" si="15">AVERAGE(C19,F19,I19)</f>
        <v>3.3472813348320815E-3</v>
      </c>
      <c r="M19" s="2">
        <f t="shared" ref="M19:M28" si="16">AVERAGE(D19,G19,J19)</f>
        <v>50</v>
      </c>
      <c r="N19" s="4">
        <f t="shared" ref="N19:N28" si="17">AVERAGE(E19,H19,K19)</f>
        <v>6.6070112697969705</v>
      </c>
      <c r="O19" s="5">
        <f t="shared" ref="O19:O28" si="18">STDEV(C19,F19,I19)</f>
        <v>2.2408582995215657E-6</v>
      </c>
      <c r="P19" s="2">
        <f t="shared" ref="P19:P28" si="19">STDEV(D19,G19,J19)</f>
        <v>7.8714674616617728</v>
      </c>
      <c r="Q19" s="4">
        <f t="shared" ref="Q19:Q28" si="20">STDEV(E19,H19,K19)</f>
        <v>4.9274050263583904E-2</v>
      </c>
    </row>
    <row r="20" spans="1:17" x14ac:dyDescent="0.35">
      <c r="B20">
        <f t="shared" ref="B20:B28" si="21">B5</f>
        <v>1</v>
      </c>
      <c r="C20">
        <f t="shared" si="6"/>
        <v>3.2954358213873785E-3</v>
      </c>
      <c r="D20">
        <f t="shared" si="7"/>
        <v>27.4</v>
      </c>
      <c r="E20">
        <f t="shared" si="8"/>
        <v>5.3821988505287388</v>
      </c>
      <c r="F20">
        <f t="shared" si="9"/>
        <v>3.2943501894251363E-3</v>
      </c>
      <c r="G20">
        <f t="shared" si="10"/>
        <v>26.8</v>
      </c>
      <c r="H20">
        <f t="shared" si="11"/>
        <v>5.3598827222061916</v>
      </c>
      <c r="I20">
        <f t="shared" si="12"/>
        <v>3.2932652725177016E-3</v>
      </c>
      <c r="J20">
        <f t="shared" si="13"/>
        <v>26.4</v>
      </c>
      <c r="K20">
        <f t="shared" si="14"/>
        <v>5.3452009524468869</v>
      </c>
      <c r="L20" s="5">
        <f t="shared" si="15"/>
        <v>3.2943504277767387E-3</v>
      </c>
      <c r="M20" s="2">
        <f t="shared" si="16"/>
        <v>26.866666666666664</v>
      </c>
      <c r="N20" s="4">
        <f t="shared" si="17"/>
        <v>5.3624275083939388</v>
      </c>
      <c r="O20" s="5">
        <f t="shared" si="18"/>
        <v>1.0852744544687551E-6</v>
      </c>
      <c r="P20" s="2">
        <f t="shared" si="19"/>
        <v>0.50332229568471654</v>
      </c>
      <c r="Q20" s="4">
        <f t="shared" si="20"/>
        <v>1.8629762966146102E-2</v>
      </c>
    </row>
    <row r="21" spans="1:17" x14ac:dyDescent="0.35">
      <c r="B21">
        <f t="shared" si="21"/>
        <v>5</v>
      </c>
      <c r="C21">
        <f t="shared" si="6"/>
        <v>3.1994880819068952E-3</v>
      </c>
      <c r="D21">
        <f t="shared" si="7"/>
        <v>19</v>
      </c>
      <c r="E21">
        <f t="shared" si="8"/>
        <v>3.4065165431397553</v>
      </c>
      <c r="F21">
        <f t="shared" si="9"/>
        <v>3.1994880819068952E-3</v>
      </c>
      <c r="G21">
        <f t="shared" si="10"/>
        <v>18.5</v>
      </c>
      <c r="H21">
        <f t="shared" si="11"/>
        <v>3.379973745210529</v>
      </c>
      <c r="I21">
        <f t="shared" si="12"/>
        <v>3.1903014834901901E-3</v>
      </c>
      <c r="J21">
        <f t="shared" si="13"/>
        <v>16.5</v>
      </c>
      <c r="K21">
        <f t="shared" si="14"/>
        <v>3.2653776585196206</v>
      </c>
      <c r="L21" s="5">
        <f t="shared" si="15"/>
        <v>3.1964258824346606E-3</v>
      </c>
      <c r="M21" s="2">
        <f t="shared" si="16"/>
        <v>18</v>
      </c>
      <c r="N21" s="4">
        <f t="shared" si="17"/>
        <v>3.3506226489566351</v>
      </c>
      <c r="O21" s="5">
        <f t="shared" si="18"/>
        <v>5.3038850688216683E-6</v>
      </c>
      <c r="P21" s="2">
        <f t="shared" si="19"/>
        <v>1.3228756555322954</v>
      </c>
      <c r="Q21" s="4">
        <f t="shared" si="20"/>
        <v>7.5007741776652204E-2</v>
      </c>
    </row>
    <row r="22" spans="1:17" x14ac:dyDescent="0.35">
      <c r="B22">
        <f t="shared" si="21"/>
        <v>25</v>
      </c>
      <c r="C22">
        <f t="shared" si="6"/>
        <v>3.1041440322830982E-3</v>
      </c>
      <c r="D22">
        <f t="shared" si="7"/>
        <v>17</v>
      </c>
      <c r="E22">
        <f t="shared" si="8"/>
        <v>1.6860285145958129</v>
      </c>
      <c r="F22">
        <f t="shared" si="9"/>
        <v>3.1041440322830982E-3</v>
      </c>
      <c r="G22">
        <f t="shared" si="10"/>
        <v>16.8</v>
      </c>
      <c r="H22">
        <f t="shared" si="11"/>
        <v>1.6741014257598223</v>
      </c>
      <c r="I22">
        <f t="shared" si="12"/>
        <v>3.1031807602792862E-3</v>
      </c>
      <c r="J22">
        <f t="shared" si="13"/>
        <v>16.600000000000001</v>
      </c>
      <c r="K22">
        <f t="shared" si="14"/>
        <v>1.6622200978730699</v>
      </c>
      <c r="L22" s="5">
        <f t="shared" si="15"/>
        <v>3.1038229416151613E-3</v>
      </c>
      <c r="M22" s="2">
        <f t="shared" si="16"/>
        <v>16.8</v>
      </c>
      <c r="N22" s="4">
        <f t="shared" si="17"/>
        <v>1.6741166794095683</v>
      </c>
      <c r="O22" s="5">
        <f t="shared" si="18"/>
        <v>5.5614535070364661E-7</v>
      </c>
      <c r="P22" s="2">
        <f t="shared" si="19"/>
        <v>0.19999999999999929</v>
      </c>
      <c r="Q22" s="4">
        <f t="shared" si="20"/>
        <v>1.190421569093573E-2</v>
      </c>
    </row>
    <row r="23" spans="1:17" x14ac:dyDescent="0.35">
      <c r="B23">
        <f t="shared" si="21"/>
        <v>50</v>
      </c>
      <c r="C23">
        <f t="shared" si="6"/>
        <v>3.0052592036063112E-3</v>
      </c>
      <c r="D23">
        <f t="shared" si="7"/>
        <v>33.200000000000003</v>
      </c>
      <c r="E23">
        <f t="shared" si="8"/>
        <v>-1.7504256057350778</v>
      </c>
      <c r="F23">
        <f t="shared" si="9"/>
        <v>2.9980512666766606E-3</v>
      </c>
      <c r="G23">
        <f t="shared" si="10"/>
        <v>31.2</v>
      </c>
      <c r="H23">
        <f t="shared" si="11"/>
        <v>-1.8127788364521304</v>
      </c>
      <c r="I23">
        <f t="shared" si="12"/>
        <v>2.99895036737142E-3</v>
      </c>
      <c r="J23">
        <f t="shared" si="13"/>
        <v>30.9</v>
      </c>
      <c r="K23">
        <f t="shared" si="14"/>
        <v>-1.822012512399076</v>
      </c>
      <c r="L23" s="5">
        <f t="shared" si="15"/>
        <v>3.0007536125514641E-3</v>
      </c>
      <c r="M23" s="2">
        <f t="shared" si="16"/>
        <v>31.766666666666669</v>
      </c>
      <c r="N23" s="4">
        <f t="shared" si="17"/>
        <v>-1.7950723181954282</v>
      </c>
      <c r="O23" s="5">
        <f t="shared" si="18"/>
        <v>3.9277676331434108E-6</v>
      </c>
      <c r="P23" s="2">
        <f t="shared" si="19"/>
        <v>1.250333288900739</v>
      </c>
      <c r="Q23" s="4">
        <f t="shared" si="20"/>
        <v>3.8939849678846991E-2</v>
      </c>
    </row>
    <row r="24" spans="1:17" x14ac:dyDescent="0.35">
      <c r="B24">
        <f t="shared" si="21"/>
        <v>100</v>
      </c>
      <c r="C24">
        <f t="shared" si="6"/>
        <v>2.9226947245360223E-3</v>
      </c>
      <c r="D24">
        <f t="shared" si="7"/>
        <v>15.2</v>
      </c>
      <c r="E24">
        <f t="shared" si="8"/>
        <v>-3.224893897193764</v>
      </c>
      <c r="F24">
        <f t="shared" si="9"/>
        <v>2.9209872937052727E-3</v>
      </c>
      <c r="G24">
        <f t="shared" si="10"/>
        <v>13.1</v>
      </c>
      <c r="H24">
        <f t="shared" si="11"/>
        <v>-3.3734849430956197</v>
      </c>
      <c r="I24">
        <f t="shared" si="12"/>
        <v>2.9133284777858705E-3</v>
      </c>
      <c r="J24">
        <f t="shared" si="13"/>
        <v>12.5</v>
      </c>
      <c r="K24">
        <f t="shared" si="14"/>
        <v>-3.4203802010789293</v>
      </c>
      <c r="L24" s="5">
        <f t="shared" si="15"/>
        <v>2.9190034986757221E-3</v>
      </c>
      <c r="M24" s="2">
        <f t="shared" si="16"/>
        <v>13.6</v>
      </c>
      <c r="N24" s="4">
        <f t="shared" si="17"/>
        <v>-3.3395863471227707</v>
      </c>
      <c r="O24" s="5">
        <f t="shared" si="18"/>
        <v>4.9883089905934278E-6</v>
      </c>
      <c r="P24" s="2">
        <f t="shared" si="19"/>
        <v>1.4177446878757822</v>
      </c>
      <c r="Q24" s="4">
        <f t="shared" si="20"/>
        <v>0.10205665024077866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2023-04-20T20:55:09Z</dcterms:modified>
</cp:coreProperties>
</file>