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7E830664-BB72-4EA1-8C95-0032F458533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<sst xmlns="http://schemas.openxmlformats.org/spreadsheetml/2006/main" count="60" uniqueCount="27">
  <si>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</si>
  <si>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</si>
  <si>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</si>
  <si>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</si>
  <si>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</si>
  <si>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</si>
  <si>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</si>
  <si>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</si>
  <si>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</si>
  <si>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</si>
  <si>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</si>
  <si>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</si>
  <si>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</si>
  <si>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</si>
  <si>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</si>
  <si>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</si>
  <si>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</si>
  <si>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</si>
  <si>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</si>
  <si>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</si>
  <si>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</si>
  <si>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</si>
  <si>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</si>
  <si>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</si>
  <si>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</si>
  <si>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</si>
  <si>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 alien pink runtz KYNN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</si>
</sst>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26.399999999999995</c:v>
                </c:pt>
                <c:pt idx="1">
                  <c:v>29.3</c:v>
                </c:pt>
                <c:pt idx="2">
                  <c:v>39.166666666666664</c:v>
                </c:pt>
                <c:pt idx="3">
                  <c:v>49.233333333333327</c:v>
                </c:pt>
                <c:pt idx="4">
                  <c:v>58.266666666666673</c:v>
                </c:pt>
                <c:pt idx="5">
                  <c:v>68.833333333333329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1219</c:v>
                </c:pt>
                <c:pt idx="1">
                  <c:v>844.1</c:v>
                </c:pt>
                <c:pt idx="2">
                  <c:v>272.23333333333329</c:v>
                </c:pt>
                <c:pt idx="3">
                  <c:v>95.453333333333333</c:v>
                </c:pt>
                <c:pt idx="4">
                  <c:v>50.343333333333334</c:v>
                </c:pt>
                <c:pt idx="5">
                  <c:v>25.026666666666667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3.3383408446002343E-3</c:v>
                </c:pt>
                <c:pt idx="1">
                  <c:v>3.3063361997581792E-3</c:v>
                </c:pt>
                <c:pt idx="2">
                  <c:v>3.2018787270708441E-3</c:v>
                </c:pt>
                <c:pt idx="3">
                  <c:v>3.101897393515466E-3</c:v>
                </c:pt>
                <c:pt idx="4">
                  <c:v>3.0173501885170911E-3</c:v>
                </c:pt>
                <c:pt idx="5">
                  <c:v>2.9241194979936365E-3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0.1979855968223341</c:v>
                </c:pt>
                <c:pt idx="1">
                  <c:v>-0.17056191285289668</c:v>
                </c:pt>
                <c:pt idx="2">
                  <c:v>-1.3011337735983277</c:v>
                </c:pt>
                <c:pt idx="3">
                  <c:v>-2.3491193022079542</c:v>
                </c:pt>
                <c:pt idx="4">
                  <c:v>-2.9889258282278051</c:v>
                </c:pt>
                <c:pt idx="5">
                  <c:v>-3.6880452916430055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J15" sqref="J15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5</v>
      </c>
      <c r="C4">
        <v>26.4</v>
      </c>
      <c r="D4">
        <v>23.5</v>
      </c>
      <c r="E4" s="15">
        <v>1230</v>
      </c>
      <c r="F4">
        <v>26.4</v>
      </c>
      <c r="G4">
        <v>23.4</v>
      </c>
      <c r="H4" s="15">
        <v>1224</v>
      </c>
      <c r="I4" s="15">
        <v>26.4</v>
      </c>
      <c r="J4" s="15">
        <v>23</v>
      </c>
      <c r="K4" s="15">
        <v>1203</v>
      </c>
      <c r="L4" s="10">
        <f>AVERAGE(C4,F4,I4)</f>
        <v>26.399999999999995</v>
      </c>
      <c r="M4" s="2">
        <f>AVERAGE(D4,G4,J4)</f>
        <v>23.3</v>
      </c>
      <c r="N4" s="9">
        <f>AVERAGE(E4,H4,K4)</f>
        <v>1219</v>
      </c>
      <c r="O4" s="7">
        <f>STDEV(C4,F4,I4)</f>
        <v>4.3511678576336583E-15</v>
      </c>
      <c r="P4" s="7">
        <f>STDEV(D4,G4,J4)</f>
        <v>0.26457513110645881</v>
      </c>
      <c r="Q4" s="7">
        <f>STDEV(E4,H4,K4)</f>
        <v>14.177446878757825</v>
      </c>
    </row>
    <row r="5" spans="1:24" x14ac:dyDescent="0.35">
      <c r="A5" t="s">
        <v>25</v>
      </c>
      <c r="B5">
        <v>10</v>
      </c>
      <c r="C5">
        <v>29</v>
      </c>
      <c r="D5" s="15">
        <v>33.6</v>
      </c>
      <c r="E5" s="15">
        <v>879</v>
      </c>
      <c r="F5">
        <v>29.1</v>
      </c>
      <c r="G5">
        <v>33</v>
      </c>
      <c r="H5" s="15">
        <v>863.3</v>
      </c>
      <c r="I5" s="15">
        <v>29.8</v>
      </c>
      <c r="J5" s="15">
        <v>30.2</v>
      </c>
      <c r="K5" s="15">
        <v>790</v>
      </c>
      <c r="L5" s="10">
        <f t="shared" ref="L5:L13" si="0">AVERAGE(C5,F5,I5)</f>
        <v>29.3</v>
      </c>
      <c r="M5" s="2">
        <f t="shared" ref="M5:M13" si="1">AVERAGE(D5,G5,J5)</f>
        <v>32.266666666666666</v>
      </c>
      <c r="N5" s="9">
        <f t="shared" ref="N5:N13" si="2">AVERAGE(E5,H5,K5)</f>
        <v>844.1</v>
      </c>
      <c r="O5" s="7">
        <f t="shared" ref="O5:O13" si="3">STDEV(C5,F5,I5)</f>
        <v>0.43588989435406744</v>
      </c>
      <c r="P5" s="7">
        <f t="shared" ref="P5:P13" si="4">STDEV(D5,G5,J5)</f>
        <v>1.8147543451754942</v>
      </c>
      <c r="Q5" s="7">
        <f t="shared" ref="Q5:Q13" si="5">STDEV(E5,H5,K5)</f>
        <v>47.505052362880299</v>
      </c>
    </row>
    <row r="6" spans="1:24" x14ac:dyDescent="0.35">
      <c r="A6" t="s">
        <v>25</v>
      </c>
      <c r="B6">
        <v>50</v>
      </c>
      <c r="C6">
        <v>39.1</v>
      </c>
      <c r="D6">
        <v>52.4</v>
      </c>
      <c r="E6" s="15">
        <v>274.2</v>
      </c>
      <c r="F6">
        <v>39.1</v>
      </c>
      <c r="G6">
        <v>52.3</v>
      </c>
      <c r="H6" s="15">
        <v>273.60000000000002</v>
      </c>
      <c r="I6">
        <v>39.299999999999997</v>
      </c>
      <c r="J6">
        <v>51.4</v>
      </c>
      <c r="K6" s="15">
        <v>268.89999999999998</v>
      </c>
      <c r="L6" s="10">
        <f t="shared" si="0"/>
        <v>39.166666666666664</v>
      </c>
      <c r="M6" s="2">
        <f t="shared" si="1"/>
        <v>52.033333333333331</v>
      </c>
      <c r="N6" s="9">
        <f t="shared" si="2"/>
        <v>272.23333333333329</v>
      </c>
      <c r="O6" s="7">
        <f t="shared" si="3"/>
        <v>0.11547005383792269</v>
      </c>
      <c r="P6" s="7">
        <f t="shared" si="4"/>
        <v>0.55075705472860981</v>
      </c>
      <c r="Q6" s="7">
        <f t="shared" si="5"/>
        <v>2.902297940138713</v>
      </c>
    </row>
    <row r="7" spans="1:24" x14ac:dyDescent="0.35">
      <c r="A7" t="s">
        <v>25</v>
      </c>
      <c r="B7">
        <v>75</v>
      </c>
      <c r="C7">
        <v>49.2</v>
      </c>
      <c r="D7">
        <v>27.4</v>
      </c>
      <c r="E7" s="15">
        <v>95.57</v>
      </c>
      <c r="F7">
        <v>49.2</v>
      </c>
      <c r="G7">
        <v>27.3</v>
      </c>
      <c r="H7" s="15">
        <v>95.22</v>
      </c>
      <c r="I7">
        <v>49.3</v>
      </c>
      <c r="J7">
        <v>27.4</v>
      </c>
      <c r="K7" s="15">
        <v>95.57</v>
      </c>
      <c r="L7" s="10">
        <f t="shared" si="0"/>
        <v>49.233333333333327</v>
      </c>
      <c r="M7" s="2">
        <f t="shared" si="1"/>
        <v>27.366666666666664</v>
      </c>
      <c r="N7" s="9">
        <f t="shared" si="2"/>
        <v>95.453333333333333</v>
      </c>
      <c r="O7" s="7">
        <f t="shared" si="3"/>
        <v>5.7735026918959292E-2</v>
      </c>
      <c r="P7" s="7">
        <f t="shared" si="4"/>
        <v>5.7735026918961339E-2</v>
      </c>
      <c r="Q7" s="7">
        <f t="shared" si="5"/>
        <v>0.20207259421636573</v>
      </c>
    </row>
    <row r="8" spans="1:24" x14ac:dyDescent="0.35">
      <c r="A8" t="s">
        <v>25</v>
      </c>
      <c r="B8">
        <v>75</v>
      </c>
      <c r="C8">
        <v>58.1</v>
      </c>
      <c r="D8">
        <v>14.6</v>
      </c>
      <c r="E8" s="15">
        <v>50.92</v>
      </c>
      <c r="F8">
        <v>58.3</v>
      </c>
      <c r="G8">
        <v>14.4</v>
      </c>
      <c r="H8" s="15">
        <v>50.23</v>
      </c>
      <c r="I8">
        <v>58.4</v>
      </c>
      <c r="J8">
        <v>14.3</v>
      </c>
      <c r="K8" s="15">
        <v>49.88</v>
      </c>
      <c r="L8" s="10">
        <f t="shared" si="0"/>
        <v>58.266666666666673</v>
      </c>
      <c r="M8" s="2">
        <f t="shared" si="1"/>
        <v>14.433333333333332</v>
      </c>
      <c r="N8" s="9">
        <f t="shared" si="2"/>
        <v>50.343333333333334</v>
      </c>
      <c r="O8" s="7">
        <f t="shared" si="3"/>
        <v>0.15275252316519294</v>
      </c>
      <c r="P8" s="7">
        <f t="shared" si="4"/>
        <v>0.15275252316519414</v>
      </c>
      <c r="Q8" s="7">
        <f t="shared" si="5"/>
        <v>0.5291817583149796</v>
      </c>
    </row>
    <row r="9" spans="1:24" x14ac:dyDescent="0.35">
      <c r="A9" t="s">
        <v>25</v>
      </c>
      <c r="B9">
        <v>100</v>
      </c>
      <c r="C9">
        <v>68.7</v>
      </c>
      <c r="D9">
        <v>9.6</v>
      </c>
      <c r="E9" s="15">
        <v>25.11</v>
      </c>
      <c r="F9">
        <v>68.8</v>
      </c>
      <c r="G9">
        <v>9.8000000000000007</v>
      </c>
      <c r="H9" s="15">
        <v>25.64</v>
      </c>
      <c r="I9">
        <v>69</v>
      </c>
      <c r="J9">
        <v>9.3000000000000007</v>
      </c>
      <c r="K9" s="15">
        <v>24.33</v>
      </c>
      <c r="L9" s="10">
        <f t="shared" si="0"/>
        <v>68.833333333333329</v>
      </c>
      <c r="M9" s="2">
        <f t="shared" si="1"/>
        <v>9.5666666666666664</v>
      </c>
      <c r="N9" s="9">
        <f t="shared" si="2"/>
        <v>25.026666666666667</v>
      </c>
      <c r="O9" s="7">
        <f t="shared" si="3"/>
        <v>0.15275252316519375</v>
      </c>
      <c r="P9" s="7">
        <f t="shared" si="4"/>
        <v>0.25166114784235827</v>
      </c>
      <c r="Q9" s="7">
        <f t="shared" si="5"/>
        <v>0.65896383309961315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alien pink runtz KYNN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5</v>
      </c>
      <c r="C19">
        <f t="shared" ref="C19:C28" si="6">1/(C4+273.15)</f>
        <v>3.3383408446002343E-3</v>
      </c>
      <c r="D19">
        <f t="shared" ref="D19:D28" si="7">D4</f>
        <v>23.5</v>
      </c>
      <c r="E19">
        <f t="shared" ref="E19:E28" si="8">LN(E4/1000)</f>
        <v>0.20701416938432612</v>
      </c>
      <c r="F19">
        <f t="shared" ref="F19:F28" si="9">1/(F4+273.15)</f>
        <v>3.3383408446002343E-3</v>
      </c>
      <c r="G19">
        <f t="shared" ref="G19:G28" si="10">G4</f>
        <v>23.4</v>
      </c>
      <c r="H19">
        <f t="shared" ref="H19:H28" si="11">LN(H4/1000)</f>
        <v>0.20212418409013433</v>
      </c>
      <c r="I19">
        <f t="shared" ref="I19:I28" si="12">1/(I4+273.15)</f>
        <v>3.3383408446002343E-3</v>
      </c>
      <c r="J19">
        <f t="shared" ref="J19:J28" si="13">J4</f>
        <v>23</v>
      </c>
      <c r="K19">
        <f t="shared" ref="K19:K28" si="14">LN(K4/1000)</f>
        <v>0.18481843699254188</v>
      </c>
      <c r="L19" s="5">
        <f t="shared" ref="L19:L28" si="15">AVERAGE(C19,F19,I19)</f>
        <v>3.3383408446002343E-3</v>
      </c>
      <c r="M19" s="2">
        <f t="shared" ref="M19:M28" si="16">AVERAGE(D19,G19,J19)</f>
        <v>23.3</v>
      </c>
      <c r="N19" s="4">
        <f t="shared" ref="N19:N28" si="17">AVERAGE(E19,H19,K19)</f>
        <v>0.1979855968223341</v>
      </c>
      <c r="O19" s="5">
        <f t="shared" ref="O19:O28" si="18">STDEV(C19,F19,I19)</f>
        <v>0</v>
      </c>
      <c r="P19" s="2">
        <f t="shared" ref="P19:P28" si="19">STDEV(D19,G19,J19)</f>
        <v>0.26457513110645881</v>
      </c>
      <c r="Q19" s="4">
        <f t="shared" ref="Q19:Q28" si="20">STDEV(E19,H19,K19)</f>
        <v>1.1662270899435648E-2</v>
      </c>
    </row>
    <row r="20" spans="1:17" x14ac:dyDescent="0.35">
      <c r="B20">
        <f t="shared" ref="B20:B28" si="21">B5</f>
        <v>10</v>
      </c>
      <c r="C20">
        <f t="shared" si="6"/>
        <v>3.3096144299189145E-3</v>
      </c>
      <c r="D20">
        <f t="shared" si="7"/>
        <v>33.6</v>
      </c>
      <c r="E20">
        <f t="shared" si="8"/>
        <v>-0.12897038129696006</v>
      </c>
      <c r="F20">
        <f t="shared" si="9"/>
        <v>3.3085194375516956E-3</v>
      </c>
      <c r="G20">
        <f t="shared" si="10"/>
        <v>33</v>
      </c>
      <c r="H20">
        <f t="shared" si="11"/>
        <v>-0.14699302374066012</v>
      </c>
      <c r="I20">
        <f t="shared" si="12"/>
        <v>3.3008747318039283E-3</v>
      </c>
      <c r="J20">
        <f t="shared" si="13"/>
        <v>30.2</v>
      </c>
      <c r="K20">
        <f t="shared" si="14"/>
        <v>-0.23572233352106983</v>
      </c>
      <c r="L20" s="5">
        <f t="shared" si="15"/>
        <v>3.3063361997581792E-3</v>
      </c>
      <c r="M20" s="2">
        <f t="shared" si="16"/>
        <v>32.266666666666666</v>
      </c>
      <c r="N20" s="4">
        <f t="shared" si="17"/>
        <v>-0.17056191285289668</v>
      </c>
      <c r="O20" s="5">
        <f t="shared" si="18"/>
        <v>4.7613523533289589E-6</v>
      </c>
      <c r="P20" s="2">
        <f t="shared" si="19"/>
        <v>1.8147543451754942</v>
      </c>
      <c r="Q20" s="4">
        <f t="shared" si="20"/>
        <v>5.7145552988866241E-2</v>
      </c>
    </row>
    <row r="21" spans="1:17" x14ac:dyDescent="0.35">
      <c r="B21">
        <f t="shared" si="21"/>
        <v>50</v>
      </c>
      <c r="C21">
        <f t="shared" si="6"/>
        <v>3.2025620496397116E-3</v>
      </c>
      <c r="D21">
        <f t="shared" si="7"/>
        <v>52.4</v>
      </c>
      <c r="E21">
        <f t="shared" si="8"/>
        <v>-1.2938975118539231</v>
      </c>
      <c r="F21">
        <f t="shared" si="9"/>
        <v>3.2025620496397116E-3</v>
      </c>
      <c r="G21">
        <f t="shared" si="10"/>
        <v>52.3</v>
      </c>
      <c r="H21">
        <f t="shared" si="11"/>
        <v>-1.2960880932337415</v>
      </c>
      <c r="I21">
        <f t="shared" si="12"/>
        <v>3.2005120819331096E-3</v>
      </c>
      <c r="J21">
        <f t="shared" si="13"/>
        <v>51.4</v>
      </c>
      <c r="K21">
        <f t="shared" si="14"/>
        <v>-1.3134157157073181</v>
      </c>
      <c r="L21" s="5">
        <f t="shared" si="15"/>
        <v>3.2018787270708441E-3</v>
      </c>
      <c r="M21" s="2">
        <f t="shared" si="16"/>
        <v>52.033333333333331</v>
      </c>
      <c r="N21" s="4">
        <f t="shared" si="17"/>
        <v>-1.3011337735983277</v>
      </c>
      <c r="O21" s="5">
        <f t="shared" si="18"/>
        <v>1.1835494072366919E-6</v>
      </c>
      <c r="P21" s="2">
        <f t="shared" si="19"/>
        <v>0.55075705472860981</v>
      </c>
      <c r="Q21" s="4">
        <f t="shared" si="20"/>
        <v>1.0692718932612392E-2</v>
      </c>
    </row>
    <row r="22" spans="1:17" x14ac:dyDescent="0.35">
      <c r="B22">
        <f t="shared" si="21"/>
        <v>75</v>
      </c>
      <c r="C22">
        <f t="shared" si="6"/>
        <v>3.1022180859314411E-3</v>
      </c>
      <c r="D22">
        <f t="shared" si="7"/>
        <v>27.4</v>
      </c>
      <c r="E22">
        <f t="shared" si="8"/>
        <v>-2.3478963157040487</v>
      </c>
      <c r="F22">
        <f t="shared" si="9"/>
        <v>3.1022180859314411E-3</v>
      </c>
      <c r="G22">
        <f t="shared" si="10"/>
        <v>27.3</v>
      </c>
      <c r="H22">
        <f t="shared" si="11"/>
        <v>-2.3515652752157643</v>
      </c>
      <c r="I22">
        <f t="shared" si="12"/>
        <v>3.1012560086835167E-3</v>
      </c>
      <c r="J22">
        <f t="shared" si="13"/>
        <v>27.4</v>
      </c>
      <c r="K22">
        <f t="shared" si="14"/>
        <v>-2.3478963157040487</v>
      </c>
      <c r="L22" s="5">
        <f t="shared" si="15"/>
        <v>3.101897393515466E-3</v>
      </c>
      <c r="M22" s="2">
        <f t="shared" si="16"/>
        <v>27.366666666666664</v>
      </c>
      <c r="N22" s="4">
        <f t="shared" si="17"/>
        <v>-2.3491193022079542</v>
      </c>
      <c r="O22" s="5">
        <f t="shared" si="18"/>
        <v>5.554555580703597E-7</v>
      </c>
      <c r="P22" s="2">
        <f t="shared" si="19"/>
        <v>5.7735026918961339E-2</v>
      </c>
      <c r="Q22" s="4">
        <f t="shared" si="20"/>
        <v>2.1182747617348634E-3</v>
      </c>
    </row>
    <row r="23" spans="1:17" x14ac:dyDescent="0.35">
      <c r="B23">
        <f t="shared" si="21"/>
        <v>75</v>
      </c>
      <c r="C23">
        <f t="shared" si="6"/>
        <v>3.0188679245283017E-3</v>
      </c>
      <c r="D23">
        <f t="shared" si="7"/>
        <v>14.6</v>
      </c>
      <c r="E23">
        <f t="shared" si="8"/>
        <v>-2.9774995052929314</v>
      </c>
      <c r="F23">
        <f t="shared" si="9"/>
        <v>3.017046311660884E-3</v>
      </c>
      <c r="G23">
        <f t="shared" si="10"/>
        <v>14.4</v>
      </c>
      <c r="H23">
        <f t="shared" si="11"/>
        <v>-2.9911428212201838</v>
      </c>
      <c r="I23">
        <f t="shared" si="12"/>
        <v>3.0161363293620875E-3</v>
      </c>
      <c r="J23">
        <f t="shared" si="13"/>
        <v>14.3</v>
      </c>
      <c r="K23">
        <f t="shared" si="14"/>
        <v>-2.9981351581703013</v>
      </c>
      <c r="L23" s="5">
        <f t="shared" si="15"/>
        <v>3.0173501885170911E-3</v>
      </c>
      <c r="M23" s="2">
        <f t="shared" si="16"/>
        <v>14.433333333333332</v>
      </c>
      <c r="N23" s="4">
        <f t="shared" si="17"/>
        <v>-2.9889258282278051</v>
      </c>
      <c r="O23" s="5">
        <f t="shared" si="18"/>
        <v>1.3909201615567207E-6</v>
      </c>
      <c r="P23" s="2">
        <f t="shared" si="19"/>
        <v>0.15275252316519414</v>
      </c>
      <c r="Q23" s="4">
        <f t="shared" si="20"/>
        <v>1.0494943347394359E-2</v>
      </c>
    </row>
    <row r="24" spans="1:17" x14ac:dyDescent="0.35">
      <c r="B24">
        <f t="shared" si="21"/>
        <v>100</v>
      </c>
      <c r="C24">
        <f t="shared" si="6"/>
        <v>2.9252596167909906E-3</v>
      </c>
      <c r="D24">
        <f t="shared" si="7"/>
        <v>9.6</v>
      </c>
      <c r="E24">
        <f t="shared" si="8"/>
        <v>-3.6844891058126432</v>
      </c>
      <c r="F24">
        <f t="shared" si="9"/>
        <v>2.9244041526538967E-3</v>
      </c>
      <c r="G24">
        <f t="shared" si="10"/>
        <v>9.8000000000000007</v>
      </c>
      <c r="H24">
        <f t="shared" si="11"/>
        <v>-3.6636016469296679</v>
      </c>
      <c r="I24">
        <f t="shared" si="12"/>
        <v>2.9226947245360223E-3</v>
      </c>
      <c r="J24">
        <f t="shared" si="13"/>
        <v>9.3000000000000007</v>
      </c>
      <c r="K24">
        <f t="shared" si="14"/>
        <v>-3.7160451221867059</v>
      </c>
      <c r="L24" s="5">
        <f t="shared" si="15"/>
        <v>2.9241194979936365E-3</v>
      </c>
      <c r="M24" s="2">
        <f t="shared" si="16"/>
        <v>9.5666666666666664</v>
      </c>
      <c r="N24" s="4">
        <f t="shared" si="17"/>
        <v>-3.6880452916430055</v>
      </c>
      <c r="O24" s="5">
        <f t="shared" si="18"/>
        <v>1.3059246825927458E-6</v>
      </c>
      <c r="P24" s="2">
        <f t="shared" si="19"/>
        <v>0.25166114784235827</v>
      </c>
      <c r="Q24" s="4">
        <f t="shared" si="20"/>
        <v>2.6401976583277649E-2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2023-06-27T22:22:08Z</dcterms:modified>
</cp:coreProperties>
</file>