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74A30B45-8F3B-47C8-B5C9-B92CDA9CAB3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<sst xmlns="http://schemas.openxmlformats.org/spreadsheetml/2006/main" count="60" uniqueCount="27">
  <si>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</si>
  <si>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</si>
  <si>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</si>
  <si>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</si>
  <si>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</si>
  <si>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</si>
  <si>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</si>
  <si>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</si>
  <si>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</si>
  <si>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</si>
  <si>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</si>
  <si>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</si>
  <si>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</si>
  <si>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</si>
  <si>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</si>
  <si>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</si>
  <si>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</si>
  <si>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</si>
  <si>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</si>
  <si>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</si>
  <si>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</si>
  <si>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</si>
  <si>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</si>
  <si>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</si>
  <si>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</si>
  <si>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</si>
  <si>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 alien sherbert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</si>
</sst>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25.333333333333332</c:v>
                </c:pt>
                <c:pt idx="1">
                  <c:v>29.3</c:v>
                </c:pt>
                <c:pt idx="2">
                  <c:v>42.933333333333337</c:v>
                </c:pt>
                <c:pt idx="3">
                  <c:v>49.666666666666664</c:v>
                </c:pt>
                <c:pt idx="4">
                  <c:v>59.4</c:v>
                </c:pt>
                <c:pt idx="5">
                  <c:v>65.466666666666669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1405.6666666666667</c:v>
                </c:pt>
                <c:pt idx="1">
                  <c:v>844.1</c:v>
                </c:pt>
                <c:pt idx="2">
                  <c:v>256</c:v>
                </c:pt>
                <c:pt idx="3">
                  <c:v>104.49333333333334</c:v>
                </c:pt>
                <c:pt idx="4">
                  <c:v>43.483333333333327</c:v>
                </c:pt>
                <c:pt idx="5">
                  <c:v>30.113333333333333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3.350271398423046E-3</c:v>
                </c:pt>
                <c:pt idx="1">
                  <c:v>3.3063318660236959E-3</c:v>
                </c:pt>
                <c:pt idx="2">
                  <c:v>3.164319528537267E-3</c:v>
                </c:pt>
                <c:pt idx="3">
                  <c:v>3.0977418822463287E-3</c:v>
                </c:pt>
                <c:pt idx="4">
                  <c:v>3.0070754890390906E-3</c:v>
                </c:pt>
                <c:pt idx="5">
                  <c:v>2.9532093179769816E-3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0.34035423086916855</c:v>
                </c:pt>
                <c:pt idx="1">
                  <c:v>-0.16969451223540122</c:v>
                </c:pt>
                <c:pt idx="2">
                  <c:v>-1.3627559788287007</c:v>
                </c:pt>
                <c:pt idx="3">
                  <c:v>-2.2596455266915894</c:v>
                </c:pt>
                <c:pt idx="4">
                  <c:v>-3.1361515953094652</c:v>
                </c:pt>
                <c:pt idx="5">
                  <c:v>-3.5041435141900137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35" workbookViewId="0">
      <selection activeCell="D15" sqref="D15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5</v>
      </c>
      <c r="C4">
        <v>25.2</v>
      </c>
      <c r="D4">
        <v>27.3</v>
      </c>
      <c r="E4" s="15">
        <v>1428</v>
      </c>
      <c r="F4">
        <v>25.3</v>
      </c>
      <c r="G4">
        <v>27.1</v>
      </c>
      <c r="H4" s="15">
        <v>1418</v>
      </c>
      <c r="I4" s="15">
        <v>25.5</v>
      </c>
      <c r="J4" s="15">
        <v>26.2</v>
      </c>
      <c r="K4" s="15">
        <v>1371</v>
      </c>
      <c r="L4" s="10">
        <f>AVERAGE(C4,F4,I4)</f>
        <v>25.333333333333332</v>
      </c>
      <c r="M4" s="2">
        <f>AVERAGE(D4,G4,J4)</f>
        <v>26.866666666666671</v>
      </c>
      <c r="N4" s="9">
        <f>AVERAGE(E4,H4,K4)</f>
        <v>1405.6666666666667</v>
      </c>
      <c r="O4" s="7">
        <f>STDEV(C4,F4,I4)</f>
        <v>0.15275252316519489</v>
      </c>
      <c r="P4" s="7">
        <f>STDEV(D4,G4,J4)</f>
        <v>0.58594652770823241</v>
      </c>
      <c r="Q4" s="7">
        <f>STDEV(E4,H4,K4)</f>
        <v>30.43572462310259</v>
      </c>
    </row>
    <row r="5" spans="1:24" x14ac:dyDescent="0.35">
      <c r="A5" t="s">
        <v>25</v>
      </c>
      <c r="B5">
        <v>10</v>
      </c>
      <c r="C5">
        <v>29.2</v>
      </c>
      <c r="D5" s="15">
        <v>33.200000000000003</v>
      </c>
      <c r="E5" s="15">
        <v>868.5</v>
      </c>
      <c r="F5">
        <v>29.3</v>
      </c>
      <c r="G5">
        <v>31.9</v>
      </c>
      <c r="H5" s="15">
        <v>834.5</v>
      </c>
      <c r="I5" s="15">
        <v>29.4</v>
      </c>
      <c r="J5" s="15">
        <v>31.7</v>
      </c>
      <c r="K5" s="15">
        <v>829.3</v>
      </c>
      <c r="L5" s="10">
        <f t="shared" ref="L5:L13" si="0">AVERAGE(C5,F5,I5)</f>
        <v>29.3</v>
      </c>
      <c r="M5" s="2">
        <f t="shared" ref="M5:M13" si="1">AVERAGE(D5,G5,J5)</f>
        <v>32.266666666666666</v>
      </c>
      <c r="N5" s="9">
        <f t="shared" ref="N5:N13" si="2">AVERAGE(E5,H5,K5)</f>
        <v>844.1</v>
      </c>
      <c r="O5" s="7">
        <f t="shared" ref="O5:O13" si="3">STDEV(C5,F5,I5)</f>
        <v>9.9999999999999645E-2</v>
      </c>
      <c r="P5" s="7">
        <f t="shared" ref="P5:P13" si="4">STDEV(D5,G5,J5)</f>
        <v>0.8144527815247099</v>
      </c>
      <c r="Q5" s="7">
        <f t="shared" ref="Q5:Q13" si="5">STDEV(E5,H5,K5)</f>
        <v>21.290373411474036</v>
      </c>
    </row>
    <row r="6" spans="1:24" x14ac:dyDescent="0.35">
      <c r="A6" t="s">
        <v>25</v>
      </c>
      <c r="B6">
        <v>25</v>
      </c>
      <c r="C6">
        <v>49.1</v>
      </c>
      <c r="D6">
        <v>24</v>
      </c>
      <c r="E6" s="15">
        <v>251.1</v>
      </c>
      <c r="F6">
        <v>40</v>
      </c>
      <c r="G6">
        <v>24.3</v>
      </c>
      <c r="H6" s="15">
        <v>254.3</v>
      </c>
      <c r="I6">
        <v>39.700000000000003</v>
      </c>
      <c r="J6">
        <v>25.1</v>
      </c>
      <c r="K6" s="15">
        <v>262.60000000000002</v>
      </c>
      <c r="L6" s="10">
        <f t="shared" si="0"/>
        <v>42.933333333333337</v>
      </c>
      <c r="M6" s="2">
        <f t="shared" si="1"/>
        <v>24.466666666666669</v>
      </c>
      <c r="N6" s="9">
        <f t="shared" si="2"/>
        <v>256</v>
      </c>
      <c r="O6" s="7">
        <f t="shared" si="3"/>
        <v>5.3425961229848369</v>
      </c>
      <c r="P6" s="7">
        <f t="shared" si="4"/>
        <v>0.56862407030773343</v>
      </c>
      <c r="Q6" s="7">
        <f t="shared" si="5"/>
        <v>5.9354865007006934</v>
      </c>
    </row>
    <row r="7" spans="1:24" x14ac:dyDescent="0.35">
      <c r="A7" t="s">
        <v>25</v>
      </c>
      <c r="B7">
        <v>50</v>
      </c>
      <c r="C7">
        <v>49</v>
      </c>
      <c r="D7">
        <v>21.1</v>
      </c>
      <c r="E7" s="15">
        <v>110.4</v>
      </c>
      <c r="F7">
        <v>49.7</v>
      </c>
      <c r="G7">
        <v>19.899999999999999</v>
      </c>
      <c r="H7" s="15">
        <v>104.2</v>
      </c>
      <c r="I7">
        <v>50.3</v>
      </c>
      <c r="J7">
        <v>18.899999999999999</v>
      </c>
      <c r="K7" s="15">
        <v>98.88</v>
      </c>
      <c r="L7" s="10">
        <f t="shared" si="0"/>
        <v>49.666666666666664</v>
      </c>
      <c r="M7" s="2">
        <f t="shared" si="1"/>
        <v>19.966666666666665</v>
      </c>
      <c r="N7" s="9">
        <f t="shared" si="2"/>
        <v>104.49333333333334</v>
      </c>
      <c r="O7" s="7">
        <f t="shared" si="3"/>
        <v>0.65064070986476985</v>
      </c>
      <c r="P7" s="7">
        <f t="shared" si="4"/>
        <v>1.1015141094572218</v>
      </c>
      <c r="Q7" s="7">
        <f t="shared" si="5"/>
        <v>5.765599130474941</v>
      </c>
    </row>
    <row r="8" spans="1:24" x14ac:dyDescent="0.35">
      <c r="A8" t="s">
        <v>25</v>
      </c>
      <c r="B8">
        <v>75</v>
      </c>
      <c r="C8">
        <v>58.7</v>
      </c>
      <c r="D8">
        <v>13.1</v>
      </c>
      <c r="E8" s="15">
        <v>45.69</v>
      </c>
      <c r="F8">
        <v>59.4</v>
      </c>
      <c r="G8">
        <v>12.4</v>
      </c>
      <c r="H8" s="15">
        <v>43.25</v>
      </c>
      <c r="I8">
        <v>60.1</v>
      </c>
      <c r="J8">
        <v>11.9</v>
      </c>
      <c r="K8" s="15">
        <v>41.51</v>
      </c>
      <c r="L8" s="10">
        <f t="shared" si="0"/>
        <v>59.4</v>
      </c>
      <c r="M8" s="2">
        <f t="shared" si="1"/>
        <v>12.466666666666667</v>
      </c>
      <c r="N8" s="9">
        <f t="shared" si="2"/>
        <v>43.483333333333327</v>
      </c>
      <c r="O8" s="7">
        <f t="shared" si="3"/>
        <v>0.69999999999999929</v>
      </c>
      <c r="P8" s="7">
        <f t="shared" si="4"/>
        <v>0.60277137733417041</v>
      </c>
      <c r="Q8" s="7">
        <f t="shared" si="5"/>
        <v>2.0997460163870612</v>
      </c>
    </row>
    <row r="9" spans="1:24" x14ac:dyDescent="0.35">
      <c r="A9" t="s">
        <v>25</v>
      </c>
      <c r="B9">
        <v>75</v>
      </c>
      <c r="C9">
        <v>64.400000000000006</v>
      </c>
      <c r="D9">
        <v>9.1999999999999993</v>
      </c>
      <c r="E9" s="15">
        <v>32.090000000000003</v>
      </c>
      <c r="F9">
        <v>65.599999999999994</v>
      </c>
      <c r="G9">
        <v>8.6</v>
      </c>
      <c r="H9" s="15">
        <v>30</v>
      </c>
      <c r="I9">
        <v>66.400000000000006</v>
      </c>
      <c r="J9">
        <v>8.1</v>
      </c>
      <c r="K9" s="15">
        <v>28.25</v>
      </c>
      <c r="L9" s="10">
        <f t="shared" si="0"/>
        <v>65.466666666666669</v>
      </c>
      <c r="M9" s="2">
        <f t="shared" si="1"/>
        <v>8.6333333333333329</v>
      </c>
      <c r="N9" s="9">
        <f t="shared" si="2"/>
        <v>30.113333333333333</v>
      </c>
      <c r="O9" s="7">
        <f t="shared" si="3"/>
        <v>1.0066445913694326</v>
      </c>
      <c r="P9" s="7">
        <f t="shared" si="4"/>
        <v>0.55075705472861003</v>
      </c>
      <c r="Q9" s="7">
        <f t="shared" si="5"/>
        <v>1.9225070437668987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alien sherbert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5</v>
      </c>
      <c r="C19">
        <f t="shared" ref="C19:C28" si="6">1/(C4+273.15)</f>
        <v>3.3517680576504111E-3</v>
      </c>
      <c r="D19">
        <f t="shared" ref="D19:D28" si="7">D4</f>
        <v>27.3</v>
      </c>
      <c r="E19">
        <f t="shared" ref="E19:E28" si="8">LN(E4/1000)</f>
        <v>0.3562748639173926</v>
      </c>
      <c r="F19">
        <f t="shared" ref="F19:F28" si="9">1/(F4+273.15)</f>
        <v>3.3506449991623391E-3</v>
      </c>
      <c r="G19">
        <f t="shared" ref="G19:G28" si="10">G4</f>
        <v>27.1</v>
      </c>
      <c r="H19">
        <f t="shared" ref="H19:H28" si="11">LN(H4/1000)</f>
        <v>0.3492474281099357</v>
      </c>
      <c r="I19">
        <f t="shared" ref="I19:I28" si="12">1/(I4+273.15)</f>
        <v>3.3484011384563874E-3</v>
      </c>
      <c r="J19">
        <f t="shared" ref="J19:J28" si="13">J4</f>
        <v>26.2</v>
      </c>
      <c r="K19">
        <f t="shared" ref="K19:K28" si="14">LN(K4/1000)</f>
        <v>0.31554040058017735</v>
      </c>
      <c r="L19" s="5">
        <f t="shared" ref="L19:L28" si="15">AVERAGE(C19,F19,I19)</f>
        <v>3.350271398423046E-3</v>
      </c>
      <c r="M19" s="2">
        <f t="shared" ref="M19:M28" si="16">AVERAGE(D19,G19,J19)</f>
        <v>26.866666666666671</v>
      </c>
      <c r="N19" s="4">
        <f t="shared" ref="N19:N28" si="17">AVERAGE(E19,H19,K19)</f>
        <v>0.34035423086916855</v>
      </c>
      <c r="O19" s="5">
        <f t="shared" ref="O19:O28" si="18">STDEV(C19,F19,I19)</f>
        <v>1.7142693338771662E-6</v>
      </c>
      <c r="P19" s="2">
        <f t="shared" ref="P19:P28" si="19">STDEV(D19,G19,J19)</f>
        <v>0.58594652770823241</v>
      </c>
      <c r="Q19" s="4">
        <f t="shared" ref="Q19:Q28" si="20">STDEV(E19,H19,K19)</f>
        <v>2.1774775399877832E-2</v>
      </c>
    </row>
    <row r="20" spans="1:17" x14ac:dyDescent="0.35">
      <c r="B20">
        <f t="shared" ref="B20:B28" si="21">B5</f>
        <v>10</v>
      </c>
      <c r="C20">
        <f t="shared" si="6"/>
        <v>3.3074251695055404E-3</v>
      </c>
      <c r="D20">
        <f t="shared" si="7"/>
        <v>33.200000000000003</v>
      </c>
      <c r="E20">
        <f t="shared" si="8"/>
        <v>-0.14098769330097738</v>
      </c>
      <c r="F20">
        <f t="shared" si="9"/>
        <v>3.3063316250619939E-3</v>
      </c>
      <c r="G20">
        <f t="shared" si="10"/>
        <v>31.9</v>
      </c>
      <c r="H20">
        <f t="shared" si="11"/>
        <v>-0.18092253588024726</v>
      </c>
      <c r="I20">
        <f t="shared" si="12"/>
        <v>3.3052388035035535E-3</v>
      </c>
      <c r="J20">
        <f t="shared" si="13"/>
        <v>31.7</v>
      </c>
      <c r="K20">
        <f t="shared" si="14"/>
        <v>-0.18717330752497907</v>
      </c>
      <c r="L20" s="5">
        <f t="shared" si="15"/>
        <v>3.3063318660236959E-3</v>
      </c>
      <c r="M20" s="2">
        <f t="shared" si="16"/>
        <v>32.266666666666666</v>
      </c>
      <c r="N20" s="4">
        <f t="shared" si="17"/>
        <v>-0.16969451223540122</v>
      </c>
      <c r="O20" s="5">
        <f t="shared" si="18"/>
        <v>1.093183020910935E-6</v>
      </c>
      <c r="P20" s="2">
        <f t="shared" si="19"/>
        <v>0.8144527815247099</v>
      </c>
      <c r="Q20" s="4">
        <f t="shared" si="20"/>
        <v>2.505651864363866E-2</v>
      </c>
    </row>
    <row r="21" spans="1:17" x14ac:dyDescent="0.35">
      <c r="B21">
        <f t="shared" si="21"/>
        <v>25</v>
      </c>
      <c r="C21">
        <f t="shared" si="6"/>
        <v>3.1031807602792862E-3</v>
      </c>
      <c r="D21">
        <f t="shared" si="7"/>
        <v>24</v>
      </c>
      <c r="E21">
        <f t="shared" si="8"/>
        <v>-1.3819040128185978</v>
      </c>
      <c r="F21">
        <f t="shared" si="9"/>
        <v>3.1933578157432542E-3</v>
      </c>
      <c r="G21">
        <f t="shared" si="10"/>
        <v>24.3</v>
      </c>
      <c r="H21">
        <f t="shared" si="11"/>
        <v>-1.369240606554063</v>
      </c>
      <c r="I21">
        <f t="shared" si="12"/>
        <v>3.1964200095892605E-3</v>
      </c>
      <c r="J21">
        <f t="shared" si="13"/>
        <v>25.1</v>
      </c>
      <c r="K21">
        <f t="shared" si="14"/>
        <v>-1.3371233171134413</v>
      </c>
      <c r="L21" s="5">
        <f t="shared" si="15"/>
        <v>3.164319528537267E-3</v>
      </c>
      <c r="M21" s="2">
        <f t="shared" si="16"/>
        <v>24.466666666666669</v>
      </c>
      <c r="N21" s="4">
        <f t="shared" si="17"/>
        <v>-1.3627559788287007</v>
      </c>
      <c r="O21" s="5">
        <f t="shared" si="18"/>
        <v>5.2969859315132561E-5</v>
      </c>
      <c r="P21" s="2">
        <f t="shared" si="19"/>
        <v>0.56862407030773343</v>
      </c>
      <c r="Q21" s="4">
        <f t="shared" si="20"/>
        <v>2.3083879104514832E-2</v>
      </c>
    </row>
    <row r="22" spans="1:17" x14ac:dyDescent="0.35">
      <c r="B22">
        <f t="shared" si="21"/>
        <v>50</v>
      </c>
      <c r="C22">
        <f t="shared" si="6"/>
        <v>3.1041440322830982E-3</v>
      </c>
      <c r="D22">
        <f t="shared" si="7"/>
        <v>21.1</v>
      </c>
      <c r="E22">
        <f t="shared" si="8"/>
        <v>-2.2036451451391419</v>
      </c>
      <c r="F22">
        <f t="shared" si="9"/>
        <v>3.0974136595942393E-3</v>
      </c>
      <c r="G22">
        <f t="shared" si="10"/>
        <v>19.899999999999999</v>
      </c>
      <c r="H22">
        <f t="shared" si="11"/>
        <v>-2.2614431496628704</v>
      </c>
      <c r="I22">
        <f t="shared" si="12"/>
        <v>3.0916679548616478E-3</v>
      </c>
      <c r="J22">
        <f t="shared" si="13"/>
        <v>18.899999999999999</v>
      </c>
      <c r="K22">
        <f t="shared" si="14"/>
        <v>-2.3138482852727567</v>
      </c>
      <c r="L22" s="5">
        <f t="shared" si="15"/>
        <v>3.0977418822463287E-3</v>
      </c>
      <c r="M22" s="2">
        <f t="shared" si="16"/>
        <v>19.966666666666665</v>
      </c>
      <c r="N22" s="4">
        <f t="shared" si="17"/>
        <v>-2.2596455266915894</v>
      </c>
      <c r="O22" s="5">
        <f t="shared" si="18"/>
        <v>6.2445115532372793E-6</v>
      </c>
      <c r="P22" s="2">
        <f t="shared" si="19"/>
        <v>1.1015141094572218</v>
      </c>
      <c r="Q22" s="4">
        <f t="shared" si="20"/>
        <v>5.5123557668998832E-2</v>
      </c>
    </row>
    <row r="23" spans="1:17" x14ac:dyDescent="0.35">
      <c r="B23">
        <f t="shared" si="21"/>
        <v>75</v>
      </c>
      <c r="C23">
        <f t="shared" si="6"/>
        <v>3.013409673045051E-3</v>
      </c>
      <c r="D23">
        <f t="shared" si="7"/>
        <v>13.1</v>
      </c>
      <c r="E23">
        <f t="shared" si="8"/>
        <v>-3.085875823406957</v>
      </c>
      <c r="F23">
        <f t="shared" si="9"/>
        <v>3.0070666065253348E-3</v>
      </c>
      <c r="G23">
        <f t="shared" si="10"/>
        <v>12.4</v>
      </c>
      <c r="H23">
        <f t="shared" si="11"/>
        <v>-3.1407580456042488</v>
      </c>
      <c r="I23">
        <f t="shared" si="12"/>
        <v>3.0007501875468868E-3</v>
      </c>
      <c r="J23">
        <f t="shared" si="13"/>
        <v>11.9</v>
      </c>
      <c r="K23">
        <f t="shared" si="14"/>
        <v>-3.1818209169171898</v>
      </c>
      <c r="L23" s="5">
        <f t="shared" si="15"/>
        <v>3.0070754890390906E-3</v>
      </c>
      <c r="M23" s="2">
        <f t="shared" si="16"/>
        <v>12.466666666666667</v>
      </c>
      <c r="N23" s="4">
        <f t="shared" si="17"/>
        <v>-3.1361515953094652</v>
      </c>
      <c r="O23" s="5">
        <f t="shared" si="18"/>
        <v>6.3297474233846981E-6</v>
      </c>
      <c r="P23" s="2">
        <f t="shared" si="19"/>
        <v>0.60277137733417041</v>
      </c>
      <c r="Q23" s="4">
        <f t="shared" si="20"/>
        <v>4.8138132290426107E-2</v>
      </c>
    </row>
    <row r="24" spans="1:17" x14ac:dyDescent="0.35">
      <c r="B24">
        <f t="shared" si="21"/>
        <v>75</v>
      </c>
      <c r="C24">
        <f t="shared" si="6"/>
        <v>2.9625240705080731E-3</v>
      </c>
      <c r="D24">
        <f t="shared" si="7"/>
        <v>9.1999999999999993</v>
      </c>
      <c r="E24">
        <f t="shared" si="8"/>
        <v>-3.4392108238603716</v>
      </c>
      <c r="F24">
        <f t="shared" si="9"/>
        <v>2.9520295202952029E-3</v>
      </c>
      <c r="G24">
        <f t="shared" si="10"/>
        <v>8.6</v>
      </c>
      <c r="H24">
        <f t="shared" si="11"/>
        <v>-3.5065578973199818</v>
      </c>
      <c r="I24">
        <f t="shared" si="12"/>
        <v>2.9450743631276692E-3</v>
      </c>
      <c r="J24">
        <f t="shared" si="13"/>
        <v>8.1</v>
      </c>
      <c r="K24">
        <f t="shared" si="14"/>
        <v>-3.5666618213896872</v>
      </c>
      <c r="L24" s="5">
        <f t="shared" si="15"/>
        <v>2.9532093179769816E-3</v>
      </c>
      <c r="M24" s="2">
        <f t="shared" si="16"/>
        <v>8.6333333333333329</v>
      </c>
      <c r="N24" s="4">
        <f t="shared" si="17"/>
        <v>-3.5041435141900137</v>
      </c>
      <c r="O24" s="5">
        <f t="shared" si="18"/>
        <v>8.7844757295400926E-6</v>
      </c>
      <c r="P24" s="2">
        <f t="shared" si="19"/>
        <v>0.55075705472861003</v>
      </c>
      <c r="Q24" s="4">
        <f t="shared" si="20"/>
        <v>6.3759792402642859E-2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2023-06-28T00:17:05Z</dcterms:modified>
</cp:coreProperties>
</file>