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412C8F3A-079E-4200-8071-6F1B426CB1F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<sst xmlns="http://schemas.openxmlformats.org/spreadsheetml/2006/main" count="60" uniqueCount="28">
  <si>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</si>
  <si>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</si>
  <si>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</si>
  <si>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</si>
  <si>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</si>
  <si>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</si>
  <si>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</si>
  <si>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</si>
  <si>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</si>
  <si>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</si>
  <si>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</si>
  <si>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</si>
  <si>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</si>
  <si>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</si>
  <si>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</si>
  <si>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</si>
  <si>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</si>
  <si>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</si>
  <si>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</si>
  <si>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</si>
  <si>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</si>
  <si>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</si>
  <si>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</si>
  <si>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</si>
  <si>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</si>
  <si>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</si>
  <si>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</si>
  <si>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Raw Garden Liquid Diampnd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</si>
</sst>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24.399999999999995</c:v>
                </c:pt>
                <c:pt idx="1">
                  <c:v>29.599999999999998</c:v>
                </c:pt>
                <c:pt idx="2">
                  <c:v>39.433333333333337</c:v>
                </c:pt>
                <c:pt idx="3">
                  <c:v>49.266666666666673</c:v>
                </c:pt>
                <c:pt idx="4">
                  <c:v>59.333333333333336</c:v>
                </c:pt>
                <c:pt idx="5">
                  <c:v>68.066666666666663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258466.66666666666</c:v>
                </c:pt>
                <c:pt idx="1">
                  <c:v>85903.333333333328</c:v>
                </c:pt>
                <c:pt idx="2">
                  <c:v>10401</c:v>
                </c:pt>
                <c:pt idx="3">
                  <c:v>1847</c:v>
                </c:pt>
                <c:pt idx="4">
                  <c:v>140.4</c:v>
                </c:pt>
                <c:pt idx="5">
                  <c:v>67.493333333333325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3.3607819784611018E-3</c:v>
                </c:pt>
                <c:pt idx="1">
                  <c:v>3.3030555664228058E-3</c:v>
                </c:pt>
                <c:pt idx="2">
                  <c:v>3.1991482763767398E-3</c:v>
                </c:pt>
                <c:pt idx="3">
                  <c:v>3.1015767010994914E-3</c:v>
                </c:pt>
                <c:pt idx="4">
                  <c:v>3.0076696178265882E-3</c:v>
                </c:pt>
                <c:pt idx="5">
                  <c:v>2.9306899273963058E-3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5.5531077663930999</c:v>
                </c:pt>
                <c:pt idx="1">
                  <c:v>4.4520162827624015</c:v>
                </c:pt>
                <c:pt idx="2">
                  <c:v>2.3411266516851215</c:v>
                </c:pt>
                <c:pt idx="3">
                  <c:v>0.61350704782261445</c:v>
                </c:pt>
                <c:pt idx="4">
                  <c:v>-1.963279611745089</c:v>
                </c:pt>
                <c:pt idx="5">
                  <c:v>-2.7806538600390698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53</xdr:row>
      <xdr:rowOff>0</xdr:rowOff>
    </xdr:from>
    <xdr:to>
      <xdr:col>5</xdr:col>
      <xdr:colOff>724063</xdr:colOff>
      <xdr:row>70</xdr:row>
      <xdr:rowOff>152569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2D116-5DD8-3458-5AD5-6AD96A69B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759950"/>
          <a:ext cx="3162463" cy="3283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24.7</v>
      </c>
      <c r="D4">
        <v>30.1</v>
      </c>
      <c r="E4" s="15">
        <v>238900</v>
      </c>
      <c r="F4">
        <v>24.4</v>
      </c>
      <c r="G4">
        <v>33</v>
      </c>
      <c r="H4" s="15">
        <v>261900</v>
      </c>
      <c r="I4">
        <v>24.1</v>
      </c>
      <c r="J4">
        <v>34.6</v>
      </c>
      <c r="K4" s="15">
        <v>274600</v>
      </c>
      <c r="L4" s="10">
        <f>AVERAGE(C4,F4,I4)</f>
        <v>24.399999999999995</v>
      </c>
      <c r="M4" s="2">
        <f>AVERAGE(D4,G4,J4)</f>
        <v>32.56666666666667</v>
      </c>
      <c r="N4" s="9">
        <f>AVERAGE(E4,H4,K4)</f>
        <v>258466.66666666666</v>
      </c>
      <c r="O4" s="7">
        <f>STDEV(C4,F4,I4)</f>
        <v>0.29999999999999893</v>
      </c>
      <c r="P4" s="7">
        <f>STDEV(D4,G4,J4)</f>
        <v>2.2810816147900832</v>
      </c>
      <c r="Q4" s="7">
        <f>STDEV(E4,H4,K4)</f>
        <v>18095.947981062869</v>
      </c>
    </row>
    <row r="5" spans="1:24" x14ac:dyDescent="0.35">
      <c r="A5" t="s">
        <v>26</v>
      </c>
      <c r="B5">
        <v>3</v>
      </c>
      <c r="C5">
        <v>29.5</v>
      </c>
      <c r="D5">
        <v>34.4</v>
      </c>
      <c r="E5" s="15">
        <v>91020</v>
      </c>
      <c r="F5">
        <v>29.6</v>
      </c>
      <c r="G5">
        <v>32.5</v>
      </c>
      <c r="H5" s="15">
        <v>85990</v>
      </c>
      <c r="I5">
        <v>29.7</v>
      </c>
      <c r="J5">
        <v>30.5</v>
      </c>
      <c r="K5" s="15">
        <v>80700</v>
      </c>
      <c r="L5" s="10">
        <f t="shared" ref="L5:L13" si="0">AVERAGE(C5,F5,I5)</f>
        <v>29.599999999999998</v>
      </c>
      <c r="M5" s="2">
        <f t="shared" ref="M5:M13" si="1">AVERAGE(D5,G5,J5)</f>
        <v>32.466666666666669</v>
      </c>
      <c r="N5" s="9">
        <f t="shared" ref="N5:N13" si="2">AVERAGE(E5,H5,K5)</f>
        <v>85903.333333333328</v>
      </c>
      <c r="O5" s="7">
        <f t="shared" ref="O5:O13" si="3">STDEV(C5,F5,I5)</f>
        <v>9.9999999999999645E-2</v>
      </c>
      <c r="P5" s="7">
        <f t="shared" ref="P5:P13" si="4">STDEV(D5,G5,J5)</f>
        <v>1.9502136635080092</v>
      </c>
      <c r="Q5" s="7">
        <f t="shared" ref="Q5:Q13" si="5">STDEV(E5,H5,K5)</f>
        <v>5160.5458367631363</v>
      </c>
    </row>
    <row r="6" spans="1:24" x14ac:dyDescent="0.35">
      <c r="A6" t="s">
        <v>26</v>
      </c>
      <c r="B6">
        <v>10</v>
      </c>
      <c r="C6">
        <v>39.200000000000003</v>
      </c>
      <c r="D6">
        <v>12.4</v>
      </c>
      <c r="E6" s="15">
        <v>9843</v>
      </c>
      <c r="F6">
        <v>39.700000000000003</v>
      </c>
      <c r="G6">
        <v>13.3</v>
      </c>
      <c r="H6" s="15">
        <v>10560</v>
      </c>
      <c r="I6">
        <v>39.4</v>
      </c>
      <c r="J6">
        <v>13.6</v>
      </c>
      <c r="K6" s="15">
        <v>10800</v>
      </c>
      <c r="L6" s="10">
        <f t="shared" si="0"/>
        <v>39.433333333333337</v>
      </c>
      <c r="M6" s="2">
        <f t="shared" si="1"/>
        <v>13.100000000000001</v>
      </c>
      <c r="N6" s="9">
        <f t="shared" si="2"/>
        <v>10401</v>
      </c>
      <c r="O6" s="7">
        <f t="shared" si="3"/>
        <v>0.2516611478423586</v>
      </c>
      <c r="P6" s="7">
        <f t="shared" si="4"/>
        <v>0.62449979983983961</v>
      </c>
      <c r="Q6" s="7">
        <f t="shared" si="5"/>
        <v>497.91866805734446</v>
      </c>
    </row>
    <row r="7" spans="1:24" x14ac:dyDescent="0.35">
      <c r="A7" t="s">
        <v>26</v>
      </c>
      <c r="B7">
        <v>50</v>
      </c>
      <c r="C7">
        <v>49.2</v>
      </c>
      <c r="D7">
        <v>11.8</v>
      </c>
      <c r="E7">
        <v>1873</v>
      </c>
      <c r="F7">
        <v>49.3</v>
      </c>
      <c r="G7">
        <v>11.6</v>
      </c>
      <c r="H7">
        <v>1842</v>
      </c>
      <c r="I7">
        <v>49.3</v>
      </c>
      <c r="J7">
        <v>11.5</v>
      </c>
      <c r="K7">
        <v>1826</v>
      </c>
      <c r="L7" s="10">
        <f t="shared" si="0"/>
        <v>49.266666666666673</v>
      </c>
      <c r="M7" s="2">
        <f t="shared" si="1"/>
        <v>11.633333333333333</v>
      </c>
      <c r="N7" s="9">
        <f t="shared" si="2"/>
        <v>1847</v>
      </c>
      <c r="O7" s="7">
        <f t="shared" si="3"/>
        <v>5.7735026918959292E-2</v>
      </c>
      <c r="P7" s="7">
        <f t="shared" si="4"/>
        <v>0.15275252316519508</v>
      </c>
      <c r="Q7" s="7">
        <f t="shared" si="5"/>
        <v>23.895606290697042</v>
      </c>
    </row>
    <row r="8" spans="1:24" x14ac:dyDescent="0.35">
      <c r="A8" t="s">
        <v>25</v>
      </c>
      <c r="B8">
        <v>50</v>
      </c>
      <c r="C8">
        <v>59.3</v>
      </c>
      <c r="D8">
        <v>26.6</v>
      </c>
      <c r="E8">
        <v>139.19999999999999</v>
      </c>
      <c r="F8">
        <v>59.3</v>
      </c>
      <c r="G8">
        <v>27</v>
      </c>
      <c r="H8">
        <v>141.30000000000001</v>
      </c>
      <c r="I8">
        <v>59.4</v>
      </c>
      <c r="J8">
        <v>26.9</v>
      </c>
      <c r="K8">
        <v>140.69999999999999</v>
      </c>
      <c r="L8" s="10">
        <f t="shared" si="0"/>
        <v>59.333333333333336</v>
      </c>
      <c r="M8" s="2">
        <f t="shared" si="1"/>
        <v>26.833333333333332</v>
      </c>
      <c r="N8" s="9">
        <f t="shared" si="2"/>
        <v>140.4</v>
      </c>
      <c r="O8" s="7">
        <f t="shared" si="3"/>
        <v>5.7735026918963393E-2</v>
      </c>
      <c r="P8" s="7">
        <f t="shared" si="4"/>
        <v>0.20816659994661224</v>
      </c>
      <c r="Q8" s="7">
        <f t="shared" si="5"/>
        <v>1.0816653826392062</v>
      </c>
    </row>
    <row r="9" spans="1:24" x14ac:dyDescent="0.35">
      <c r="A9" t="s">
        <v>25</v>
      </c>
      <c r="B9">
        <v>100</v>
      </c>
      <c r="C9">
        <v>67.900000000000006</v>
      </c>
      <c r="D9">
        <v>13</v>
      </c>
      <c r="E9">
        <v>34.01</v>
      </c>
      <c r="F9">
        <v>68</v>
      </c>
      <c r="G9">
        <v>28.6</v>
      </c>
      <c r="H9">
        <v>74.819999999999993</v>
      </c>
      <c r="I9">
        <v>68.3</v>
      </c>
      <c r="J9">
        <v>35.799999999999997</v>
      </c>
      <c r="K9">
        <v>93.65</v>
      </c>
      <c r="L9" s="10">
        <f t="shared" si="0"/>
        <v>68.066666666666663</v>
      </c>
      <c r="M9" s="2">
        <f t="shared" si="1"/>
        <v>25.8</v>
      </c>
      <c r="N9" s="9">
        <f t="shared" si="2"/>
        <v>67.493333333333325</v>
      </c>
      <c r="O9" s="7">
        <f t="shared" si="3"/>
        <v>0.20816659994660941</v>
      </c>
      <c r="P9" s="7">
        <f t="shared" si="4"/>
        <v>11.655041827466764</v>
      </c>
      <c r="Q9" s="7">
        <f t="shared" si="5"/>
        <v>30.48757834484946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Raw Garden Liquid Diampnd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3.3573946617424882E-3</v>
      </c>
      <c r="D19">
        <f t="shared" ref="D19:D28" si="7">D4</f>
        <v>30.1</v>
      </c>
      <c r="E19">
        <f t="shared" ref="E19:E28" si="8">LN(E4/1000)</f>
        <v>5.476045054331764</v>
      </c>
      <c r="F19">
        <f t="shared" ref="F19:F28" si="9">1/(F4+273.15)</f>
        <v>3.3607797008906072E-3</v>
      </c>
      <c r="G19">
        <f t="shared" ref="G19:G28" si="10">G4</f>
        <v>33</v>
      </c>
      <c r="H19">
        <f t="shared" ref="H19:H28" si="11">LN(H4/1000)</f>
        <v>5.567962751513666</v>
      </c>
      <c r="I19">
        <f t="shared" ref="I19:I28" si="12">1/(I4+273.15)</f>
        <v>3.3641715727502101E-3</v>
      </c>
      <c r="J19">
        <f t="shared" ref="J19:J28" si="13">J4</f>
        <v>34.6</v>
      </c>
      <c r="K19">
        <f t="shared" ref="K19:K28" si="14">LN(K4/1000)</f>
        <v>5.6153154933338705</v>
      </c>
      <c r="L19" s="5">
        <f t="shared" ref="L19:L28" si="15">AVERAGE(C19,F19,I19)</f>
        <v>3.3607819784611018E-3</v>
      </c>
      <c r="M19" s="2">
        <f t="shared" ref="M19:M28" si="16">AVERAGE(D19,G19,J19)</f>
        <v>32.56666666666667</v>
      </c>
      <c r="N19" s="4">
        <f t="shared" ref="N19:N28" si="17">AVERAGE(E19,H19,K19)</f>
        <v>5.5531077663930999</v>
      </c>
      <c r="O19" s="5">
        <f t="shared" ref="O19:O28" si="18">STDEV(C19,F19,I19)</f>
        <v>3.3884560779418804E-6</v>
      </c>
      <c r="P19" s="2">
        <f t="shared" ref="P19:P28" si="19">STDEV(D19,G19,J19)</f>
        <v>2.2810816147900832</v>
      </c>
      <c r="Q19" s="4">
        <f t="shared" ref="Q19:Q28" si="20">STDEV(E19,H19,K19)</f>
        <v>7.0813605558247339E-2</v>
      </c>
    </row>
    <row r="20" spans="1:17" x14ac:dyDescent="0.35">
      <c r="B20">
        <f t="shared" ref="B20:B28" si="21">B5</f>
        <v>3</v>
      </c>
      <c r="C20">
        <f t="shared" si="6"/>
        <v>3.3041467041136628E-3</v>
      </c>
      <c r="D20">
        <f t="shared" si="7"/>
        <v>34.4</v>
      </c>
      <c r="E20">
        <f t="shared" si="8"/>
        <v>4.5110792625884955</v>
      </c>
      <c r="F20">
        <f t="shared" si="9"/>
        <v>3.3030553261767133E-3</v>
      </c>
      <c r="G20">
        <f t="shared" si="10"/>
        <v>32.5</v>
      </c>
      <c r="H20">
        <f t="shared" si="11"/>
        <v>4.4542310104228049</v>
      </c>
      <c r="I20">
        <f t="shared" si="12"/>
        <v>3.3019646689780423E-3</v>
      </c>
      <c r="J20">
        <f t="shared" si="13"/>
        <v>30.5</v>
      </c>
      <c r="K20">
        <f t="shared" si="14"/>
        <v>4.3907385752759032</v>
      </c>
      <c r="L20" s="5">
        <f t="shared" si="15"/>
        <v>3.3030555664228058E-3</v>
      </c>
      <c r="M20" s="2">
        <f t="shared" si="16"/>
        <v>32.466666666666669</v>
      </c>
      <c r="N20" s="4">
        <f t="shared" si="17"/>
        <v>4.4520162827624015</v>
      </c>
      <c r="O20" s="5">
        <f t="shared" si="18"/>
        <v>1.0910175876488634E-6</v>
      </c>
      <c r="P20" s="2">
        <f t="shared" si="19"/>
        <v>1.9502136635080092</v>
      </c>
      <c r="Q20" s="4">
        <f t="shared" si="20"/>
        <v>6.0200905472211096E-2</v>
      </c>
    </row>
    <row r="21" spans="1:17" x14ac:dyDescent="0.35">
      <c r="B21">
        <f t="shared" si="21"/>
        <v>10</v>
      </c>
      <c r="C21">
        <f t="shared" si="6"/>
        <v>3.2015367376340646E-3</v>
      </c>
      <c r="D21">
        <f t="shared" si="7"/>
        <v>12.4</v>
      </c>
      <c r="E21">
        <f t="shared" si="8"/>
        <v>2.2867605426470741</v>
      </c>
      <c r="F21">
        <f t="shared" si="9"/>
        <v>3.1964200095892605E-3</v>
      </c>
      <c r="G21">
        <f t="shared" si="10"/>
        <v>13.3</v>
      </c>
      <c r="H21">
        <f t="shared" si="11"/>
        <v>2.3570732782781154</v>
      </c>
      <c r="I21">
        <f t="shared" si="12"/>
        <v>3.1994880819068952E-3</v>
      </c>
      <c r="J21">
        <f t="shared" si="13"/>
        <v>13.6</v>
      </c>
      <c r="K21">
        <f t="shared" si="14"/>
        <v>2.379546134130174</v>
      </c>
      <c r="L21" s="5">
        <f t="shared" si="15"/>
        <v>3.1991482763767398E-3</v>
      </c>
      <c r="M21" s="2">
        <f t="shared" si="16"/>
        <v>13.100000000000001</v>
      </c>
      <c r="N21" s="4">
        <f t="shared" si="17"/>
        <v>2.3411266516851215</v>
      </c>
      <c r="O21" s="5">
        <f t="shared" si="18"/>
        <v>2.5752334495854916E-6</v>
      </c>
      <c r="P21" s="2">
        <f t="shared" si="19"/>
        <v>0.62449979983983961</v>
      </c>
      <c r="Q21" s="4">
        <f t="shared" si="20"/>
        <v>4.8404676132471652E-2</v>
      </c>
    </row>
    <row r="22" spans="1:17" x14ac:dyDescent="0.35">
      <c r="B22">
        <f t="shared" si="21"/>
        <v>50</v>
      </c>
      <c r="C22">
        <f t="shared" si="6"/>
        <v>3.1022180859314411E-3</v>
      </c>
      <c r="D22">
        <f t="shared" si="7"/>
        <v>11.8</v>
      </c>
      <c r="E22">
        <f t="shared" si="8"/>
        <v>0.62754142346195141</v>
      </c>
      <c r="F22">
        <f t="shared" si="9"/>
        <v>3.1012560086835167E-3</v>
      </c>
      <c r="G22">
        <f t="shared" si="10"/>
        <v>11.6</v>
      </c>
      <c r="H22">
        <f t="shared" si="11"/>
        <v>0.6108519378331152</v>
      </c>
      <c r="I22">
        <f t="shared" si="12"/>
        <v>3.1012560086835167E-3</v>
      </c>
      <c r="J22">
        <f t="shared" si="13"/>
        <v>11.5</v>
      </c>
      <c r="K22">
        <f t="shared" si="14"/>
        <v>0.60212778217277674</v>
      </c>
      <c r="L22" s="5">
        <f t="shared" si="15"/>
        <v>3.1015767010994914E-3</v>
      </c>
      <c r="M22" s="2">
        <f t="shared" si="16"/>
        <v>11.633333333333333</v>
      </c>
      <c r="N22" s="4">
        <f t="shared" si="17"/>
        <v>0.61350704782261445</v>
      </c>
      <c r="O22" s="5">
        <f t="shared" si="18"/>
        <v>5.554555580703597E-7</v>
      </c>
      <c r="P22" s="2">
        <f t="shared" si="19"/>
        <v>0.15275252316519508</v>
      </c>
      <c r="Q22" s="4">
        <f t="shared" si="20"/>
        <v>1.29131908406081E-2</v>
      </c>
    </row>
    <row r="23" spans="1:17" x14ac:dyDescent="0.35">
      <c r="B23">
        <f t="shared" si="21"/>
        <v>50</v>
      </c>
      <c r="C23">
        <f t="shared" si="6"/>
        <v>3.0079711234772149E-3</v>
      </c>
      <c r="D23">
        <f t="shared" si="7"/>
        <v>26.6</v>
      </c>
      <c r="E23">
        <f t="shared" si="8"/>
        <v>-1.9718435310818179</v>
      </c>
      <c r="F23">
        <f t="shared" si="9"/>
        <v>3.0079711234772149E-3</v>
      </c>
      <c r="G23">
        <f t="shared" si="10"/>
        <v>27</v>
      </c>
      <c r="H23">
        <f t="shared" si="11"/>
        <v>-1.9568699892916552</v>
      </c>
      <c r="I23">
        <f t="shared" si="12"/>
        <v>3.0070666065253348E-3</v>
      </c>
      <c r="J23">
        <f t="shared" si="13"/>
        <v>26.9</v>
      </c>
      <c r="K23">
        <f t="shared" si="14"/>
        <v>-1.9611253148617938</v>
      </c>
      <c r="L23" s="5">
        <f t="shared" si="15"/>
        <v>3.0076696178265882E-3</v>
      </c>
      <c r="M23" s="2">
        <f t="shared" si="16"/>
        <v>26.833333333333332</v>
      </c>
      <c r="N23" s="4">
        <f t="shared" si="17"/>
        <v>-1.963279611745089</v>
      </c>
      <c r="O23" s="5">
        <f t="shared" si="18"/>
        <v>5.2222310565455362E-7</v>
      </c>
      <c r="P23" s="2">
        <f t="shared" si="19"/>
        <v>0.20816659994661224</v>
      </c>
      <c r="Q23" s="4">
        <f t="shared" si="20"/>
        <v>7.7157296953346069E-3</v>
      </c>
    </row>
    <row r="24" spans="1:17" x14ac:dyDescent="0.35">
      <c r="B24">
        <f t="shared" si="21"/>
        <v>100</v>
      </c>
      <c r="C24">
        <f t="shared" si="6"/>
        <v>2.9321213898255392E-3</v>
      </c>
      <c r="D24">
        <f t="shared" si="7"/>
        <v>13</v>
      </c>
      <c r="E24">
        <f t="shared" si="8"/>
        <v>-3.381100679963033</v>
      </c>
      <c r="F24">
        <f t="shared" si="9"/>
        <v>2.9312619082515023E-3</v>
      </c>
      <c r="G24">
        <f t="shared" si="10"/>
        <v>28.6</v>
      </c>
      <c r="H24">
        <f t="shared" si="11"/>
        <v>-2.5926700500621371</v>
      </c>
      <c r="I24">
        <f t="shared" si="12"/>
        <v>2.9286864841118758E-3</v>
      </c>
      <c r="J24">
        <f t="shared" si="13"/>
        <v>35.799999999999997</v>
      </c>
      <c r="K24">
        <f t="shared" si="14"/>
        <v>-2.3681908500920392</v>
      </c>
      <c r="L24" s="5">
        <f t="shared" si="15"/>
        <v>2.9306899273963058E-3</v>
      </c>
      <c r="M24" s="2">
        <f t="shared" si="16"/>
        <v>25.8</v>
      </c>
      <c r="N24" s="4">
        <f t="shared" si="17"/>
        <v>-2.7806538600390698</v>
      </c>
      <c r="O24" s="5">
        <f t="shared" si="18"/>
        <v>1.7874607378829171E-6</v>
      </c>
      <c r="P24" s="2">
        <f t="shared" si="19"/>
        <v>11.655041827466764</v>
      </c>
      <c r="Q24" s="4">
        <f t="shared" si="20"/>
        <v>0.53197745767316595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2023-10-27T18:05:20Z</dcterms:modified>
</cp:coreProperties>
</file>