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76A5DFF8-594A-4188-A6F3-0DF3C566A0E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<sst xmlns="http://schemas.openxmlformats.org/spreadsheetml/2006/main" count="60" uniqueCount="27">
  <si>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</si>
  <si>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</si>
  <si>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</si>
  <si>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</si>
  <si>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</si>
  <si>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</si>
  <si>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</si>
  <si>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</si>
  <si>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</si>
  <si>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</si>
  <si>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</si>
  <si>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</si>
  <si>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</si>
  <si>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</si>
  <si>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</si>
  <si>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</si>
  <si>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</si>
  <si>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</si>
  <si>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</si>
  <si>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</si>
  <si>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</si>
  <si>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</si>
  <si>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</si>
  <si>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</si>
  <si>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</si>
  <si>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</si>
  <si>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Cream BLUE D8- 3.23.2023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</si>
</sst>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25.066666666666666</c:v>
                </c:pt>
                <c:pt idx="1">
                  <c:v>29.399999999999995</c:v>
                </c:pt>
                <c:pt idx="2">
                  <c:v>39.1</c:v>
                </c:pt>
                <c:pt idx="3">
                  <c:v>49.5</c:v>
                </c:pt>
                <c:pt idx="4">
                  <c:v>59.533333333333331</c:v>
                </c:pt>
                <c:pt idx="5">
                  <c:v>68.999999999999986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16810</c:v>
                </c:pt>
                <c:pt idx="1">
                  <c:v>7264</c:v>
                </c:pt>
                <c:pt idx="2">
                  <c:v>1208.6666666666667</c:v>
                </c:pt>
                <c:pt idx="3">
                  <c:v>260.40000000000003</c:v>
                </c:pt>
                <c:pt idx="4">
                  <c:v>74.796666666666667</c:v>
                </c:pt>
                <c:pt idx="5">
                  <c:v>23.756666666666671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3.3532677295273362E-3</c:v>
                </c:pt>
                <c:pt idx="1">
                  <c:v>3.3052397663952695E-3</c:v>
                </c:pt>
                <c:pt idx="2">
                  <c:v>3.2025622686181958E-3</c:v>
                </c:pt>
                <c:pt idx="3">
                  <c:v>3.0993354295758258E-3</c:v>
                </c:pt>
                <c:pt idx="4">
                  <c:v>3.0058636624958023E-3</c:v>
                </c:pt>
                <c:pt idx="5">
                  <c:v>2.9226952240036974E-3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2.8213226544012104</c:v>
                </c:pt>
                <c:pt idx="1">
                  <c:v>1.982588242748565</c:v>
                </c:pt>
                <c:pt idx="2">
                  <c:v>0.18938687600431189</c:v>
                </c:pt>
                <c:pt idx="3">
                  <c:v>-1.3462082587837683</c:v>
                </c:pt>
                <c:pt idx="4">
                  <c:v>-2.5935187846245635</c:v>
                </c:pt>
                <c:pt idx="5">
                  <c:v>-3.7473767592483127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E16" sqref="E16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0.5</v>
      </c>
      <c r="C4">
        <v>24.9</v>
      </c>
      <c r="D4">
        <v>30.9</v>
      </c>
      <c r="E4" s="15">
        <v>16170</v>
      </c>
      <c r="F4">
        <v>25</v>
      </c>
      <c r="G4">
        <v>35.6</v>
      </c>
      <c r="H4">
        <v>16630</v>
      </c>
      <c r="I4">
        <v>25.3</v>
      </c>
      <c r="J4">
        <v>33.700000000000003</v>
      </c>
      <c r="K4">
        <v>17630</v>
      </c>
      <c r="L4" s="10">
        <f>AVERAGE(C4,F4,I4)</f>
        <v>25.066666666666666</v>
      </c>
      <c r="M4" s="2">
        <f>AVERAGE(D4,G4,J4)</f>
        <v>33.4</v>
      </c>
      <c r="N4" s="9">
        <f>AVERAGE(E4,H4,K4)</f>
        <v>16810</v>
      </c>
      <c r="O4" s="7">
        <f>STDEV(C4,F4,I4)</f>
        <v>0.20816659994661424</v>
      </c>
      <c r="P4" s="7">
        <f>STDEV(D4,G4,J4)</f>
        <v>2.3643180835073796</v>
      </c>
      <c r="Q4" s="7">
        <f>STDEV(E4,H4,K4)</f>
        <v>746.45830426086093</v>
      </c>
    </row>
    <row r="5" spans="1:24" x14ac:dyDescent="0.35">
      <c r="A5" t="s">
        <v>25</v>
      </c>
      <c r="B5">
        <v>1</v>
      </c>
      <c r="C5">
        <v>29.2</v>
      </c>
      <c r="D5">
        <v>28.8</v>
      </c>
      <c r="E5" s="15">
        <v>7534</v>
      </c>
      <c r="F5">
        <v>29.4</v>
      </c>
      <c r="G5">
        <v>27.2</v>
      </c>
      <c r="H5">
        <v>7116</v>
      </c>
      <c r="I5">
        <v>29.6</v>
      </c>
      <c r="J5">
        <v>27.3</v>
      </c>
      <c r="K5">
        <v>7142</v>
      </c>
      <c r="L5" s="10">
        <f t="shared" ref="L5:L13" si="0">AVERAGE(C5,F5,I5)</f>
        <v>29.399999999999995</v>
      </c>
      <c r="M5" s="2">
        <f t="shared" ref="M5:M13" si="1">AVERAGE(D5,G5,J5)</f>
        <v>27.766666666666666</v>
      </c>
      <c r="N5" s="9">
        <f t="shared" ref="N5:N13" si="2">AVERAGE(E5,H5,K5)</f>
        <v>7264</v>
      </c>
      <c r="O5" s="7">
        <f t="shared" ref="O5:O13" si="3">STDEV(C5,F5,I5)</f>
        <v>0.20000000000000107</v>
      </c>
      <c r="P5" s="7">
        <f t="shared" ref="P5:P13" si="4">STDEV(D5,G5,J5)</f>
        <v>0.8962886439832507</v>
      </c>
      <c r="Q5" s="7">
        <f t="shared" ref="Q5:Q13" si="5">STDEV(E5,H5,K5)</f>
        <v>234.18795869984433</v>
      </c>
    </row>
    <row r="6" spans="1:24" x14ac:dyDescent="0.35">
      <c r="A6" t="s">
        <v>25</v>
      </c>
      <c r="B6">
        <v>5</v>
      </c>
      <c r="C6">
        <v>39</v>
      </c>
      <c r="D6">
        <v>23</v>
      </c>
      <c r="E6" s="15">
        <v>1203</v>
      </c>
      <c r="F6">
        <v>39.1</v>
      </c>
      <c r="G6">
        <v>23.6</v>
      </c>
      <c r="H6">
        <v>1235</v>
      </c>
      <c r="I6">
        <v>39.200000000000003</v>
      </c>
      <c r="J6">
        <v>22.7</v>
      </c>
      <c r="K6">
        <v>1188</v>
      </c>
      <c r="L6" s="10">
        <f t="shared" si="0"/>
        <v>39.1</v>
      </c>
      <c r="M6" s="2">
        <f t="shared" si="1"/>
        <v>23.099999999999998</v>
      </c>
      <c r="N6" s="9">
        <f t="shared" si="2"/>
        <v>1208.6666666666667</v>
      </c>
      <c r="O6" s="7">
        <f t="shared" si="3"/>
        <v>0.10000000000000142</v>
      </c>
      <c r="P6" s="7">
        <f t="shared" si="4"/>
        <v>0.4582575694955851</v>
      </c>
      <c r="Q6" s="7">
        <f t="shared" si="5"/>
        <v>24.00694344004112</v>
      </c>
    </row>
    <row r="7" spans="1:24" x14ac:dyDescent="0.35">
      <c r="A7" t="s">
        <v>25</v>
      </c>
      <c r="B7">
        <v>15</v>
      </c>
      <c r="C7">
        <v>49.5</v>
      </c>
      <c r="D7">
        <v>15.1</v>
      </c>
      <c r="E7">
        <v>263.3</v>
      </c>
      <c r="F7">
        <v>49.2</v>
      </c>
      <c r="G7">
        <v>15.5</v>
      </c>
      <c r="H7">
        <v>270.3</v>
      </c>
      <c r="I7">
        <v>49.8</v>
      </c>
      <c r="J7">
        <v>14.2</v>
      </c>
      <c r="K7">
        <v>247.6</v>
      </c>
      <c r="L7" s="10">
        <f t="shared" si="0"/>
        <v>49.5</v>
      </c>
      <c r="M7" s="2">
        <f t="shared" si="1"/>
        <v>14.933333333333332</v>
      </c>
      <c r="N7" s="9">
        <f t="shared" si="2"/>
        <v>260.40000000000003</v>
      </c>
      <c r="O7" s="7">
        <f t="shared" si="3"/>
        <v>0.29999999999999716</v>
      </c>
      <c r="P7" s="7">
        <f t="shared" si="4"/>
        <v>0.66583281184793963</v>
      </c>
      <c r="Q7" s="7">
        <f t="shared" si="5"/>
        <v>11.624543001770014</v>
      </c>
    </row>
    <row r="8" spans="1:24" x14ac:dyDescent="0.35">
      <c r="A8" t="s">
        <v>25</v>
      </c>
      <c r="B8">
        <v>45</v>
      </c>
      <c r="C8">
        <v>59.2</v>
      </c>
      <c r="D8">
        <v>13.3</v>
      </c>
      <c r="E8">
        <v>77.319999999999993</v>
      </c>
      <c r="F8">
        <v>59.5</v>
      </c>
      <c r="G8">
        <v>13</v>
      </c>
      <c r="H8">
        <v>75.569999999999993</v>
      </c>
      <c r="I8">
        <v>59.9</v>
      </c>
      <c r="J8">
        <v>12.3</v>
      </c>
      <c r="K8">
        <v>71.5</v>
      </c>
      <c r="L8" s="10">
        <f t="shared" si="0"/>
        <v>59.533333333333331</v>
      </c>
      <c r="M8" s="2">
        <f t="shared" si="1"/>
        <v>12.866666666666667</v>
      </c>
      <c r="N8" s="9">
        <f t="shared" si="2"/>
        <v>74.796666666666667</v>
      </c>
      <c r="O8" s="7">
        <f t="shared" si="3"/>
        <v>0.3511884584284225</v>
      </c>
      <c r="P8" s="7">
        <f t="shared" si="4"/>
        <v>0.51316014394468834</v>
      </c>
      <c r="Q8" s="7">
        <f t="shared" si="5"/>
        <v>2.9860732297338779</v>
      </c>
    </row>
    <row r="9" spans="1:24" x14ac:dyDescent="0.35">
      <c r="A9" t="s">
        <v>25</v>
      </c>
      <c r="B9">
        <v>250</v>
      </c>
      <c r="C9">
        <v>68.8</v>
      </c>
      <c r="D9">
        <v>18.899999999999999</v>
      </c>
      <c r="E9">
        <v>19.78</v>
      </c>
      <c r="F9">
        <v>69.099999999999994</v>
      </c>
      <c r="G9">
        <v>24.5</v>
      </c>
      <c r="H9">
        <v>25.64</v>
      </c>
      <c r="I9">
        <v>69.099999999999994</v>
      </c>
      <c r="J9">
        <v>24.7</v>
      </c>
      <c r="K9">
        <v>25.85</v>
      </c>
      <c r="L9" s="10">
        <f t="shared" si="0"/>
        <v>68.999999999999986</v>
      </c>
      <c r="M9" s="2">
        <f t="shared" si="1"/>
        <v>22.7</v>
      </c>
      <c r="N9" s="9">
        <f t="shared" si="2"/>
        <v>23.756666666666671</v>
      </c>
      <c r="O9" s="7">
        <f t="shared" si="3"/>
        <v>0.17320508075688609</v>
      </c>
      <c r="P9" s="7">
        <f t="shared" si="4"/>
        <v>3.2924155266308532</v>
      </c>
      <c r="Q9" s="7">
        <f t="shared" si="5"/>
        <v>3.4454946427665858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Cream BLUE D8- 3.23.2023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0.5</v>
      </c>
      <c r="C19">
        <f t="shared" ref="C19:C28" si="6">1/(C4+273.15)</f>
        <v>3.3551417547391382E-3</v>
      </c>
      <c r="D19">
        <f t="shared" ref="D19:D28" si="7">D4</f>
        <v>30.9</v>
      </c>
      <c r="E19">
        <f t="shared" ref="E19:E28" si="8">LN(E4/1000)</f>
        <v>2.7831576735890158</v>
      </c>
      <c r="F19">
        <f t="shared" ref="F19:F28" si="9">1/(F4+273.15)</f>
        <v>3.3540164346805303E-3</v>
      </c>
      <c r="G19">
        <f t="shared" ref="G19:G28" si="10">G4</f>
        <v>35.6</v>
      </c>
      <c r="H19">
        <f t="shared" ref="H19:H28" si="11">LN(H4/1000)</f>
        <v>2.8112082932048361</v>
      </c>
      <c r="I19">
        <f t="shared" ref="I19:I28" si="12">1/(I4+273.15)</f>
        <v>3.3506449991623391E-3</v>
      </c>
      <c r="J19">
        <f t="shared" ref="J19:J28" si="13">J4</f>
        <v>33.700000000000003</v>
      </c>
      <c r="K19">
        <f t="shared" ref="K19:K28" si="14">LN(K4/1000)</f>
        <v>2.869601996409779</v>
      </c>
      <c r="L19" s="5">
        <f t="shared" ref="L19:L28" si="15">AVERAGE(C19,F19,I19)</f>
        <v>3.3532677295273362E-3</v>
      </c>
      <c r="M19" s="2">
        <f t="shared" ref="M19:M28" si="16">AVERAGE(D19,G19,J19)</f>
        <v>33.4</v>
      </c>
      <c r="N19" s="4">
        <f t="shared" ref="N19:N28" si="17">AVERAGE(E19,H19,K19)</f>
        <v>2.8213226544012104</v>
      </c>
      <c r="O19" s="5">
        <f t="shared" ref="O19:O28" si="18">STDEV(C19,F19,I19)</f>
        <v>2.340004750889084E-6</v>
      </c>
      <c r="P19" s="2">
        <f t="shared" ref="P19:P28" si="19">STDEV(D19,G19,J19)</f>
        <v>2.3643180835073796</v>
      </c>
      <c r="Q19" s="4">
        <f t="shared" ref="Q19:Q28" si="20">STDEV(E19,H19,K19)</f>
        <v>4.4100798901982714E-2</v>
      </c>
    </row>
    <row r="20" spans="1:17" x14ac:dyDescent="0.35">
      <c r="B20">
        <f t="shared" ref="B20:B28" si="21">B5</f>
        <v>1</v>
      </c>
      <c r="C20">
        <f t="shared" si="6"/>
        <v>3.3074251695055404E-3</v>
      </c>
      <c r="D20">
        <f t="shared" si="7"/>
        <v>28.8</v>
      </c>
      <c r="E20">
        <f t="shared" si="8"/>
        <v>2.0194261092698493</v>
      </c>
      <c r="F20">
        <f t="shared" si="9"/>
        <v>3.3052388035035535E-3</v>
      </c>
      <c r="G20">
        <f t="shared" si="10"/>
        <v>27.2</v>
      </c>
      <c r="H20">
        <f t="shared" si="11"/>
        <v>1.9623457698035887</v>
      </c>
      <c r="I20">
        <f t="shared" si="12"/>
        <v>3.3030553261767133E-3</v>
      </c>
      <c r="J20">
        <f t="shared" si="13"/>
        <v>27.3</v>
      </c>
      <c r="K20">
        <f t="shared" si="14"/>
        <v>1.9659928491722567</v>
      </c>
      <c r="L20" s="5">
        <f t="shared" si="15"/>
        <v>3.3052397663952695E-3</v>
      </c>
      <c r="M20" s="2">
        <f t="shared" si="16"/>
        <v>27.766666666666666</v>
      </c>
      <c r="N20" s="4">
        <f t="shared" si="17"/>
        <v>1.982588242748565</v>
      </c>
      <c r="O20" s="5">
        <f t="shared" si="18"/>
        <v>2.184921823542883E-6</v>
      </c>
      <c r="P20" s="2">
        <f t="shared" si="19"/>
        <v>0.8962886439832507</v>
      </c>
      <c r="Q20" s="4">
        <f t="shared" si="20"/>
        <v>3.1954602240683853E-2</v>
      </c>
    </row>
    <row r="21" spans="1:17" x14ac:dyDescent="0.35">
      <c r="B21">
        <f t="shared" si="21"/>
        <v>5</v>
      </c>
      <c r="C21">
        <f t="shared" si="6"/>
        <v>3.2035880185808108E-3</v>
      </c>
      <c r="D21">
        <f t="shared" si="7"/>
        <v>23</v>
      </c>
      <c r="E21">
        <f t="shared" si="8"/>
        <v>0.18481843699254188</v>
      </c>
      <c r="F21">
        <f t="shared" si="9"/>
        <v>3.2025620496397116E-3</v>
      </c>
      <c r="G21">
        <f t="shared" si="10"/>
        <v>23.6</v>
      </c>
      <c r="H21">
        <f t="shared" si="11"/>
        <v>0.21107097007994061</v>
      </c>
      <c r="I21">
        <f t="shared" si="12"/>
        <v>3.2015367376340646E-3</v>
      </c>
      <c r="J21">
        <f t="shared" si="13"/>
        <v>22.7</v>
      </c>
      <c r="K21">
        <f t="shared" si="14"/>
        <v>0.17227122094045313</v>
      </c>
      <c r="L21" s="5">
        <f t="shared" si="15"/>
        <v>3.2025622686181958E-3</v>
      </c>
      <c r="M21" s="2">
        <f t="shared" si="16"/>
        <v>23.099999999999998</v>
      </c>
      <c r="N21" s="4">
        <f t="shared" si="17"/>
        <v>0.18938687600431189</v>
      </c>
      <c r="O21" s="5">
        <f t="shared" si="18"/>
        <v>1.0256404909054103E-6</v>
      </c>
      <c r="P21" s="2">
        <f t="shared" si="19"/>
        <v>0.4582575694955851</v>
      </c>
      <c r="Q21" s="4">
        <f t="shared" si="20"/>
        <v>1.979919466985933E-2</v>
      </c>
    </row>
    <row r="22" spans="1:17" x14ac:dyDescent="0.35">
      <c r="B22">
        <f t="shared" si="21"/>
        <v>15</v>
      </c>
      <c r="C22">
        <f t="shared" si="6"/>
        <v>3.0993336432666978E-3</v>
      </c>
      <c r="D22">
        <f t="shared" si="7"/>
        <v>15.1</v>
      </c>
      <c r="E22">
        <f t="shared" si="8"/>
        <v>-1.3344612124798731</v>
      </c>
      <c r="F22">
        <f t="shared" si="9"/>
        <v>3.1022180859314411E-3</v>
      </c>
      <c r="G22">
        <f t="shared" si="10"/>
        <v>15.5</v>
      </c>
      <c r="H22">
        <f t="shared" si="11"/>
        <v>-1.3082228256997352</v>
      </c>
      <c r="I22">
        <f t="shared" si="12"/>
        <v>3.0964545595293389E-3</v>
      </c>
      <c r="J22">
        <f t="shared" si="13"/>
        <v>14.2</v>
      </c>
      <c r="K22">
        <f t="shared" si="14"/>
        <v>-1.3959407381716962</v>
      </c>
      <c r="L22" s="5">
        <f t="shared" si="15"/>
        <v>3.0993354295758258E-3</v>
      </c>
      <c r="M22" s="2">
        <f t="shared" si="16"/>
        <v>14.933333333333332</v>
      </c>
      <c r="N22" s="4">
        <f t="shared" si="17"/>
        <v>-1.3462082587837683</v>
      </c>
      <c r="O22" s="5">
        <f t="shared" si="18"/>
        <v>2.8817636162786876E-6</v>
      </c>
      <c r="P22" s="2">
        <f t="shared" si="19"/>
        <v>0.66583281184793963</v>
      </c>
      <c r="Q22" s="4">
        <f t="shared" si="20"/>
        <v>4.5023359101238107E-2</v>
      </c>
    </row>
    <row r="23" spans="1:17" x14ac:dyDescent="0.35">
      <c r="B23">
        <f t="shared" si="21"/>
        <v>45</v>
      </c>
      <c r="C23">
        <f t="shared" si="6"/>
        <v>3.0088761847449981E-3</v>
      </c>
      <c r="D23">
        <f t="shared" si="7"/>
        <v>13.3</v>
      </c>
      <c r="E23">
        <f t="shared" si="8"/>
        <v>-2.5598026246420069</v>
      </c>
      <c r="F23">
        <f t="shared" si="9"/>
        <v>3.0061626333984671E-3</v>
      </c>
      <c r="G23">
        <f t="shared" si="10"/>
        <v>13</v>
      </c>
      <c r="H23">
        <f t="shared" si="11"/>
        <v>-2.5826958999495084</v>
      </c>
      <c r="I23">
        <f t="shared" si="12"/>
        <v>3.0025521693439429E-3</v>
      </c>
      <c r="J23">
        <f t="shared" si="13"/>
        <v>12.3</v>
      </c>
      <c r="K23">
        <f t="shared" si="14"/>
        <v>-2.6380578292821752</v>
      </c>
      <c r="L23" s="5">
        <f t="shared" si="15"/>
        <v>3.0058636624958023E-3</v>
      </c>
      <c r="M23" s="2">
        <f t="shared" si="16"/>
        <v>12.866666666666667</v>
      </c>
      <c r="N23" s="4">
        <f t="shared" si="17"/>
        <v>-2.5935187846245635</v>
      </c>
      <c r="O23" s="5">
        <f t="shared" si="18"/>
        <v>3.1725904870745599E-6</v>
      </c>
      <c r="P23" s="2">
        <f t="shared" si="19"/>
        <v>0.51316014394468834</v>
      </c>
      <c r="Q23" s="4">
        <f t="shared" si="20"/>
        <v>4.023456707653026E-2</v>
      </c>
    </row>
    <row r="24" spans="1:17" x14ac:dyDescent="0.35">
      <c r="B24">
        <f t="shared" si="21"/>
        <v>250</v>
      </c>
      <c r="C24">
        <f t="shared" si="6"/>
        <v>2.9244041526538967E-3</v>
      </c>
      <c r="D24">
        <f t="shared" si="7"/>
        <v>18.899999999999999</v>
      </c>
      <c r="E24">
        <f t="shared" si="8"/>
        <v>-3.9230839527875707</v>
      </c>
      <c r="F24">
        <f t="shared" si="9"/>
        <v>2.9218407596785976E-3</v>
      </c>
      <c r="G24">
        <f t="shared" si="10"/>
        <v>24.5</v>
      </c>
      <c r="H24">
        <f t="shared" si="11"/>
        <v>-3.6636016469296679</v>
      </c>
      <c r="I24">
        <f t="shared" si="12"/>
        <v>2.9218407596785976E-3</v>
      </c>
      <c r="J24">
        <f t="shared" si="13"/>
        <v>24.7</v>
      </c>
      <c r="K24">
        <f t="shared" si="14"/>
        <v>-3.655444678027699</v>
      </c>
      <c r="L24" s="5">
        <f t="shared" si="15"/>
        <v>2.9226952240036974E-3</v>
      </c>
      <c r="M24" s="2">
        <f t="shared" si="16"/>
        <v>22.7</v>
      </c>
      <c r="N24" s="4">
        <f t="shared" si="17"/>
        <v>-3.7473767592483127</v>
      </c>
      <c r="O24" s="5">
        <f t="shared" si="18"/>
        <v>1.4799756243277508E-6</v>
      </c>
      <c r="P24" s="2">
        <f t="shared" si="19"/>
        <v>3.2924155266308532</v>
      </c>
      <c r="Q24" s="4">
        <f t="shared" si="20"/>
        <v>0.15222154062910631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2023-03-23T23:51:23Z</dcterms:modified>
</cp:coreProperties>
</file>