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Priscilla Rios Limon\Documents\Viscosity results\"/>
    </mc:Choice>
  </mc:AlternateContent>
  <xr:revisionPtr revIDLastSave="0" documentId="8_{6A425984-F74B-40C2-8CFF-38F13EC46CC8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Viscosity Template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2" l="1"/>
  <c r="Q10" i="2" l="1"/>
  <c r="Q11" i="2"/>
  <c r="Q12" i="2"/>
  <c r="Q13" i="2"/>
  <c r="P10" i="2"/>
  <c r="P11" i="2"/>
  <c r="P12" i="2"/>
  <c r="P13" i="2"/>
  <c r="O10" i="2"/>
  <c r="O11" i="2"/>
  <c r="O12" i="2"/>
  <c r="O13" i="2"/>
  <c r="N13" i="2"/>
  <c r="N10" i="2"/>
  <c r="N11" i="2"/>
  <c r="N12" i="2"/>
  <c r="M10" i="2"/>
  <c r="M11" i="2"/>
  <c r="M12" i="2"/>
  <c r="M13" i="2"/>
  <c r="L10" i="2"/>
  <c r="L11" i="2"/>
  <c r="L12" i="2"/>
  <c r="L13" i="2"/>
  <c r="M8" i="2"/>
  <c r="M9" i="2"/>
  <c r="L8" i="2"/>
  <c r="L9" i="2"/>
  <c r="Q5" i="2"/>
  <c r="Q6" i="2"/>
  <c r="Q7" i="2"/>
  <c r="Q8" i="2"/>
  <c r="Q9" i="2"/>
  <c r="P5" i="2"/>
  <c r="P6" i="2"/>
  <c r="P7" i="2"/>
  <c r="P8" i="2"/>
  <c r="P9" i="2"/>
  <c r="O5" i="2"/>
  <c r="O6" i="2"/>
  <c r="O7" i="2"/>
  <c r="O8" i="2"/>
  <c r="O9" i="2"/>
  <c r="N5" i="2"/>
  <c r="N6" i="2"/>
  <c r="N7" i="2"/>
  <c r="N8" i="2"/>
  <c r="N9" i="2"/>
  <c r="M5" i="2"/>
  <c r="M6" i="2"/>
  <c r="M7" i="2"/>
  <c r="L5" i="2"/>
  <c r="L6" i="2"/>
  <c r="L7" i="2"/>
  <c r="Q4" i="2" l="1"/>
  <c r="P4" i="2"/>
  <c r="O4" i="2"/>
  <c r="M4" i="2"/>
  <c r="L4" i="2"/>
  <c r="B17" i="2" l="1"/>
  <c r="B20" i="2" l="1"/>
  <c r="B21" i="2"/>
  <c r="B22" i="2"/>
  <c r="B23" i="2"/>
  <c r="B24" i="2"/>
  <c r="B25" i="2"/>
  <c r="B26" i="2"/>
  <c r="B27" i="2"/>
  <c r="B28" i="2"/>
  <c r="B19" i="2"/>
  <c r="C19" i="2" l="1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C25" i="2"/>
  <c r="O25" i="2" s="1"/>
  <c r="D25" i="2"/>
  <c r="E25" i="2"/>
  <c r="F25" i="2"/>
  <c r="G25" i="2"/>
  <c r="H25" i="2"/>
  <c r="I25" i="2"/>
  <c r="J25" i="2"/>
  <c r="K25" i="2"/>
  <c r="Q25" i="2" s="1"/>
  <c r="C26" i="2"/>
  <c r="D26" i="2"/>
  <c r="E26" i="2"/>
  <c r="F26" i="2"/>
  <c r="G26" i="2"/>
  <c r="H26" i="2"/>
  <c r="I26" i="2"/>
  <c r="J26" i="2"/>
  <c r="K26" i="2"/>
  <c r="C27" i="2"/>
  <c r="D27" i="2"/>
  <c r="E27" i="2"/>
  <c r="F27" i="2"/>
  <c r="G27" i="2"/>
  <c r="H27" i="2"/>
  <c r="I27" i="2"/>
  <c r="J27" i="2"/>
  <c r="K27" i="2"/>
  <c r="C28" i="2"/>
  <c r="D28" i="2"/>
  <c r="E28" i="2"/>
  <c r="Q28" i="2" s="1"/>
  <c r="F28" i="2"/>
  <c r="G28" i="2"/>
  <c r="H28" i="2"/>
  <c r="I28" i="2"/>
  <c r="J28" i="2"/>
  <c r="K28" i="2"/>
  <c r="O21" i="2" l="1"/>
  <c r="Q22" i="2"/>
  <c r="Q20" i="2"/>
  <c r="M26" i="2"/>
  <c r="P21" i="2"/>
  <c r="L21" i="2"/>
  <c r="O28" i="2"/>
  <c r="M27" i="2"/>
  <c r="Q27" i="2"/>
  <c r="P27" i="2"/>
  <c r="N27" i="2"/>
  <c r="Q26" i="2"/>
  <c r="L27" i="2"/>
  <c r="L26" i="2"/>
  <c r="N24" i="2"/>
  <c r="O24" i="2"/>
  <c r="Q24" i="2"/>
  <c r="N23" i="2"/>
  <c r="M23" i="2"/>
  <c r="O22" i="2"/>
  <c r="N22" i="2"/>
  <c r="P22" i="2"/>
  <c r="Q21" i="2"/>
  <c r="N21" i="2"/>
  <c r="M20" i="2"/>
  <c r="L20" i="2"/>
  <c r="O20" i="2"/>
  <c r="N20" i="2"/>
  <c r="Q19" i="2"/>
  <c r="N19" i="2"/>
  <c r="M19" i="2"/>
  <c r="M28" i="2"/>
  <c r="P23" i="2"/>
  <c r="L19" i="2"/>
  <c r="Q23" i="2"/>
  <c r="O27" i="2"/>
  <c r="L28" i="2"/>
  <c r="P26" i="2"/>
  <c r="O23" i="2"/>
  <c r="M22" i="2"/>
  <c r="M21" i="2"/>
  <c r="P19" i="2"/>
  <c r="P24" i="2"/>
  <c r="O26" i="2"/>
  <c r="L22" i="2"/>
  <c r="N28" i="2"/>
  <c r="P28" i="2"/>
  <c r="L25" i="2"/>
  <c r="P25" i="2"/>
  <c r="O19" i="2"/>
  <c r="P20" i="2"/>
  <c r="N25" i="2"/>
  <c r="M24" i="2"/>
  <c r="L23" i="2"/>
  <c r="N26" i="2"/>
  <c r="M25" i="2"/>
  <c r="L24" i="2"/>
</calcChain>
</file>

<file path=xl/sharedStrings.xml><?xml version="1.0" encoding="utf-8"?>
<sst xmlns="http://schemas.openxmlformats.org/spreadsheetml/2006/main" count="60" uniqueCount="28">
  <si>
    <t>Viscosity (cp)</t>
  </si>
  <si>
    <t>Torque (%)</t>
  </si>
  <si>
    <t>Temperature</t>
  </si>
  <si>
    <t xml:space="preserve">Viscosity ln(viscosity) </t>
  </si>
  <si>
    <t>5 cartridges</t>
  </si>
  <si>
    <t xml:space="preserve"> (1/T) (1/K)</t>
  </si>
  <si>
    <t>Speed</t>
  </si>
  <si>
    <t>Std (N·s/m2-K)</t>
  </si>
  <si>
    <r>
      <t>Average (N·s/m2-K</t>
    </r>
    <r>
      <rPr>
        <sz val="11"/>
        <color theme="1"/>
        <rFont val="Calibri"/>
        <family val="2"/>
      </rPr>
      <t>)</t>
    </r>
  </si>
  <si>
    <t>Exp 3</t>
  </si>
  <si>
    <t>Exp 2</t>
  </si>
  <si>
    <t>Exp 1</t>
  </si>
  <si>
    <t>N·s/m2-K</t>
  </si>
  <si>
    <t>Spindle</t>
  </si>
  <si>
    <t>Result (℃)</t>
  </si>
  <si>
    <t>Result from MP80 (℃)</t>
  </si>
  <si>
    <t>Method</t>
  </si>
  <si>
    <t>Detailed description</t>
  </si>
  <si>
    <t>Compound description</t>
  </si>
  <si>
    <t>Experiment date</t>
  </si>
  <si>
    <t>Std (cp-℃)</t>
  </si>
  <si>
    <r>
      <t>Average (cp-</t>
    </r>
    <r>
      <rPr>
        <sz val="11"/>
        <color theme="1"/>
        <rFont val="Times New Roman"/>
        <family val="1"/>
      </rPr>
      <t>℃</t>
    </r>
    <r>
      <rPr>
        <sz val="11"/>
        <color theme="1"/>
        <rFont val="Calibri"/>
        <family val="2"/>
      </rPr>
      <t>)</t>
    </r>
  </si>
  <si>
    <t>cp-℃</t>
  </si>
  <si>
    <t>Boiling point</t>
  </si>
  <si>
    <t>Viscosity</t>
  </si>
  <si>
    <t>CPA-40Z</t>
  </si>
  <si>
    <t>CPA-52Z</t>
  </si>
  <si>
    <t>Rosin-Cammamo decarbed 6-25-23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</si>
</sst>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2" borderId="0" xfId="0" applyNumberFormat="1" applyFill="1"/>
    <xf numFmtId="165" fontId="0" fillId="2" borderId="0" xfId="0" applyNumberFormat="1" applyFill="1"/>
    <xf numFmtId="11" fontId="0" fillId="2" borderId="0" xfId="0" applyNumberFormat="1" applyFill="1"/>
    <xf numFmtId="164" fontId="0" fillId="2" borderId="0" xfId="0" applyNumberFormat="1" applyFill="1"/>
    <xf numFmtId="0" fontId="1" fillId="0" borderId="0" xfId="0" applyFont="1"/>
    <xf numFmtId="11" fontId="1" fillId="3" borderId="0" xfId="0" applyNumberFormat="1" applyFont="1" applyFill="1"/>
    <xf numFmtId="164" fontId="1" fillId="3" borderId="0" xfId="0" applyNumberFormat="1" applyFont="1" applyFill="1"/>
    <xf numFmtId="0" fontId="3" fillId="0" borderId="0" xfId="0" applyFont="1"/>
    <xf numFmtId="14" fontId="0" fillId="0" borderId="0" xfId="0" applyNumberFormat="1"/>
    <xf numFmtId="0" fontId="0" fillId="4" borderId="0" xfId="0" applyFill="1"/>
    <xf numFmtId="0" fontId="1" fillId="5" borderId="0" xfId="0" applyFont="1" applyFill="1"/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550436998875226"/>
          <c:y val="3.1950592667321011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482856517935258"/>
                  <c:y val="-0.174902668416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" panose="02020603050405020304" pitchFamily="18" charset="0"/>
                      <a:ea typeface="+mn-ea"/>
                      <a:cs typeface="Times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'Viscosity Template'!$L$4:$L$9</c:f>
              <c:numCache>
                <c:formatCode>0.0</c:formatCode>
                <c:ptCount val="6"/>
                <c:pt idx="0">
                  <c:v>24.3</c:v>
                </c:pt>
                <c:pt idx="1">
                  <c:v>30.099999999999998</c:v>
                </c:pt>
                <c:pt idx="2">
                  <c:v>39.133333333333333</c:v>
                </c:pt>
                <c:pt idx="3">
                  <c:v>48.866666666666667</c:v>
                </c:pt>
                <c:pt idx="4">
                  <c:v>58.6</c:v>
                </c:pt>
                <c:pt idx="5">
                  <c:v>69</c:v>
                </c:pt>
              </c:numCache>
            </c:numRef>
          </c:xVal>
          <c:yVal>
            <c:numRef>
              <c:f>'Viscosity Template'!$N$4:$N$9</c:f>
              <c:numCache>
                <c:formatCode>0.00E+00</c:formatCode>
                <c:ptCount val="6"/>
                <c:pt idx="0">
                  <c:v>121441.3</c:v>
                </c:pt>
                <c:pt idx="1">
                  <c:v>65880</c:v>
                </c:pt>
                <c:pt idx="2">
                  <c:v>12226.666666666666</c:v>
                </c:pt>
                <c:pt idx="3">
                  <c:v>2788.6666666666665</c:v>
                </c:pt>
                <c:pt idx="4">
                  <c:v>172.33333333333334</c:v>
                </c:pt>
                <c:pt idx="5">
                  <c:v>50.696666666666665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A7-4EF4-9AD7-E7384D3FD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Temperature (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 val="autoZero"/>
        <c:crossBetween val="midCat"/>
      </c:valAx>
      <c:valAx>
        <c:axId val="154017219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Viscosity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 (cP)</a:t>
                </a:r>
                <a:endParaRPr lang="en-US" sz="1600">
                  <a:solidFill>
                    <a:sysClr val="windowText" lastClr="000000"/>
                  </a:solidFill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90354330708661"/>
          <c:y val="3.5422681539807523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95341207349076"/>
                  <c:y val="9.51487314085739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17826x - 53.414</a:t>
                    </a:r>
                    <a:b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0.9934</a:t>
                    </a:r>
                    <a:endPara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plus>
            <c:min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'Viscosity Template'!$L$19:$L$24</c:f>
              <c:numCache>
                <c:formatCode>0.00000</c:formatCode>
                <c:ptCount val="6"/>
                <c:pt idx="0">
                  <c:v>3.361917413699787E-3</c:v>
                </c:pt>
                <c:pt idx="1">
                  <c:v>3.2976442945179883E-3</c:v>
                </c:pt>
                <c:pt idx="2">
                  <c:v>3.2022204979496468E-3</c:v>
                </c:pt>
                <c:pt idx="3">
                  <c:v>3.1054305902606691E-3</c:v>
                </c:pt>
                <c:pt idx="4">
                  <c:v>3.0143181931396915E-3</c:v>
                </c:pt>
                <c:pt idx="5">
                  <c:v>2.9227053767886166E-3</c:v>
                </c:pt>
              </c:numCache>
            </c:numRef>
          </c:xVal>
          <c:yVal>
            <c:numRef>
              <c:f>'Viscosity Template'!$N$19:$N$24</c:f>
              <c:numCache>
                <c:formatCode>0.00</c:formatCode>
                <c:ptCount val="6"/>
                <c:pt idx="0">
                  <c:v>2.2228545850086143</c:v>
                </c:pt>
                <c:pt idx="1">
                  <c:v>4.1730281642081311</c:v>
                </c:pt>
                <c:pt idx="2">
                  <c:v>2.5034418913435847</c:v>
                </c:pt>
                <c:pt idx="3">
                  <c:v>1.0248705043125443</c:v>
                </c:pt>
                <c:pt idx="4">
                  <c:v>-1.7583292265290946</c:v>
                </c:pt>
                <c:pt idx="5">
                  <c:v>-2.9830359371531627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C1-46C8-96E9-D2F2CF623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1/T (1/K)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At val="-6"/>
        <c:crossBetween val="midCat"/>
      </c:valAx>
      <c:valAx>
        <c:axId val="1540172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ea typeface="+mn-ea"/>
                    <a:cs typeface="Times" panose="02020603050405020304" pitchFamily="18" charset="0"/>
                  </a:defRPr>
                </a:pP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ln(</a:t>
                </a:r>
                <a:r>
                  <a:rPr lang="el-GR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η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 (N·s/m</a:t>
                </a:r>
                <a:r>
                  <a:rPr lang="en-US" sz="1600" b="0" i="0" baseline="3000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2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</a:t>
                </a:r>
                <a:endParaRPr lang="en-US" sz="1600">
                  <a:effectLst/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" panose="02020603050405020304" pitchFamily="18" charset="0"/>
                  <a:ea typeface="+mn-ea"/>
                  <a:cs typeface="Times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At val="2.8000000000000008E-3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30</xdr:row>
      <xdr:rowOff>146050</xdr:rowOff>
    </xdr:from>
    <xdr:to>
      <xdr:col>8</xdr:col>
      <xdr:colOff>222250</xdr:colOff>
      <xdr:row>50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31</xdr:row>
      <xdr:rowOff>79375</xdr:rowOff>
    </xdr:from>
    <xdr:to>
      <xdr:col>16</xdr:col>
      <xdr:colOff>98425</xdr:colOff>
      <xdr:row>51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%20Umunna/Desktop/Viscosity%20Raw%20Data/T28%20Benchmarking%20Viscosity%20Measurement%2002162022%20Alex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DR220006"/>
      <sheetName val="SDR220003"/>
      <sheetName val="SDR2200012"/>
    </sheetNames>
    <sheetDataSet>
      <sheetData sheetId="0"/>
      <sheetData sheetId="1"/>
      <sheetData sheetId="2">
        <row r="4">
          <cell r="L4">
            <v>25.100000000000005</v>
          </cell>
          <cell r="O4">
            <v>4.3511678576336583E-15</v>
          </cell>
          <cell r="Q4">
            <v>5484.8275573014444</v>
          </cell>
        </row>
        <row r="5">
          <cell r="O5">
            <v>0.15275252316519491</v>
          </cell>
          <cell r="Q5">
            <v>4406.0564378288818</v>
          </cell>
        </row>
        <row r="6">
          <cell r="O6">
            <v>5.77350269189634E-2</v>
          </cell>
          <cell r="Q6">
            <v>1398.4753602882438</v>
          </cell>
        </row>
        <row r="7">
          <cell r="O7">
            <v>0.11547005383792269</v>
          </cell>
          <cell r="Q7">
            <v>320</v>
          </cell>
        </row>
        <row r="8">
          <cell r="O8" t="e">
            <v>#DIV/0!</v>
          </cell>
          <cell r="Q8" t="e">
            <v>#DIV/0!</v>
          </cell>
        </row>
        <row r="9">
          <cell r="O9" t="e">
            <v>#DIV/0!</v>
          </cell>
          <cell r="Q9" t="e">
            <v>#DIV/0!</v>
          </cell>
        </row>
        <row r="10">
          <cell r="O10" t="e">
            <v>#DIV/0!</v>
          </cell>
          <cell r="Q10" t="e">
            <v>#DIV/0!</v>
          </cell>
        </row>
        <row r="11">
          <cell r="O11" t="e">
            <v>#DIV/0!</v>
          </cell>
          <cell r="Q11" t="e">
            <v>#DIV/0!</v>
          </cell>
        </row>
        <row r="12">
          <cell r="O12" t="e">
            <v>#DIV/0!</v>
          </cell>
          <cell r="Q12" t="e">
            <v>#DIV/0!</v>
          </cell>
        </row>
        <row r="13">
          <cell r="O13" t="e">
            <v>#DIV/0!</v>
          </cell>
          <cell r="Q13" t="e">
            <v>#DIV/0!</v>
          </cell>
        </row>
        <row r="14">
          <cell r="O14" t="e">
            <v>#DIV/0!</v>
          </cell>
          <cell r="Q14" t="e">
            <v>#DIV/0!</v>
          </cell>
        </row>
        <row r="19">
          <cell r="O19">
            <v>0</v>
          </cell>
          <cell r="Q19">
            <v>8.5202751065240646E-3</v>
          </cell>
        </row>
        <row r="20">
          <cell r="O20">
            <v>1.6627888537263912E-6</v>
          </cell>
          <cell r="Q20">
            <v>2.2825503075354091E-2</v>
          </cell>
        </row>
        <row r="21">
          <cell r="O21">
            <v>6.0821340457539698E-7</v>
          </cell>
          <cell r="Q21">
            <v>2.2466848474476397E-2</v>
          </cell>
        </row>
        <row r="22">
          <cell r="O22">
            <v>1.1790154626924899E-6</v>
          </cell>
          <cell r="Q22">
            <v>1.3901963123370754E-2</v>
          </cell>
        </row>
        <row r="23">
          <cell r="O23">
            <v>5.3114842012129618E-19</v>
          </cell>
          <cell r="Q23" t="e">
            <v>#NUM!</v>
          </cell>
        </row>
        <row r="24">
          <cell r="O24">
            <v>5.3114842012129618E-19</v>
          </cell>
          <cell r="Q24" t="e">
            <v>#NUM!</v>
          </cell>
        </row>
        <row r="25">
          <cell r="O25">
            <v>5.3114842012129618E-19</v>
          </cell>
          <cell r="Q25" t="e">
            <v>#NUM!</v>
          </cell>
        </row>
        <row r="26">
          <cell r="O26">
            <v>5.3114842012129618E-19</v>
          </cell>
          <cell r="Q26" t="e">
            <v>#NUM!</v>
          </cell>
        </row>
        <row r="27">
          <cell r="O27">
            <v>5.3114842012129618E-19</v>
          </cell>
          <cell r="Q27" t="e">
            <v>#NUM!</v>
          </cell>
        </row>
        <row r="28">
          <cell r="O28">
            <v>5.3114842012129618E-19</v>
          </cell>
          <cell r="Q28" t="e">
            <v>#NUM!</v>
          </cell>
        </row>
        <row r="29">
          <cell r="O29">
            <v>5.3114842012129618E-19</v>
          </cell>
          <cell r="Q29" t="e">
            <v>#NUM!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8"/>
  <sheetViews>
    <sheetView tabSelected="1" workbookViewId="0">
      <selection activeCell="B2" sqref="B2"/>
    </sheetView>
  </sheetViews>
  <sheetFormatPr defaultRowHeight="14.5" x14ac:dyDescent="0.35"/>
  <cols>
    <col min="6" max="6" width="12.453125" customWidth="1"/>
    <col min="14" max="14" width="13.36328125" customWidth="1"/>
  </cols>
  <sheetData>
    <row r="1" spans="1:24" x14ac:dyDescent="0.35">
      <c r="A1" s="14" t="s">
        <v>24</v>
      </c>
      <c r="L1" s="2"/>
      <c r="M1" s="2"/>
      <c r="N1" s="1"/>
      <c r="S1" s="14" t="s">
        <v>23</v>
      </c>
    </row>
    <row r="2" spans="1:24" x14ac:dyDescent="0.35">
      <c r="A2" t="s">
        <v>22</v>
      </c>
      <c r="B2" t="s">
        <v>27</v>
      </c>
      <c r="C2" s="16" t="s">
        <v>11</v>
      </c>
      <c r="D2" s="16"/>
      <c r="E2" s="16"/>
      <c r="F2" s="16" t="s">
        <v>10</v>
      </c>
      <c r="G2" s="16"/>
      <c r="H2" s="16"/>
      <c r="I2" s="16" t="s">
        <v>9</v>
      </c>
      <c r="J2" s="16"/>
      <c r="K2" s="16"/>
      <c r="L2" s="16" t="s">
        <v>21</v>
      </c>
      <c r="M2" s="16"/>
      <c r="N2" s="16"/>
      <c r="O2" s="16" t="s">
        <v>20</v>
      </c>
      <c r="P2" s="16"/>
      <c r="Q2" s="16"/>
      <c r="S2" s="13" t="s">
        <v>19</v>
      </c>
      <c r="T2" s="13" t="s">
        <v>18</v>
      </c>
      <c r="U2" s="13" t="s">
        <v>17</v>
      </c>
      <c r="V2" s="13" t="s">
        <v>16</v>
      </c>
      <c r="W2" s="13" t="s">
        <v>15</v>
      </c>
      <c r="X2" s="13" t="s">
        <v>14</v>
      </c>
    </row>
    <row r="3" spans="1:24" x14ac:dyDescent="0.35">
      <c r="A3" t="s">
        <v>13</v>
      </c>
      <c r="B3" t="s">
        <v>6</v>
      </c>
      <c r="C3" t="s">
        <v>2</v>
      </c>
      <c r="D3" t="s">
        <v>1</v>
      </c>
      <c r="E3" t="s">
        <v>0</v>
      </c>
      <c r="F3" t="s">
        <v>2</v>
      </c>
      <c r="G3" t="s">
        <v>1</v>
      </c>
      <c r="H3" t="s">
        <v>0</v>
      </c>
      <c r="I3" t="s">
        <v>2</v>
      </c>
      <c r="J3" t="s">
        <v>1</v>
      </c>
      <c r="K3" t="s">
        <v>0</v>
      </c>
      <c r="L3" s="7" t="s">
        <v>2</v>
      </c>
      <c r="M3" s="2" t="s">
        <v>1</v>
      </c>
      <c r="N3" s="6" t="s">
        <v>0</v>
      </c>
      <c r="O3" s="7" t="s">
        <v>2</v>
      </c>
      <c r="P3" s="2" t="s">
        <v>1</v>
      </c>
      <c r="Q3" s="6" t="s">
        <v>0</v>
      </c>
      <c r="S3" s="12"/>
      <c r="T3" s="8"/>
      <c r="V3" s="11"/>
    </row>
    <row r="4" spans="1:24" x14ac:dyDescent="0.35">
      <c r="A4" t="s">
        <v>26</v>
      </c>
      <c r="B4">
        <v>1</v>
      </c>
      <c r="C4">
        <v>23.8</v>
      </c>
      <c r="D4">
        <v>24.9</v>
      </c>
      <c r="E4" s="15">
        <v>197600</v>
      </c>
      <c r="F4">
        <v>24.2</v>
      </c>
      <c r="G4">
        <v>23.9</v>
      </c>
      <c r="H4">
        <v>23.9</v>
      </c>
      <c r="I4">
        <v>24.9</v>
      </c>
      <c r="J4">
        <v>21</v>
      </c>
      <c r="K4">
        <v>166700</v>
      </c>
      <c r="L4" s="10">
        <f>AVERAGE(C4,F4,I4)</f>
        <v>24.3</v>
      </c>
      <c r="M4" s="2">
        <f>AVERAGE(D4,G4,J4)</f>
        <v>23.266666666666666</v>
      </c>
      <c r="N4" s="9">
        <f>AVERAGE(E4,H4,K4)</f>
        <v>121441.3</v>
      </c>
      <c r="O4" s="7">
        <f>STDEV(C4,F4,I4)</f>
        <v>0.55677643628300111</v>
      </c>
      <c r="P4" s="7">
        <f>STDEV(D4,G4,J4)</f>
        <v>2.0256686138984654</v>
      </c>
      <c r="Q4" s="7">
        <f>STDEV(E4,H4,K4)</f>
        <v>106279.5430319024</v>
      </c>
    </row>
    <row r="5" spans="1:24" x14ac:dyDescent="0.35">
      <c r="A5" t="s">
        <v>26</v>
      </c>
      <c r="B5">
        <v>5</v>
      </c>
      <c r="C5">
        <v>29.4</v>
      </c>
      <c r="D5">
        <v>47</v>
      </c>
      <c r="E5" s="15">
        <v>74610</v>
      </c>
      <c r="F5">
        <v>29.4</v>
      </c>
      <c r="G5">
        <v>45.6</v>
      </c>
      <c r="H5" s="15">
        <v>72390</v>
      </c>
      <c r="I5">
        <v>31.5</v>
      </c>
      <c r="J5">
        <v>31.9</v>
      </c>
      <c r="K5" s="15">
        <v>50640</v>
      </c>
      <c r="L5" s="10">
        <f t="shared" ref="L5:L13" si="0">AVERAGE(C5,F5,I5)</f>
        <v>30.099999999999998</v>
      </c>
      <c r="M5" s="2">
        <f t="shared" ref="M5:M13" si="1">AVERAGE(D5,G5,J5)</f>
        <v>41.5</v>
      </c>
      <c r="N5" s="9">
        <f t="shared" ref="N5:N13" si="2">AVERAGE(E5,H5,K5)</f>
        <v>65880</v>
      </c>
      <c r="O5" s="7">
        <f t="shared" ref="O5:O13" si="3">STDEV(C5,F5,I5)</f>
        <v>1.2124355652982148</v>
      </c>
      <c r="P5" s="7">
        <f t="shared" ref="P5:P13" si="4">STDEV(D5,G5,J5)</f>
        <v>8.3432607534464687</v>
      </c>
      <c r="Q5" s="7">
        <f t="shared" ref="Q5:Q13" si="5">STDEV(E5,H5,K5)</f>
        <v>13244.82162960302</v>
      </c>
    </row>
    <row r="6" spans="1:24" x14ac:dyDescent="0.35">
      <c r="A6" t="s">
        <v>26</v>
      </c>
      <c r="B6">
        <v>10</v>
      </c>
      <c r="C6">
        <v>39</v>
      </c>
      <c r="D6">
        <v>15.8</v>
      </c>
      <c r="E6" s="15">
        <v>12540</v>
      </c>
      <c r="F6">
        <v>39.200000000000003</v>
      </c>
      <c r="G6">
        <v>15.3</v>
      </c>
      <c r="H6">
        <v>12150</v>
      </c>
      <c r="I6">
        <v>39.200000000000003</v>
      </c>
      <c r="J6">
        <v>15.1</v>
      </c>
      <c r="K6">
        <v>11990</v>
      </c>
      <c r="L6" s="10">
        <f t="shared" si="0"/>
        <v>39.133333333333333</v>
      </c>
      <c r="M6" s="2">
        <f t="shared" si="1"/>
        <v>15.4</v>
      </c>
      <c r="N6" s="9">
        <f t="shared" si="2"/>
        <v>12226.666666666666</v>
      </c>
      <c r="O6" s="7">
        <f t="shared" si="3"/>
        <v>0.1154700538379268</v>
      </c>
      <c r="P6" s="7">
        <f t="shared" si="4"/>
        <v>0.36055512754639935</v>
      </c>
      <c r="Q6" s="7">
        <f t="shared" si="5"/>
        <v>282.90163190291662</v>
      </c>
    </row>
    <row r="7" spans="1:24" x14ac:dyDescent="0.35">
      <c r="A7" t="s">
        <v>26</v>
      </c>
      <c r="B7">
        <v>50</v>
      </c>
      <c r="C7">
        <v>48.6</v>
      </c>
      <c r="D7">
        <v>18.399999999999999</v>
      </c>
      <c r="E7" s="15">
        <v>2921</v>
      </c>
      <c r="F7">
        <v>48.9</v>
      </c>
      <c r="G7">
        <v>17.5</v>
      </c>
      <c r="H7">
        <v>2778</v>
      </c>
      <c r="I7">
        <v>49.1</v>
      </c>
      <c r="J7">
        <v>16.8</v>
      </c>
      <c r="K7" s="15">
        <v>2667</v>
      </c>
      <c r="L7" s="10">
        <f t="shared" si="0"/>
        <v>48.866666666666667</v>
      </c>
      <c r="M7" s="2">
        <f t="shared" si="1"/>
        <v>17.566666666666666</v>
      </c>
      <c r="N7" s="9">
        <f t="shared" si="2"/>
        <v>2788.6666666666665</v>
      </c>
      <c r="O7" s="7">
        <f t="shared" si="3"/>
        <v>0.25166114784235816</v>
      </c>
      <c r="P7" s="7">
        <f t="shared" si="4"/>
        <v>0.80208062770106314</v>
      </c>
      <c r="Q7" s="7">
        <f t="shared" si="5"/>
        <v>127.33551481551929</v>
      </c>
    </row>
    <row r="8" spans="1:24" x14ac:dyDescent="0.35">
      <c r="A8" t="s">
        <v>25</v>
      </c>
      <c r="B8">
        <v>10</v>
      </c>
      <c r="C8">
        <v>58.5</v>
      </c>
      <c r="D8">
        <v>16.399999999999999</v>
      </c>
      <c r="E8" s="15">
        <v>171.6</v>
      </c>
      <c r="F8">
        <v>58.6</v>
      </c>
      <c r="G8">
        <v>16.5</v>
      </c>
      <c r="H8">
        <v>172.7</v>
      </c>
      <c r="I8">
        <v>58.7</v>
      </c>
      <c r="J8">
        <v>16.5</v>
      </c>
      <c r="K8">
        <v>172.7</v>
      </c>
      <c r="L8" s="10">
        <f t="shared" si="0"/>
        <v>58.6</v>
      </c>
      <c r="M8" s="2">
        <f t="shared" si="1"/>
        <v>16.466666666666665</v>
      </c>
      <c r="N8" s="9">
        <f t="shared" si="2"/>
        <v>172.33333333333334</v>
      </c>
      <c r="O8" s="7">
        <f t="shared" si="3"/>
        <v>0.10000000000000142</v>
      </c>
      <c r="P8" s="7">
        <f t="shared" si="4"/>
        <v>5.77350269189634E-2</v>
      </c>
      <c r="Q8" s="7">
        <f t="shared" si="5"/>
        <v>0.63508529610858511</v>
      </c>
    </row>
    <row r="9" spans="1:24" x14ac:dyDescent="0.35">
      <c r="A9" t="s">
        <v>25</v>
      </c>
      <c r="B9">
        <v>75</v>
      </c>
      <c r="C9">
        <v>69.8</v>
      </c>
      <c r="D9">
        <v>13.7</v>
      </c>
      <c r="E9" s="15">
        <v>47.79</v>
      </c>
      <c r="F9">
        <v>69</v>
      </c>
      <c r="G9">
        <v>14.5</v>
      </c>
      <c r="H9">
        <v>50.58</v>
      </c>
      <c r="I9">
        <v>68.2</v>
      </c>
      <c r="J9">
        <v>15.4</v>
      </c>
      <c r="K9" s="15">
        <v>53.72</v>
      </c>
      <c r="L9" s="10">
        <f t="shared" si="0"/>
        <v>69</v>
      </c>
      <c r="M9" s="2">
        <f t="shared" si="1"/>
        <v>14.533333333333333</v>
      </c>
      <c r="N9" s="9">
        <f t="shared" si="2"/>
        <v>50.696666666666665</v>
      </c>
      <c r="O9" s="7">
        <f t="shared" si="3"/>
        <v>0.79999999999999716</v>
      </c>
      <c r="P9" s="7">
        <f t="shared" si="4"/>
        <v>0.85049005481153883</v>
      </c>
      <c r="Q9" s="7">
        <f t="shared" si="5"/>
        <v>2.9667209732857138</v>
      </c>
    </row>
    <row r="10" spans="1:24" x14ac:dyDescent="0.35">
      <c r="L10" s="10" t="e">
        <f t="shared" si="0"/>
        <v>#DIV/0!</v>
      </c>
      <c r="M10" s="2" t="e">
        <f t="shared" si="1"/>
        <v>#DIV/0!</v>
      </c>
      <c r="N10" s="9" t="e">
        <f t="shared" si="2"/>
        <v>#DIV/0!</v>
      </c>
      <c r="O10" s="7" t="e">
        <f t="shared" si="3"/>
        <v>#DIV/0!</v>
      </c>
      <c r="P10" s="7" t="e">
        <f t="shared" si="4"/>
        <v>#DIV/0!</v>
      </c>
      <c r="Q10" s="7" t="e">
        <f t="shared" si="5"/>
        <v>#DIV/0!</v>
      </c>
    </row>
    <row r="11" spans="1:24" x14ac:dyDescent="0.35">
      <c r="L11" s="10" t="e">
        <f t="shared" si="0"/>
        <v>#DIV/0!</v>
      </c>
      <c r="M11" s="2" t="e">
        <f t="shared" si="1"/>
        <v>#DIV/0!</v>
      </c>
      <c r="N11" s="9" t="e">
        <f t="shared" si="2"/>
        <v>#DIV/0!</v>
      </c>
      <c r="O11" s="7" t="e">
        <f t="shared" si="3"/>
        <v>#DIV/0!</v>
      </c>
      <c r="P11" s="7" t="e">
        <f t="shared" si="4"/>
        <v>#DIV/0!</v>
      </c>
      <c r="Q11" s="7" t="e">
        <f t="shared" si="5"/>
        <v>#DIV/0!</v>
      </c>
    </row>
    <row r="12" spans="1:24" x14ac:dyDescent="0.35">
      <c r="L12" s="10" t="e">
        <f t="shared" si="0"/>
        <v>#DIV/0!</v>
      </c>
      <c r="M12" s="2" t="e">
        <f t="shared" si="1"/>
        <v>#DIV/0!</v>
      </c>
      <c r="N12" s="9" t="e">
        <f t="shared" si="2"/>
        <v>#DIV/0!</v>
      </c>
      <c r="O12" s="7" t="e">
        <f t="shared" si="3"/>
        <v>#DIV/0!</v>
      </c>
      <c r="P12" s="7" t="e">
        <f t="shared" si="4"/>
        <v>#DIV/0!</v>
      </c>
      <c r="Q12" s="7" t="e">
        <f t="shared" si="5"/>
        <v>#DIV/0!</v>
      </c>
    </row>
    <row r="13" spans="1:24" x14ac:dyDescent="0.35">
      <c r="L13" s="10" t="e">
        <f t="shared" si="0"/>
        <v>#DIV/0!</v>
      </c>
      <c r="M13" s="2" t="e">
        <f t="shared" si="1"/>
        <v>#DIV/0!</v>
      </c>
      <c r="N13" s="9" t="e">
        <f t="shared" si="2"/>
        <v>#DIV/0!</v>
      </c>
      <c r="O13" s="7" t="e">
        <f t="shared" si="3"/>
        <v>#DIV/0!</v>
      </c>
      <c r="P13" s="7" t="e">
        <f t="shared" si="4"/>
        <v>#DIV/0!</v>
      </c>
      <c r="Q13" s="7" t="e">
        <f t="shared" si="5"/>
        <v>#DIV/0!</v>
      </c>
    </row>
    <row r="14" spans="1:24" x14ac:dyDescent="0.35">
      <c r="L14" s="2"/>
      <c r="M14" s="2"/>
      <c r="N14" s="1"/>
      <c r="P14" s="2"/>
    </row>
    <row r="15" spans="1:24" x14ac:dyDescent="0.35">
      <c r="L15" s="2"/>
      <c r="M15" s="2"/>
      <c r="N15" s="1"/>
    </row>
    <row r="16" spans="1:24" x14ac:dyDescent="0.35">
      <c r="L16" s="2"/>
      <c r="M16" s="2"/>
      <c r="N16" s="1"/>
    </row>
    <row r="17" spans="1:17" x14ac:dyDescent="0.35">
      <c r="A17" t="s">
        <v>12</v>
      </c>
      <c r="B17" t="str">
        <f>B2</f>
        <v>Rosin-Cammamo decarbed 6-25-23</v>
      </c>
      <c r="C17" s="16" t="s">
        <v>11</v>
      </c>
      <c r="D17" s="16"/>
      <c r="E17" s="16"/>
      <c r="F17" s="16" t="s">
        <v>10</v>
      </c>
      <c r="G17" s="16"/>
      <c r="H17" s="16"/>
      <c r="I17" s="16" t="s">
        <v>9</v>
      </c>
      <c r="J17" s="16"/>
      <c r="K17" s="16"/>
      <c r="L17" s="16" t="s">
        <v>8</v>
      </c>
      <c r="M17" s="16"/>
      <c r="N17" s="16"/>
      <c r="O17" s="16" t="s">
        <v>7</v>
      </c>
      <c r="P17" s="16"/>
      <c r="Q17" s="16"/>
    </row>
    <row r="18" spans="1:17" x14ac:dyDescent="0.35">
      <c r="B18" t="s">
        <v>6</v>
      </c>
      <c r="C18" t="s">
        <v>5</v>
      </c>
      <c r="D18" s="8" t="s">
        <v>4</v>
      </c>
      <c r="E18" t="s">
        <v>3</v>
      </c>
      <c r="F18" t="s">
        <v>2</v>
      </c>
      <c r="G18" t="s">
        <v>1</v>
      </c>
      <c r="H18" t="s">
        <v>0</v>
      </c>
      <c r="I18" t="s">
        <v>2</v>
      </c>
      <c r="J18" t="s">
        <v>1</v>
      </c>
      <c r="K18" t="s">
        <v>0</v>
      </c>
      <c r="L18" s="5" t="s">
        <v>2</v>
      </c>
      <c r="M18" s="2" t="s">
        <v>1</v>
      </c>
      <c r="N18" s="6" t="s">
        <v>0</v>
      </c>
      <c r="O18" s="7" t="s">
        <v>2</v>
      </c>
      <c r="P18" s="2" t="s">
        <v>1</v>
      </c>
      <c r="Q18" s="6" t="s">
        <v>0</v>
      </c>
    </row>
    <row r="19" spans="1:17" x14ac:dyDescent="0.35">
      <c r="B19">
        <f>B4</f>
        <v>1</v>
      </c>
      <c r="C19">
        <f t="shared" ref="C19:C28" si="6">1/(C4+273.15)</f>
        <v>3.3675702980299716E-3</v>
      </c>
      <c r="D19">
        <f t="shared" ref="D19:D28" si="7">D4</f>
        <v>24.9</v>
      </c>
      <c r="E19">
        <f t="shared" ref="E19:E28" si="8">LN(E4/1000)</f>
        <v>5.2862447853137677</v>
      </c>
      <c r="F19">
        <f t="shared" ref="F19:F28" si="9">1/(F4+273.15)</f>
        <v>3.363040188330251E-3</v>
      </c>
      <c r="G19">
        <f t="shared" ref="G19:G28" si="10">G4</f>
        <v>23.9</v>
      </c>
      <c r="H19">
        <f t="shared" ref="H19:H28" si="11">LN(H4/1000)</f>
        <v>-3.7338768200446721</v>
      </c>
      <c r="I19">
        <f t="shared" ref="I19:I28" si="12">1/(I4+273.15)</f>
        <v>3.3551417547391382E-3</v>
      </c>
      <c r="J19">
        <f t="shared" ref="J19:J28" si="13">J4</f>
        <v>21</v>
      </c>
      <c r="K19">
        <f t="shared" ref="K19:K28" si="14">LN(K4/1000)</f>
        <v>5.1161957897567483</v>
      </c>
      <c r="L19" s="5">
        <f t="shared" ref="L19:L28" si="15">AVERAGE(C19,F19,I19)</f>
        <v>3.361917413699787E-3</v>
      </c>
      <c r="M19" s="2">
        <f t="shared" ref="M19:M28" si="16">AVERAGE(D19,G19,J19)</f>
        <v>23.266666666666666</v>
      </c>
      <c r="N19" s="4">
        <f t="shared" ref="N19:N28" si="17">AVERAGE(E19,H19,K19)</f>
        <v>2.2228545850086143</v>
      </c>
      <c r="O19" s="5">
        <f t="shared" ref="O19:O28" si="18">STDEV(C19,F19,I19)</f>
        <v>6.2898838809743027E-6</v>
      </c>
      <c r="P19" s="2">
        <f t="shared" ref="P19:P28" si="19">STDEV(D19,G19,J19)</f>
        <v>2.0256686138984654</v>
      </c>
      <c r="Q19" s="4">
        <f t="shared" ref="Q19:Q28" si="20">STDEV(E19,H19,K19)</f>
        <v>5.1593813523700263</v>
      </c>
    </row>
    <row r="20" spans="1:17" x14ac:dyDescent="0.35">
      <c r="B20">
        <f t="shared" ref="B20:B28" si="21">B5</f>
        <v>5</v>
      </c>
      <c r="C20">
        <f t="shared" si="6"/>
        <v>3.3052388035035535E-3</v>
      </c>
      <c r="D20">
        <f t="shared" si="7"/>
        <v>47</v>
      </c>
      <c r="E20">
        <f t="shared" si="8"/>
        <v>4.3122745464834233</v>
      </c>
      <c r="F20">
        <f t="shared" si="9"/>
        <v>3.3052388035035535E-3</v>
      </c>
      <c r="G20">
        <f t="shared" si="10"/>
        <v>45.6</v>
      </c>
      <c r="H20">
        <f t="shared" si="11"/>
        <v>4.2820681683050497</v>
      </c>
      <c r="I20">
        <f t="shared" si="12"/>
        <v>3.2824552765468571E-3</v>
      </c>
      <c r="J20">
        <f t="shared" si="13"/>
        <v>31.9</v>
      </c>
      <c r="K20">
        <f t="shared" si="14"/>
        <v>3.9247417778359206</v>
      </c>
      <c r="L20" s="5">
        <f t="shared" si="15"/>
        <v>3.2976442945179883E-3</v>
      </c>
      <c r="M20" s="2">
        <f t="shared" si="16"/>
        <v>41.5</v>
      </c>
      <c r="N20" s="4">
        <f t="shared" si="17"/>
        <v>4.1730281642081311</v>
      </c>
      <c r="O20" s="5">
        <f t="shared" si="18"/>
        <v>1.3154075421537727E-5</v>
      </c>
      <c r="P20" s="2">
        <f t="shared" si="19"/>
        <v>8.3432607534464687</v>
      </c>
      <c r="Q20" s="4">
        <f t="shared" si="20"/>
        <v>0.21555209014062407</v>
      </c>
    </row>
    <row r="21" spans="1:17" x14ac:dyDescent="0.35">
      <c r="B21">
        <f t="shared" si="21"/>
        <v>10</v>
      </c>
      <c r="C21">
        <f t="shared" si="6"/>
        <v>3.2035880185808108E-3</v>
      </c>
      <c r="D21">
        <f t="shared" si="7"/>
        <v>15.8</v>
      </c>
      <c r="E21">
        <f t="shared" si="8"/>
        <v>2.5289235352047745</v>
      </c>
      <c r="F21">
        <f t="shared" si="9"/>
        <v>3.2015367376340646E-3</v>
      </c>
      <c r="G21">
        <f t="shared" si="10"/>
        <v>15.3</v>
      </c>
      <c r="H21">
        <f t="shared" si="11"/>
        <v>2.4973291697865574</v>
      </c>
      <c r="I21">
        <f t="shared" si="12"/>
        <v>3.2015367376340646E-3</v>
      </c>
      <c r="J21">
        <f t="shared" si="13"/>
        <v>15.1</v>
      </c>
      <c r="K21">
        <f t="shared" si="14"/>
        <v>2.4840729690394228</v>
      </c>
      <c r="L21" s="5">
        <f t="shared" si="15"/>
        <v>3.2022204979496468E-3</v>
      </c>
      <c r="M21" s="2">
        <f t="shared" si="16"/>
        <v>15.4</v>
      </c>
      <c r="N21" s="4">
        <f t="shared" si="17"/>
        <v>2.5034418913435847</v>
      </c>
      <c r="O21" s="5">
        <f t="shared" si="18"/>
        <v>1.1843076067874758E-6</v>
      </c>
      <c r="P21" s="2">
        <f t="shared" si="19"/>
        <v>0.36055512754639935</v>
      </c>
      <c r="Q21" s="4">
        <f t="shared" si="20"/>
        <v>2.304164371227584E-2</v>
      </c>
    </row>
    <row r="22" spans="1:17" x14ac:dyDescent="0.35">
      <c r="B22">
        <f t="shared" si="21"/>
        <v>50</v>
      </c>
      <c r="C22">
        <f t="shared" si="6"/>
        <v>3.108003108003108E-3</v>
      </c>
      <c r="D22">
        <f t="shared" si="7"/>
        <v>18.399999999999999</v>
      </c>
      <c r="E22">
        <f t="shared" si="8"/>
        <v>1.0719260234056038</v>
      </c>
      <c r="F22">
        <f t="shared" si="9"/>
        <v>3.1051079024996121E-3</v>
      </c>
      <c r="G22">
        <f t="shared" si="10"/>
        <v>17.5</v>
      </c>
      <c r="H22">
        <f t="shared" si="11"/>
        <v>1.021731244332152</v>
      </c>
      <c r="I22">
        <f t="shared" si="12"/>
        <v>3.1031807602792862E-3</v>
      </c>
      <c r="J22">
        <f t="shared" si="13"/>
        <v>16.8</v>
      </c>
      <c r="K22">
        <f t="shared" si="14"/>
        <v>0.98095424519987717</v>
      </c>
      <c r="L22" s="5">
        <f t="shared" si="15"/>
        <v>3.1054305902606691E-3</v>
      </c>
      <c r="M22" s="2">
        <f t="shared" si="16"/>
        <v>17.566666666666666</v>
      </c>
      <c r="N22" s="4">
        <f t="shared" si="17"/>
        <v>1.0248705043125443</v>
      </c>
      <c r="O22" s="5">
        <f t="shared" si="18"/>
        <v>2.4273143462918183E-6</v>
      </c>
      <c r="P22" s="2">
        <f t="shared" si="19"/>
        <v>0.80208062770106314</v>
      </c>
      <c r="Q22" s="4">
        <f t="shared" si="20"/>
        <v>4.5567064008956631E-2</v>
      </c>
    </row>
    <row r="23" spans="1:17" x14ac:dyDescent="0.35">
      <c r="B23">
        <f t="shared" si="21"/>
        <v>10</v>
      </c>
      <c r="C23">
        <f t="shared" si="6"/>
        <v>3.0152268958239109E-3</v>
      </c>
      <c r="D23">
        <f t="shared" si="7"/>
        <v>16.399999999999999</v>
      </c>
      <c r="E23">
        <f t="shared" si="8"/>
        <v>-1.7625890919282752</v>
      </c>
      <c r="F23">
        <f t="shared" si="9"/>
        <v>3.0143180105501131E-3</v>
      </c>
      <c r="G23">
        <f t="shared" si="10"/>
        <v>16.5</v>
      </c>
      <c r="H23">
        <f t="shared" si="11"/>
        <v>-1.7561992938295041</v>
      </c>
      <c r="I23">
        <f t="shared" si="12"/>
        <v>3.013409673045051E-3</v>
      </c>
      <c r="J23">
        <f t="shared" si="13"/>
        <v>16.5</v>
      </c>
      <c r="K23">
        <f t="shared" si="14"/>
        <v>-1.7561992938295041</v>
      </c>
      <c r="L23" s="5">
        <f t="shared" si="15"/>
        <v>3.0143181931396915E-3</v>
      </c>
      <c r="M23" s="2">
        <f t="shared" si="16"/>
        <v>16.466666666666665</v>
      </c>
      <c r="N23" s="4">
        <f t="shared" si="17"/>
        <v>-1.7583292265290946</v>
      </c>
      <c r="O23" s="5">
        <f t="shared" si="18"/>
        <v>9.0861140318953002E-7</v>
      </c>
      <c r="P23" s="2">
        <f t="shared" si="19"/>
        <v>5.77350269189634E-2</v>
      </c>
      <c r="Q23" s="4">
        <f t="shared" si="20"/>
        <v>3.6891516523928241E-3</v>
      </c>
    </row>
    <row r="24" spans="1:17" x14ac:dyDescent="0.35">
      <c r="B24">
        <f t="shared" si="21"/>
        <v>75</v>
      </c>
      <c r="C24">
        <f t="shared" si="6"/>
        <v>2.9158769499927103E-3</v>
      </c>
      <c r="D24">
        <f t="shared" si="7"/>
        <v>13.7</v>
      </c>
      <c r="E24">
        <f t="shared" si="8"/>
        <v>-3.0409388663920702</v>
      </c>
      <c r="F24">
        <f t="shared" si="9"/>
        <v>2.9226947245360223E-3</v>
      </c>
      <c r="G24">
        <f t="shared" si="10"/>
        <v>14.5</v>
      </c>
      <c r="H24">
        <f t="shared" si="11"/>
        <v>-2.9841990377403178</v>
      </c>
      <c r="I24">
        <f t="shared" si="12"/>
        <v>2.9295444558371177E-3</v>
      </c>
      <c r="J24">
        <f t="shared" si="13"/>
        <v>15.4</v>
      </c>
      <c r="K24">
        <f t="shared" si="14"/>
        <v>-2.9239699073271002</v>
      </c>
      <c r="L24" s="5">
        <f t="shared" si="15"/>
        <v>2.9227053767886166E-3</v>
      </c>
      <c r="M24" s="2">
        <f t="shared" si="16"/>
        <v>14.533333333333333</v>
      </c>
      <c r="N24" s="4">
        <f t="shared" si="17"/>
        <v>-2.9830359371531627</v>
      </c>
      <c r="O24" s="5">
        <f t="shared" si="18"/>
        <v>6.8337591488573322E-6</v>
      </c>
      <c r="P24" s="2">
        <f t="shared" si="19"/>
        <v>0.85049005481153883</v>
      </c>
      <c r="Q24" s="4">
        <f t="shared" si="20"/>
        <v>5.8493153004582861E-2</v>
      </c>
    </row>
    <row r="25" spans="1:17" x14ac:dyDescent="0.35">
      <c r="B25">
        <f t="shared" si="21"/>
        <v>0</v>
      </c>
      <c r="C25">
        <f t="shared" si="6"/>
        <v>3.6609921288669233E-3</v>
      </c>
      <c r="D25">
        <f t="shared" si="7"/>
        <v>0</v>
      </c>
      <c r="E25" t="e">
        <f t="shared" si="8"/>
        <v>#NUM!</v>
      </c>
      <c r="F25">
        <f t="shared" si="9"/>
        <v>3.6609921288669233E-3</v>
      </c>
      <c r="G25">
        <f t="shared" si="10"/>
        <v>0</v>
      </c>
      <c r="H25" t="e">
        <f t="shared" si="11"/>
        <v>#NUM!</v>
      </c>
      <c r="I25">
        <f t="shared" si="12"/>
        <v>3.6609921288669233E-3</v>
      </c>
      <c r="J25">
        <f t="shared" si="13"/>
        <v>0</v>
      </c>
      <c r="K25" t="e">
        <f t="shared" si="14"/>
        <v>#NUM!</v>
      </c>
      <c r="L25" s="5">
        <f t="shared" si="15"/>
        <v>3.6609921288669237E-3</v>
      </c>
      <c r="M25" s="2">
        <f t="shared" si="16"/>
        <v>0</v>
      </c>
      <c r="N25" s="4" t="e">
        <f t="shared" si="17"/>
        <v>#NUM!</v>
      </c>
      <c r="O25" s="5">
        <f t="shared" si="18"/>
        <v>5.3114842012129618E-19</v>
      </c>
      <c r="P25" s="2">
        <f t="shared" si="19"/>
        <v>0</v>
      </c>
      <c r="Q25" s="4" t="e">
        <f t="shared" si="20"/>
        <v>#NUM!</v>
      </c>
    </row>
    <row r="26" spans="1:17" x14ac:dyDescent="0.35">
      <c r="B26">
        <f t="shared" si="21"/>
        <v>0</v>
      </c>
      <c r="C26">
        <f t="shared" si="6"/>
        <v>3.6609921288669233E-3</v>
      </c>
      <c r="D26">
        <f t="shared" si="7"/>
        <v>0</v>
      </c>
      <c r="E26" t="e">
        <f t="shared" si="8"/>
        <v>#NUM!</v>
      </c>
      <c r="F26">
        <f t="shared" si="9"/>
        <v>3.6609921288669233E-3</v>
      </c>
      <c r="G26">
        <f t="shared" si="10"/>
        <v>0</v>
      </c>
      <c r="H26" t="e">
        <f t="shared" si="11"/>
        <v>#NUM!</v>
      </c>
      <c r="I26">
        <f t="shared" si="12"/>
        <v>3.6609921288669233E-3</v>
      </c>
      <c r="J26">
        <f t="shared" si="13"/>
        <v>0</v>
      </c>
      <c r="K26" t="e">
        <f t="shared" si="14"/>
        <v>#NUM!</v>
      </c>
      <c r="L26" s="5">
        <f t="shared" si="15"/>
        <v>3.6609921288669237E-3</v>
      </c>
      <c r="M26" s="2">
        <f t="shared" si="16"/>
        <v>0</v>
      </c>
      <c r="N26" s="4" t="e">
        <f t="shared" si="17"/>
        <v>#NUM!</v>
      </c>
      <c r="O26" s="5">
        <f t="shared" si="18"/>
        <v>5.3114842012129618E-19</v>
      </c>
      <c r="P26" s="2">
        <f t="shared" si="19"/>
        <v>0</v>
      </c>
      <c r="Q26" s="4" t="e">
        <f t="shared" si="20"/>
        <v>#NUM!</v>
      </c>
    </row>
    <row r="27" spans="1:17" x14ac:dyDescent="0.35">
      <c r="B27">
        <f t="shared" si="21"/>
        <v>0</v>
      </c>
      <c r="C27">
        <f t="shared" si="6"/>
        <v>3.6609921288669233E-3</v>
      </c>
      <c r="D27">
        <f t="shared" si="7"/>
        <v>0</v>
      </c>
      <c r="E27" t="e">
        <f t="shared" si="8"/>
        <v>#NUM!</v>
      </c>
      <c r="F27">
        <f t="shared" si="9"/>
        <v>3.6609921288669233E-3</v>
      </c>
      <c r="G27">
        <f t="shared" si="10"/>
        <v>0</v>
      </c>
      <c r="H27" t="e">
        <f t="shared" si="11"/>
        <v>#NUM!</v>
      </c>
      <c r="I27">
        <f t="shared" si="12"/>
        <v>3.6609921288669233E-3</v>
      </c>
      <c r="J27">
        <f t="shared" si="13"/>
        <v>0</v>
      </c>
      <c r="K27" t="e">
        <f t="shared" si="14"/>
        <v>#NUM!</v>
      </c>
      <c r="L27" s="5">
        <f t="shared" si="15"/>
        <v>3.6609921288669237E-3</v>
      </c>
      <c r="M27" s="2">
        <f t="shared" si="16"/>
        <v>0</v>
      </c>
      <c r="N27" s="4" t="e">
        <f t="shared" si="17"/>
        <v>#NUM!</v>
      </c>
      <c r="O27" s="5">
        <f t="shared" si="18"/>
        <v>5.3114842012129618E-19</v>
      </c>
      <c r="P27" s="2">
        <f t="shared" si="19"/>
        <v>0</v>
      </c>
      <c r="Q27" s="4" t="e">
        <f t="shared" si="20"/>
        <v>#NUM!</v>
      </c>
    </row>
    <row r="28" spans="1:17" x14ac:dyDescent="0.35">
      <c r="B28">
        <f t="shared" si="21"/>
        <v>0</v>
      </c>
      <c r="C28">
        <f t="shared" si="6"/>
        <v>3.6609921288669233E-3</v>
      </c>
      <c r="D28">
        <f t="shared" si="7"/>
        <v>0</v>
      </c>
      <c r="E28" t="e">
        <f t="shared" si="8"/>
        <v>#NUM!</v>
      </c>
      <c r="F28">
        <f t="shared" si="9"/>
        <v>3.6609921288669233E-3</v>
      </c>
      <c r="G28">
        <f t="shared" si="10"/>
        <v>0</v>
      </c>
      <c r="H28" t="e">
        <f t="shared" si="11"/>
        <v>#NUM!</v>
      </c>
      <c r="I28">
        <f t="shared" si="12"/>
        <v>3.6609921288669233E-3</v>
      </c>
      <c r="J28">
        <f t="shared" si="13"/>
        <v>0</v>
      </c>
      <c r="K28" t="e">
        <f t="shared" si="14"/>
        <v>#NUM!</v>
      </c>
      <c r="L28" s="5">
        <f t="shared" si="15"/>
        <v>3.6609921288669237E-3</v>
      </c>
      <c r="M28" s="2">
        <f t="shared" si="16"/>
        <v>0</v>
      </c>
      <c r="N28" s="4" t="e">
        <f t="shared" si="17"/>
        <v>#NUM!</v>
      </c>
      <c r="O28" s="5">
        <f t="shared" si="18"/>
        <v>5.3114842012129618E-19</v>
      </c>
      <c r="P28" s="2">
        <f t="shared" si="19"/>
        <v>0</v>
      </c>
      <c r="Q28" s="4" t="e">
        <f t="shared" si="20"/>
        <v>#NUM!</v>
      </c>
    </row>
    <row r="29" spans="1:17" x14ac:dyDescent="0.35">
      <c r="L29" s="5"/>
      <c r="M29" s="2"/>
      <c r="N29" s="4"/>
      <c r="O29" s="5"/>
      <c r="P29" s="2"/>
      <c r="Q29" s="4"/>
    </row>
    <row r="30" spans="1:17" x14ac:dyDescent="0.35">
      <c r="L30" s="3"/>
      <c r="M30" s="2"/>
      <c r="N30" s="1"/>
    </row>
    <row r="31" spans="1:17" x14ac:dyDescent="0.35">
      <c r="L31" s="2"/>
      <c r="M31" s="2"/>
      <c r="N31" s="1"/>
    </row>
    <row r="32" spans="1:17" x14ac:dyDescent="0.35">
      <c r="L32" s="2"/>
      <c r="M32" s="2"/>
      <c r="N32" s="1"/>
    </row>
    <row r="33" spans="12:14" x14ac:dyDescent="0.35">
      <c r="L33" s="2"/>
      <c r="M33" s="2"/>
      <c r="N33" s="1"/>
    </row>
    <row r="34" spans="12:14" x14ac:dyDescent="0.35">
      <c r="L34" s="2"/>
      <c r="M34" s="2"/>
      <c r="N34" s="1"/>
    </row>
    <row r="35" spans="12:14" x14ac:dyDescent="0.35">
      <c r="L35" s="2"/>
      <c r="M35" s="2"/>
      <c r="N35" s="1"/>
    </row>
    <row r="36" spans="12:14" x14ac:dyDescent="0.35">
      <c r="L36" s="2"/>
      <c r="M36" s="2"/>
      <c r="N36" s="1"/>
    </row>
    <row r="37" spans="12:14" x14ac:dyDescent="0.35">
      <c r="L37" s="2"/>
      <c r="M37" s="2"/>
      <c r="N37" s="1"/>
    </row>
    <row r="38" spans="12:14" x14ac:dyDescent="0.35">
      <c r="L38" s="2"/>
      <c r="M38" s="2"/>
      <c r="N38" s="1"/>
    </row>
    <row r="39" spans="12:14" x14ac:dyDescent="0.35">
      <c r="L39" s="2"/>
      <c r="M39" s="2"/>
      <c r="N39" s="1"/>
    </row>
    <row r="40" spans="12:14" x14ac:dyDescent="0.35">
      <c r="L40" s="2"/>
      <c r="M40" s="2"/>
      <c r="N40" s="1"/>
    </row>
    <row r="41" spans="12:14" x14ac:dyDescent="0.35">
      <c r="L41" s="2"/>
      <c r="M41" s="2"/>
      <c r="N41" s="1"/>
    </row>
    <row r="42" spans="12:14" x14ac:dyDescent="0.35">
      <c r="L42" s="2"/>
      <c r="M42" s="2"/>
      <c r="N42" s="1"/>
    </row>
    <row r="43" spans="12:14" x14ac:dyDescent="0.35">
      <c r="L43" s="2"/>
      <c r="M43" s="2"/>
      <c r="N43" s="1"/>
    </row>
    <row r="44" spans="12:14" x14ac:dyDescent="0.35">
      <c r="L44" s="2"/>
      <c r="M44" s="2"/>
      <c r="N44" s="1"/>
    </row>
    <row r="45" spans="12:14" x14ac:dyDescent="0.35">
      <c r="L45" s="2"/>
      <c r="M45" s="2"/>
      <c r="N45" s="1"/>
    </row>
    <row r="46" spans="12:14" x14ac:dyDescent="0.35">
      <c r="L46" s="2"/>
      <c r="M46" s="2"/>
      <c r="N46" s="1"/>
    </row>
    <row r="47" spans="12:14" x14ac:dyDescent="0.35">
      <c r="L47" s="2"/>
      <c r="M47" s="2"/>
      <c r="N47" s="1"/>
    </row>
    <row r="48" spans="12:14" x14ac:dyDescent="0.35">
      <c r="L48" s="2"/>
      <c r="M48" s="2"/>
      <c r="N48" s="1"/>
    </row>
    <row r="49" spans="12:14" x14ac:dyDescent="0.35">
      <c r="L49" s="2"/>
      <c r="M49" s="2"/>
      <c r="N49" s="1"/>
    </row>
    <row r="50" spans="12:14" x14ac:dyDescent="0.35">
      <c r="L50" s="2"/>
      <c r="M50" s="2"/>
      <c r="N50" s="1"/>
    </row>
    <row r="51" spans="12:14" x14ac:dyDescent="0.35">
      <c r="L51" s="2"/>
      <c r="M51" s="2"/>
      <c r="N51" s="1"/>
    </row>
    <row r="52" spans="12:14" x14ac:dyDescent="0.35">
      <c r="L52" s="2"/>
      <c r="M52" s="2"/>
      <c r="N52" s="1"/>
    </row>
    <row r="53" spans="12:14" x14ac:dyDescent="0.35">
      <c r="L53" s="2"/>
      <c r="M53" s="2"/>
      <c r="N53" s="1"/>
    </row>
    <row r="54" spans="12:14" x14ac:dyDescent="0.35">
      <c r="L54" s="2"/>
      <c r="M54" s="2"/>
      <c r="N54" s="1"/>
    </row>
    <row r="55" spans="12:14" x14ac:dyDescent="0.35">
      <c r="L55" s="2"/>
      <c r="M55" s="2"/>
      <c r="N55" s="1"/>
    </row>
    <row r="56" spans="12:14" x14ac:dyDescent="0.35">
      <c r="L56" s="2"/>
      <c r="M56" s="2"/>
      <c r="N56" s="1"/>
    </row>
    <row r="57" spans="12:14" x14ac:dyDescent="0.35">
      <c r="L57" s="2"/>
      <c r="M57" s="2"/>
      <c r="N57" s="1"/>
    </row>
    <row r="58" spans="12:14" x14ac:dyDescent="0.35">
      <c r="L58" s="2"/>
      <c r="M58" s="2"/>
      <c r="N58" s="1"/>
    </row>
    <row r="59" spans="12:14" x14ac:dyDescent="0.35">
      <c r="L59" s="2"/>
      <c r="M59" s="2"/>
      <c r="N59" s="1"/>
    </row>
    <row r="60" spans="12:14" x14ac:dyDescent="0.35">
      <c r="L60" s="2"/>
      <c r="M60" s="2"/>
      <c r="N60" s="1"/>
    </row>
    <row r="61" spans="12:14" x14ac:dyDescent="0.35">
      <c r="L61" s="2"/>
      <c r="M61" s="2"/>
      <c r="N61" s="1"/>
    </row>
    <row r="62" spans="12:14" x14ac:dyDescent="0.35">
      <c r="L62" s="2"/>
      <c r="M62" s="2"/>
      <c r="N62" s="1"/>
    </row>
    <row r="63" spans="12:14" x14ac:dyDescent="0.35">
      <c r="L63" s="2"/>
      <c r="M63" s="2"/>
      <c r="N63" s="1"/>
    </row>
    <row r="64" spans="12:14" x14ac:dyDescent="0.35">
      <c r="L64" s="2"/>
      <c r="M64" s="2"/>
      <c r="N64" s="1"/>
    </row>
    <row r="65" spans="12:14" x14ac:dyDescent="0.35">
      <c r="L65" s="2"/>
      <c r="M65" s="2"/>
      <c r="N65" s="1"/>
    </row>
    <row r="66" spans="12:14" x14ac:dyDescent="0.35">
      <c r="L66" s="2"/>
      <c r="M66" s="2"/>
      <c r="N66" s="1"/>
    </row>
    <row r="67" spans="12:14" x14ac:dyDescent="0.35">
      <c r="L67" s="2"/>
      <c r="M67" s="2"/>
      <c r="N67" s="1"/>
    </row>
    <row r="68" spans="12:14" x14ac:dyDescent="0.35">
      <c r="L68" s="2"/>
      <c r="M68" s="2"/>
      <c r="N68" s="1"/>
    </row>
    <row r="69" spans="12:14" x14ac:dyDescent="0.35">
      <c r="L69" s="2"/>
      <c r="M69" s="2"/>
      <c r="N69" s="1"/>
    </row>
    <row r="70" spans="12:14" x14ac:dyDescent="0.35">
      <c r="L70" s="2"/>
      <c r="M70" s="2"/>
      <c r="N70" s="1"/>
    </row>
    <row r="71" spans="12:14" x14ac:dyDescent="0.35">
      <c r="L71" s="2"/>
      <c r="M71" s="2"/>
      <c r="N71" s="1"/>
    </row>
    <row r="72" spans="12:14" x14ac:dyDescent="0.35">
      <c r="L72" s="2"/>
      <c r="M72" s="2"/>
      <c r="N72" s="1"/>
    </row>
    <row r="73" spans="12:14" x14ac:dyDescent="0.35">
      <c r="L73" s="2"/>
      <c r="M73" s="2"/>
      <c r="N73" s="1"/>
    </row>
    <row r="74" spans="12:14" x14ac:dyDescent="0.35">
      <c r="L74" s="2"/>
      <c r="M74" s="2"/>
      <c r="N74" s="1"/>
    </row>
    <row r="75" spans="12:14" x14ac:dyDescent="0.35">
      <c r="L75" s="2"/>
      <c r="M75" s="2"/>
      <c r="N75" s="1"/>
    </row>
    <row r="76" spans="12:14" x14ac:dyDescent="0.35">
      <c r="L76" s="2"/>
      <c r="M76" s="2"/>
      <c r="N76" s="1"/>
    </row>
    <row r="77" spans="12:14" x14ac:dyDescent="0.35">
      <c r="L77" s="2"/>
      <c r="M77" s="2"/>
      <c r="N77" s="1"/>
    </row>
    <row r="78" spans="12:14" x14ac:dyDescent="0.35">
      <c r="L78" s="2"/>
      <c r="M78" s="2"/>
      <c r="N78" s="1"/>
    </row>
    <row r="79" spans="12:14" x14ac:dyDescent="0.35">
      <c r="L79" s="2"/>
      <c r="M79" s="2"/>
      <c r="N79" s="1"/>
    </row>
    <row r="80" spans="12:14" x14ac:dyDescent="0.35">
      <c r="L80" s="2"/>
      <c r="M80" s="2"/>
      <c r="N80" s="1"/>
    </row>
    <row r="81" spans="12:14" x14ac:dyDescent="0.35">
      <c r="L81" s="2"/>
      <c r="M81" s="2"/>
      <c r="N81" s="1"/>
    </row>
    <row r="82" spans="12:14" x14ac:dyDescent="0.35">
      <c r="L82" s="2"/>
      <c r="M82" s="2"/>
      <c r="N82" s="1"/>
    </row>
    <row r="83" spans="12:14" x14ac:dyDescent="0.35">
      <c r="L83" s="2"/>
      <c r="M83" s="2"/>
      <c r="N83" s="1"/>
    </row>
    <row r="84" spans="12:14" x14ac:dyDescent="0.35">
      <c r="L84" s="2"/>
      <c r="M84" s="2"/>
      <c r="N84" s="1"/>
    </row>
    <row r="85" spans="12:14" x14ac:dyDescent="0.35">
      <c r="L85" s="2"/>
      <c r="M85" s="2"/>
      <c r="N85" s="1"/>
    </row>
    <row r="86" spans="12:14" x14ac:dyDescent="0.35">
      <c r="L86" s="2"/>
      <c r="M86" s="2"/>
      <c r="N86" s="1"/>
    </row>
    <row r="87" spans="12:14" x14ac:dyDescent="0.35">
      <c r="L87" s="2"/>
      <c r="M87" s="2"/>
      <c r="N87" s="1"/>
    </row>
    <row r="88" spans="12:14" x14ac:dyDescent="0.35">
      <c r="L88" s="2"/>
      <c r="M88" s="2"/>
      <c r="N88" s="1"/>
    </row>
    <row r="89" spans="12:14" x14ac:dyDescent="0.35">
      <c r="L89" s="2"/>
      <c r="M89" s="2"/>
      <c r="N89" s="1"/>
    </row>
    <row r="90" spans="12:14" x14ac:dyDescent="0.35">
      <c r="L90" s="2"/>
      <c r="M90" s="2"/>
      <c r="N90" s="1"/>
    </row>
    <row r="91" spans="12:14" x14ac:dyDescent="0.35">
      <c r="L91" s="2"/>
      <c r="M91" s="2"/>
      <c r="N91" s="1"/>
    </row>
    <row r="92" spans="12:14" x14ac:dyDescent="0.35">
      <c r="L92" s="2"/>
      <c r="M92" s="2"/>
      <c r="N92" s="1"/>
    </row>
    <row r="93" spans="12:14" x14ac:dyDescent="0.35">
      <c r="L93" s="2"/>
      <c r="M93" s="2"/>
      <c r="N93" s="1"/>
    </row>
    <row r="94" spans="12:14" x14ac:dyDescent="0.35">
      <c r="L94" s="2"/>
      <c r="M94" s="2"/>
      <c r="N94" s="1"/>
    </row>
    <row r="95" spans="12:14" x14ac:dyDescent="0.35">
      <c r="L95" s="2"/>
      <c r="M95" s="2"/>
      <c r="N95" s="1"/>
    </row>
    <row r="96" spans="12:14" x14ac:dyDescent="0.35">
      <c r="L96" s="2"/>
      <c r="M96" s="2"/>
      <c r="N96" s="1"/>
    </row>
    <row r="97" spans="12:14" x14ac:dyDescent="0.35">
      <c r="L97" s="2"/>
      <c r="M97" s="2"/>
      <c r="N97" s="1"/>
    </row>
    <row r="98" spans="12:14" x14ac:dyDescent="0.35">
      <c r="L98" s="2"/>
      <c r="M98" s="2"/>
      <c r="N98" s="1"/>
    </row>
    <row r="99" spans="12:14" x14ac:dyDescent="0.35">
      <c r="L99" s="2"/>
      <c r="M99" s="2"/>
      <c r="N99" s="1"/>
    </row>
    <row r="100" spans="12:14" x14ac:dyDescent="0.35">
      <c r="L100" s="2"/>
      <c r="M100" s="2"/>
      <c r="N100" s="1"/>
    </row>
    <row r="101" spans="12:14" x14ac:dyDescent="0.35">
      <c r="L101" s="2"/>
      <c r="M101" s="2"/>
      <c r="N101" s="1"/>
    </row>
    <row r="102" spans="12:14" x14ac:dyDescent="0.35">
      <c r="L102" s="2"/>
      <c r="M102" s="2"/>
      <c r="N102" s="1"/>
    </row>
    <row r="103" spans="12:14" x14ac:dyDescent="0.35">
      <c r="L103" s="2"/>
      <c r="M103" s="2"/>
      <c r="N103" s="1"/>
    </row>
    <row r="104" spans="12:14" x14ac:dyDescent="0.35">
      <c r="L104" s="2"/>
      <c r="M104" s="2"/>
      <c r="N104" s="1"/>
    </row>
    <row r="105" spans="12:14" x14ac:dyDescent="0.35">
      <c r="L105" s="2"/>
      <c r="M105" s="2"/>
      <c r="N105" s="1"/>
    </row>
    <row r="106" spans="12:14" x14ac:dyDescent="0.35">
      <c r="L106" s="2"/>
      <c r="M106" s="2"/>
      <c r="N106" s="1"/>
    </row>
    <row r="107" spans="12:14" x14ac:dyDescent="0.35">
      <c r="L107" s="2"/>
      <c r="M107" s="2"/>
      <c r="N107" s="1"/>
    </row>
    <row r="108" spans="12:14" x14ac:dyDescent="0.35">
      <c r="L108" s="2"/>
      <c r="M108" s="2"/>
      <c r="N108" s="1"/>
    </row>
    <row r="109" spans="12:14" x14ac:dyDescent="0.35">
      <c r="L109" s="2"/>
      <c r="M109" s="2"/>
      <c r="N109" s="1"/>
    </row>
    <row r="110" spans="12:14" x14ac:dyDescent="0.35">
      <c r="L110" s="2"/>
      <c r="M110" s="2"/>
      <c r="N110" s="1"/>
    </row>
    <row r="111" spans="12:14" x14ac:dyDescent="0.35">
      <c r="L111" s="2"/>
      <c r="M111" s="2"/>
      <c r="N111" s="1"/>
    </row>
    <row r="112" spans="12:14" x14ac:dyDescent="0.35">
      <c r="L112" s="2"/>
      <c r="M112" s="2"/>
      <c r="N112" s="1"/>
    </row>
    <row r="113" spans="12:14" x14ac:dyDescent="0.35">
      <c r="L113" s="2"/>
      <c r="M113" s="2"/>
      <c r="N113" s="1"/>
    </row>
    <row r="114" spans="12:14" x14ac:dyDescent="0.35">
      <c r="L114" s="2"/>
      <c r="M114" s="2"/>
      <c r="N114" s="1"/>
    </row>
    <row r="115" spans="12:14" x14ac:dyDescent="0.35">
      <c r="L115" s="2"/>
      <c r="M115" s="2"/>
      <c r="N115" s="1"/>
    </row>
    <row r="116" spans="12:14" x14ac:dyDescent="0.35">
      <c r="L116" s="2"/>
      <c r="M116" s="2"/>
      <c r="N116" s="1"/>
    </row>
    <row r="117" spans="12:14" x14ac:dyDescent="0.35">
      <c r="L117" s="2"/>
      <c r="M117" s="2"/>
      <c r="N117" s="1"/>
    </row>
    <row r="118" spans="12:14" x14ac:dyDescent="0.35">
      <c r="L118" s="2"/>
      <c r="M118" s="2"/>
      <c r="N118" s="1"/>
    </row>
    <row r="119" spans="12:14" x14ac:dyDescent="0.35">
      <c r="L119" s="2"/>
      <c r="M119" s="2"/>
      <c r="N119" s="1"/>
    </row>
    <row r="120" spans="12:14" x14ac:dyDescent="0.35">
      <c r="L120" s="2"/>
      <c r="M120" s="2"/>
      <c r="N120" s="1"/>
    </row>
    <row r="121" spans="12:14" x14ac:dyDescent="0.35">
      <c r="L121" s="2"/>
      <c r="M121" s="2"/>
      <c r="N121" s="1"/>
    </row>
    <row r="122" spans="12:14" x14ac:dyDescent="0.35">
      <c r="L122" s="2"/>
      <c r="M122" s="2"/>
      <c r="N122" s="1"/>
    </row>
    <row r="123" spans="12:14" x14ac:dyDescent="0.35">
      <c r="L123" s="2"/>
      <c r="M123" s="2"/>
      <c r="N123" s="1"/>
    </row>
    <row r="124" spans="12:14" x14ac:dyDescent="0.35">
      <c r="L124" s="2"/>
      <c r="M124" s="2"/>
      <c r="N124" s="1"/>
    </row>
    <row r="125" spans="12:14" x14ac:dyDescent="0.35">
      <c r="L125" s="2"/>
      <c r="M125" s="2"/>
      <c r="N125" s="1"/>
    </row>
    <row r="126" spans="12:14" x14ac:dyDescent="0.35">
      <c r="L126" s="2"/>
      <c r="M126" s="2"/>
      <c r="N126" s="1"/>
    </row>
    <row r="127" spans="12:14" x14ac:dyDescent="0.35">
      <c r="L127" s="2"/>
      <c r="M127" s="2"/>
      <c r="N127" s="1"/>
    </row>
    <row r="128" spans="12:14" x14ac:dyDescent="0.35">
      <c r="L128" s="2"/>
      <c r="M128" s="2"/>
      <c r="N128" s="1"/>
    </row>
  </sheetData>
  <mergeCells count="10">
    <mergeCell ref="C2:E2"/>
    <mergeCell ref="F2:H2"/>
    <mergeCell ref="I2:K2"/>
    <mergeCell ref="L2:N2"/>
    <mergeCell ref="O2:Q2"/>
    <mergeCell ref="C17:E17"/>
    <mergeCell ref="F17:H17"/>
    <mergeCell ref="I17:K17"/>
    <mergeCell ref="L17:N17"/>
    <mergeCell ref="O17:Q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Viscosity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 Umunna</dc:creator>
  <cp:lastModifiedBy>Priscilla Rios Limon</cp:lastModifiedBy>
  <dcterms:created xsi:type="dcterms:W3CDTF">2022-04-25T22:18:19Z</dcterms:created>
  <dcterms:modified xsi:type="dcterms:W3CDTF">2023-07-31T22:07:32Z</dcterms:modified>
</cp:coreProperties>
</file>