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E6724BAF-CA67-4898-9CE1-9019016E54A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<sst xmlns="http://schemas.openxmlformats.org/spreadsheetml/2006/main" count="60" uniqueCount="27">
  <si>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</si>
  <si>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</si>
  <si>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</si>
  <si>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</si>
  <si>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</si>
  <si>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</si>
  <si>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</si>
  <si>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</si>
  <si>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</si>
  <si>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</si>
  <si>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</si>
  <si>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</si>
  <si>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</si>
  <si>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</si>
  <si>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</si>
  <si>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</si>
  <si>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</si>
  <si>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</si>
  <si>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</si>
  <si>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</si>
  <si>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</si>
  <si>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</si>
  <si>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</si>
  <si>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</si>
  <si>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</si>
  <si>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</si>
  <si>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Guava-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</si>
</sst>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24.666666666666668</c:v>
                </c:pt>
                <c:pt idx="1">
                  <c:v>29.666666666666668</c:v>
                </c:pt>
                <c:pt idx="2">
                  <c:v>39.566666666666663</c:v>
                </c:pt>
                <c:pt idx="3">
                  <c:v>49.5</c:v>
                </c:pt>
                <c:pt idx="4">
                  <c:v>59.20000000000001</c:v>
                </c:pt>
                <c:pt idx="5">
                  <c:v>69.166666666666671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16500</c:v>
                </c:pt>
                <c:pt idx="1">
                  <c:v>8266.3333333333339</c:v>
                </c:pt>
                <c:pt idx="2">
                  <c:v>4656.333333333333</c:v>
                </c:pt>
                <c:pt idx="3">
                  <c:v>2525.3333333333335</c:v>
                </c:pt>
                <c:pt idx="4">
                  <c:v>804.5333333333333</c:v>
                </c:pt>
                <c:pt idx="5">
                  <c:v>574.19999999999993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3.3577710294177728E-3</c:v>
                </c:pt>
                <c:pt idx="1">
                  <c:v>3.3023284613857853E-3</c:v>
                </c:pt>
                <c:pt idx="2">
                  <c:v>3.197782943217365E-3</c:v>
                </c:pt>
                <c:pt idx="3">
                  <c:v>3.0993336432666978E-3</c:v>
                </c:pt>
                <c:pt idx="4">
                  <c:v>3.0088761847449981E-3</c:v>
                </c:pt>
                <c:pt idx="5">
                  <c:v>2.9212717823630476E-3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2.8033345302227874</c:v>
                </c:pt>
                <c:pt idx="1">
                  <c:v>2.1121676388565152</c:v>
                </c:pt>
                <c:pt idx="2">
                  <c:v>1.5381978111342436</c:v>
                </c:pt>
                <c:pt idx="3">
                  <c:v>0.92633047239086164</c:v>
                </c:pt>
                <c:pt idx="4">
                  <c:v>-0.21754972880017956</c:v>
                </c:pt>
                <c:pt idx="5">
                  <c:v>-0.55491831306199335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I44" sqref="I44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1</v>
      </c>
      <c r="C4">
        <v>24.8</v>
      </c>
      <c r="D4">
        <v>63.1</v>
      </c>
      <c r="E4" s="15">
        <v>16510</v>
      </c>
      <c r="F4">
        <v>24.7</v>
      </c>
      <c r="G4">
        <v>62.5</v>
      </c>
      <c r="H4" s="15">
        <v>16350</v>
      </c>
      <c r="I4">
        <v>24.5</v>
      </c>
      <c r="J4">
        <v>63.6</v>
      </c>
      <c r="K4" s="15">
        <v>16640</v>
      </c>
      <c r="L4" s="10">
        <f>AVERAGE(C4,F4,I4)</f>
        <v>24.666666666666668</v>
      </c>
      <c r="M4" s="2">
        <f>AVERAGE(D4,G4,J4)</f>
        <v>63.066666666666663</v>
      </c>
      <c r="N4" s="9">
        <f>AVERAGE(E4,H4,K4)</f>
        <v>16500</v>
      </c>
      <c r="O4" s="7">
        <f>STDEV(C4,F4,I4)</f>
        <v>0.15275252316519489</v>
      </c>
      <c r="P4" s="7">
        <f>STDEV(D4,G4,J4)</f>
        <v>0.55075705472861092</v>
      </c>
      <c r="Q4" s="7">
        <f>STDEV(E4,H4,K4)</f>
        <v>145.25839046333951</v>
      </c>
    </row>
    <row r="5" spans="1:24" x14ac:dyDescent="0.35">
      <c r="A5" t="s">
        <v>25</v>
      </c>
      <c r="B5">
        <v>2</v>
      </c>
      <c r="C5">
        <v>29.6</v>
      </c>
      <c r="D5">
        <v>63.8</v>
      </c>
      <c r="E5" s="15">
        <v>8345</v>
      </c>
      <c r="F5">
        <v>29.6</v>
      </c>
      <c r="G5">
        <v>63</v>
      </c>
      <c r="H5" s="15">
        <v>8240</v>
      </c>
      <c r="I5">
        <v>29.8</v>
      </c>
      <c r="J5">
        <v>62.8</v>
      </c>
      <c r="K5" s="15">
        <v>8214</v>
      </c>
      <c r="L5" s="10">
        <f t="shared" ref="L5:L13" si="0">AVERAGE(C5,F5,I5)</f>
        <v>29.666666666666668</v>
      </c>
      <c r="M5" s="2">
        <f t="shared" ref="M5:M13" si="1">AVERAGE(D5,G5,J5)</f>
        <v>63.199999999999996</v>
      </c>
      <c r="N5" s="9">
        <f t="shared" ref="N5:N13" si="2">AVERAGE(E5,H5,K5)</f>
        <v>8266.3333333333339</v>
      </c>
      <c r="O5" s="7">
        <f t="shared" ref="O5:O13" si="3">STDEV(C5,F5,I5)</f>
        <v>0.11547005383792475</v>
      </c>
      <c r="P5" s="7">
        <f t="shared" ref="P5:P13" si="4">STDEV(D5,G5,J5)</f>
        <v>0.52915026221291761</v>
      </c>
      <c r="Q5" s="7">
        <f t="shared" ref="Q5:Q13" si="5">STDEV(E5,H5,K5)</f>
        <v>69.35656662013578</v>
      </c>
    </row>
    <row r="6" spans="1:24" x14ac:dyDescent="0.35">
      <c r="A6" t="s">
        <v>25</v>
      </c>
      <c r="B6">
        <v>5</v>
      </c>
      <c r="C6">
        <v>39.6</v>
      </c>
      <c r="D6">
        <v>50.8</v>
      </c>
      <c r="E6" s="15">
        <v>4658</v>
      </c>
      <c r="F6">
        <v>39.5</v>
      </c>
      <c r="G6">
        <v>51.6</v>
      </c>
      <c r="H6" s="15">
        <v>4700</v>
      </c>
      <c r="I6">
        <v>39.6</v>
      </c>
      <c r="J6">
        <v>49.9</v>
      </c>
      <c r="K6" s="15">
        <v>4611</v>
      </c>
      <c r="L6" s="10">
        <f t="shared" si="0"/>
        <v>39.566666666666663</v>
      </c>
      <c r="M6" s="2">
        <f t="shared" si="1"/>
        <v>50.766666666666673</v>
      </c>
      <c r="N6" s="9">
        <f t="shared" si="2"/>
        <v>4656.333333333333</v>
      </c>
      <c r="O6" s="7">
        <f t="shared" si="3"/>
        <v>5.7735026918963393E-2</v>
      </c>
      <c r="P6" s="7">
        <f t="shared" si="4"/>
        <v>0.85049005481153961</v>
      </c>
      <c r="Q6" s="7">
        <f t="shared" si="5"/>
        <v>44.523402086243735</v>
      </c>
    </row>
    <row r="7" spans="1:24" x14ac:dyDescent="0.35">
      <c r="A7" t="s">
        <v>25</v>
      </c>
      <c r="B7">
        <v>5</v>
      </c>
      <c r="C7">
        <v>49.5</v>
      </c>
      <c r="D7">
        <v>48.8</v>
      </c>
      <c r="E7" s="15">
        <v>2553</v>
      </c>
      <c r="F7">
        <v>49.5</v>
      </c>
      <c r="G7">
        <v>48.3</v>
      </c>
      <c r="H7" s="15">
        <v>2527</v>
      </c>
      <c r="I7">
        <v>49.5</v>
      </c>
      <c r="J7">
        <v>47.7</v>
      </c>
      <c r="K7" s="15">
        <v>2496</v>
      </c>
      <c r="L7" s="10">
        <f t="shared" si="0"/>
        <v>49.5</v>
      </c>
      <c r="M7" s="2">
        <f t="shared" si="1"/>
        <v>48.266666666666673</v>
      </c>
      <c r="N7" s="9">
        <f t="shared" si="2"/>
        <v>2525.3333333333335</v>
      </c>
      <c r="O7" s="7">
        <f t="shared" si="3"/>
        <v>0</v>
      </c>
      <c r="P7" s="7">
        <f t="shared" si="4"/>
        <v>0.55075705472860725</v>
      </c>
      <c r="Q7" s="7">
        <f t="shared" si="5"/>
        <v>28.536526301099322</v>
      </c>
    </row>
    <row r="8" spans="1:24" x14ac:dyDescent="0.35">
      <c r="A8" t="s">
        <v>25</v>
      </c>
      <c r="B8">
        <v>15</v>
      </c>
      <c r="C8">
        <v>59.2</v>
      </c>
      <c r="D8">
        <v>46.7</v>
      </c>
      <c r="E8">
        <v>814.4</v>
      </c>
      <c r="F8">
        <v>59.2</v>
      </c>
      <c r="G8">
        <v>46.2</v>
      </c>
      <c r="H8">
        <v>805.7</v>
      </c>
      <c r="I8">
        <v>59.2</v>
      </c>
      <c r="J8">
        <v>45.5</v>
      </c>
      <c r="K8">
        <v>793.5</v>
      </c>
      <c r="L8" s="10">
        <f t="shared" si="0"/>
        <v>59.20000000000001</v>
      </c>
      <c r="M8" s="2">
        <f t="shared" si="1"/>
        <v>46.133333333333333</v>
      </c>
      <c r="N8" s="9">
        <f t="shared" si="2"/>
        <v>804.5333333333333</v>
      </c>
      <c r="O8" s="7">
        <f t="shared" si="3"/>
        <v>8.7023357152673167E-15</v>
      </c>
      <c r="P8" s="7">
        <f t="shared" si="4"/>
        <v>0.6027713773341723</v>
      </c>
      <c r="Q8" s="7">
        <f t="shared" si="5"/>
        <v>10.498730081935298</v>
      </c>
    </row>
    <row r="9" spans="1:24" x14ac:dyDescent="0.35">
      <c r="A9" t="s">
        <v>25</v>
      </c>
      <c r="B9">
        <v>20</v>
      </c>
      <c r="C9">
        <v>69.099999999999994</v>
      </c>
      <c r="D9">
        <v>44.8</v>
      </c>
      <c r="E9">
        <v>586</v>
      </c>
      <c r="F9">
        <v>69.2</v>
      </c>
      <c r="G9">
        <v>43.9</v>
      </c>
      <c r="H9">
        <v>574.20000000000005</v>
      </c>
      <c r="I9">
        <v>69.2</v>
      </c>
      <c r="J9">
        <v>43</v>
      </c>
      <c r="K9">
        <v>562.4</v>
      </c>
      <c r="L9" s="10">
        <f t="shared" si="0"/>
        <v>69.166666666666671</v>
      </c>
      <c r="M9" s="2">
        <f t="shared" si="1"/>
        <v>43.9</v>
      </c>
      <c r="N9" s="9">
        <f t="shared" si="2"/>
        <v>574.19999999999993</v>
      </c>
      <c r="O9" s="7">
        <f t="shared" si="3"/>
        <v>5.7735026918967501E-2</v>
      </c>
      <c r="P9" s="7">
        <f t="shared" si="4"/>
        <v>0.89999999999999858</v>
      </c>
      <c r="Q9" s="7">
        <f t="shared" si="5"/>
        <v>11.800000000000011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Guava- Cream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3.356267830172848E-3</v>
      </c>
      <c r="D19">
        <f t="shared" ref="D19:D28" si="7">D4</f>
        <v>63.1</v>
      </c>
      <c r="E19">
        <f t="shared" ref="E19:E28" si="8">LN(E4/1000)</f>
        <v>2.8039662579320366</v>
      </c>
      <c r="F19">
        <f t="shared" ref="F19:F28" si="9">1/(F4+273.15)</f>
        <v>3.3573946617424882E-3</v>
      </c>
      <c r="G19">
        <f t="shared" ref="G19:G28" si="10">G4</f>
        <v>62.5</v>
      </c>
      <c r="H19">
        <f t="shared" ref="H19:H28" si="11">LN(H4/1000)</f>
        <v>2.7942278973432626</v>
      </c>
      <c r="I19">
        <f t="shared" ref="I19:I28" si="12">1/(I4+273.15)</f>
        <v>3.3596505963379812E-3</v>
      </c>
      <c r="J19">
        <f t="shared" ref="J19:J28" si="13">J4</f>
        <v>63.6</v>
      </c>
      <c r="K19">
        <f t="shared" ref="K19:K28" si="14">LN(K4/1000)</f>
        <v>2.8118094353930627</v>
      </c>
      <c r="L19" s="5">
        <f t="shared" ref="L19:L28" si="15">AVERAGE(C19,F19,I19)</f>
        <v>3.3577710294177728E-3</v>
      </c>
      <c r="M19" s="2">
        <f t="shared" ref="M19:M28" si="16">AVERAGE(D19,G19,J19)</f>
        <v>63.066666666666663</v>
      </c>
      <c r="N19" s="4">
        <f t="shared" ref="N19:N28" si="17">AVERAGE(E19,H19,K19)</f>
        <v>2.8033345302227874</v>
      </c>
      <c r="O19" s="5">
        <f t="shared" ref="O19:O28" si="18">STDEV(C19,F19,I19)</f>
        <v>1.7225028888921134E-6</v>
      </c>
      <c r="P19" s="2">
        <f t="shared" ref="P19:P28" si="19">STDEV(D19,G19,J19)</f>
        <v>0.55075705472861092</v>
      </c>
      <c r="Q19" s="4">
        <f t="shared" ref="Q19:Q28" si="20">STDEV(E19,H19,K19)</f>
        <v>8.8077766759334514E-3</v>
      </c>
    </row>
    <row r="20" spans="1:17" x14ac:dyDescent="0.35">
      <c r="B20">
        <f t="shared" ref="B20:B28" si="21">B5</f>
        <v>2</v>
      </c>
      <c r="C20">
        <f t="shared" si="6"/>
        <v>3.3030553261767133E-3</v>
      </c>
      <c r="D20">
        <f t="shared" si="7"/>
        <v>63.8</v>
      </c>
      <c r="E20">
        <f t="shared" si="8"/>
        <v>2.1216625571137984</v>
      </c>
      <c r="F20">
        <f t="shared" si="9"/>
        <v>3.3030553261767133E-3</v>
      </c>
      <c r="G20">
        <f t="shared" si="10"/>
        <v>63</v>
      </c>
      <c r="H20">
        <f t="shared" si="11"/>
        <v>2.1090003439213802</v>
      </c>
      <c r="I20">
        <f t="shared" si="12"/>
        <v>3.3008747318039283E-3</v>
      </c>
      <c r="J20">
        <f t="shared" si="13"/>
        <v>62.8</v>
      </c>
      <c r="K20">
        <f t="shared" si="14"/>
        <v>2.1058400155343668</v>
      </c>
      <c r="L20" s="5">
        <f t="shared" si="15"/>
        <v>3.3023284613857853E-3</v>
      </c>
      <c r="M20" s="2">
        <f t="shared" si="16"/>
        <v>63.199999999999996</v>
      </c>
      <c r="N20" s="4">
        <f t="shared" si="17"/>
        <v>2.1121676388565152</v>
      </c>
      <c r="O20" s="5">
        <f t="shared" si="18"/>
        <v>1.2589667481208E-6</v>
      </c>
      <c r="P20" s="2">
        <f t="shared" si="19"/>
        <v>0.52915026221291761</v>
      </c>
      <c r="Q20" s="4">
        <f t="shared" si="20"/>
        <v>8.3732922684454456E-3</v>
      </c>
    </row>
    <row r="21" spans="1:17" x14ac:dyDescent="0.35">
      <c r="B21">
        <f t="shared" si="21"/>
        <v>5</v>
      </c>
      <c r="C21">
        <f t="shared" si="6"/>
        <v>3.1974420463629096E-3</v>
      </c>
      <c r="D21">
        <f t="shared" si="7"/>
        <v>50.8</v>
      </c>
      <c r="E21">
        <f t="shared" si="8"/>
        <v>1.5385861714621494</v>
      </c>
      <c r="F21">
        <f t="shared" si="9"/>
        <v>3.1984647369262755E-3</v>
      </c>
      <c r="G21">
        <f t="shared" si="10"/>
        <v>51.6</v>
      </c>
      <c r="H21">
        <f t="shared" si="11"/>
        <v>1.547562508716013</v>
      </c>
      <c r="I21">
        <f t="shared" si="12"/>
        <v>3.1974420463629096E-3</v>
      </c>
      <c r="J21">
        <f t="shared" si="13"/>
        <v>49.9</v>
      </c>
      <c r="K21">
        <f t="shared" si="14"/>
        <v>1.5284447532245684</v>
      </c>
      <c r="L21" s="5">
        <f t="shared" si="15"/>
        <v>3.197782943217365E-3</v>
      </c>
      <c r="M21" s="2">
        <f t="shared" si="16"/>
        <v>50.766666666666673</v>
      </c>
      <c r="N21" s="4">
        <f t="shared" si="17"/>
        <v>1.5381978111342436</v>
      </c>
      <c r="O21" s="5">
        <f t="shared" si="18"/>
        <v>5.9045067205697366E-7</v>
      </c>
      <c r="P21" s="2">
        <f t="shared" si="19"/>
        <v>0.85049005481153961</v>
      </c>
      <c r="Q21" s="4">
        <f t="shared" si="20"/>
        <v>9.564792813536685E-3</v>
      </c>
    </row>
    <row r="22" spans="1:17" x14ac:dyDescent="0.35">
      <c r="B22">
        <f t="shared" si="21"/>
        <v>5</v>
      </c>
      <c r="C22">
        <f t="shared" si="6"/>
        <v>3.0993336432666978E-3</v>
      </c>
      <c r="D22">
        <f t="shared" si="7"/>
        <v>48.8</v>
      </c>
      <c r="E22">
        <f t="shared" si="8"/>
        <v>0.93726913825934677</v>
      </c>
      <c r="F22">
        <f t="shared" si="9"/>
        <v>3.0993336432666978E-3</v>
      </c>
      <c r="G22">
        <f t="shared" si="10"/>
        <v>48.3</v>
      </c>
      <c r="H22">
        <f t="shared" si="11"/>
        <v>0.92703282840605727</v>
      </c>
      <c r="I22">
        <f t="shared" si="12"/>
        <v>3.0993336432666978E-3</v>
      </c>
      <c r="J22">
        <f t="shared" si="13"/>
        <v>47.7</v>
      </c>
      <c r="K22">
        <f t="shared" si="14"/>
        <v>0.9146894505071812</v>
      </c>
      <c r="L22" s="5">
        <f t="shared" si="15"/>
        <v>3.0993336432666978E-3</v>
      </c>
      <c r="M22" s="2">
        <f t="shared" si="16"/>
        <v>48.266666666666673</v>
      </c>
      <c r="N22" s="4">
        <f t="shared" si="17"/>
        <v>0.92633047239086164</v>
      </c>
      <c r="O22" s="5">
        <f t="shared" si="18"/>
        <v>0</v>
      </c>
      <c r="P22" s="2">
        <f t="shared" si="19"/>
        <v>0.55075705472860725</v>
      </c>
      <c r="Q22" s="4">
        <f t="shared" si="20"/>
        <v>1.1306217436675493E-2</v>
      </c>
    </row>
    <row r="23" spans="1:17" x14ac:dyDescent="0.35">
      <c r="B23">
        <f t="shared" si="21"/>
        <v>15</v>
      </c>
      <c r="C23">
        <f t="shared" si="6"/>
        <v>3.0088761847449981E-3</v>
      </c>
      <c r="D23">
        <f t="shared" si="7"/>
        <v>46.7</v>
      </c>
      <c r="E23">
        <f t="shared" si="8"/>
        <v>-0.20530363318587874</v>
      </c>
      <c r="F23">
        <f t="shared" si="9"/>
        <v>3.0088761847449981E-3</v>
      </c>
      <c r="G23">
        <f t="shared" si="10"/>
        <v>46.2</v>
      </c>
      <c r="H23">
        <f t="shared" si="11"/>
        <v>-0.21604381419898669</v>
      </c>
      <c r="I23">
        <f t="shared" si="12"/>
        <v>3.0088761847449981E-3</v>
      </c>
      <c r="J23">
        <f t="shared" si="13"/>
        <v>45.5</v>
      </c>
      <c r="K23">
        <f t="shared" si="14"/>
        <v>-0.2313017390156733</v>
      </c>
      <c r="L23" s="5">
        <f t="shared" si="15"/>
        <v>3.0088761847449981E-3</v>
      </c>
      <c r="M23" s="2">
        <f t="shared" si="16"/>
        <v>46.133333333333333</v>
      </c>
      <c r="N23" s="4">
        <f t="shared" si="17"/>
        <v>-0.21754972880017956</v>
      </c>
      <c r="O23" s="5">
        <f t="shared" si="18"/>
        <v>0</v>
      </c>
      <c r="P23" s="2">
        <f t="shared" si="19"/>
        <v>0.6027713773341723</v>
      </c>
      <c r="Q23" s="4">
        <f t="shared" si="20"/>
        <v>1.306431057399754E-2</v>
      </c>
    </row>
    <row r="24" spans="1:17" x14ac:dyDescent="0.35">
      <c r="B24">
        <f t="shared" si="21"/>
        <v>20</v>
      </c>
      <c r="C24">
        <f t="shared" si="6"/>
        <v>2.9218407596785976E-3</v>
      </c>
      <c r="D24">
        <f t="shared" si="7"/>
        <v>44.8</v>
      </c>
      <c r="E24">
        <f t="shared" si="8"/>
        <v>-0.53443548940512453</v>
      </c>
      <c r="F24">
        <f t="shared" si="9"/>
        <v>2.9209872937052727E-3</v>
      </c>
      <c r="G24">
        <f t="shared" si="10"/>
        <v>43.9</v>
      </c>
      <c r="H24">
        <f t="shared" si="11"/>
        <v>-0.55477751129517339</v>
      </c>
      <c r="I24">
        <f t="shared" si="12"/>
        <v>2.9209872937052727E-3</v>
      </c>
      <c r="J24">
        <f t="shared" si="13"/>
        <v>43</v>
      </c>
      <c r="K24">
        <f t="shared" si="14"/>
        <v>-0.57554193848568191</v>
      </c>
      <c r="L24" s="5">
        <f t="shared" si="15"/>
        <v>2.9212717823630476E-3</v>
      </c>
      <c r="M24" s="2">
        <f t="shared" si="16"/>
        <v>43.9</v>
      </c>
      <c r="N24" s="4">
        <f t="shared" si="17"/>
        <v>-0.55491831306199335</v>
      </c>
      <c r="O24" s="5">
        <f t="shared" si="18"/>
        <v>4.9274880944332157E-7</v>
      </c>
      <c r="P24" s="2">
        <f t="shared" si="19"/>
        <v>0.89999999999999858</v>
      </c>
      <c r="Q24" s="4">
        <f t="shared" si="20"/>
        <v>2.0553586252921141E-2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2023-03-21T16:58:12Z</dcterms:modified>
</cp:coreProperties>
</file>