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AA987E81-6401-48B7-9CB4-05F6EFADCF7E}" xr6:coauthVersionLast="47" xr6:coauthVersionMax="47" xr10:uidLastSave="{00000000-0000-0000-0000-000000000000}"/>
  <bookViews>
    <workbookView xWindow="-80" yWindow="-80" windowWidth="19360" windowHeight="1144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<sst xmlns="http://schemas.openxmlformats.org/spreadsheetml/2006/main" count="60" uniqueCount="28">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</sst>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3D3D3D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3D3D3D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24.5</c:v>
                </c:pt>
                <c:pt idx="1">
                  <c:v>29.666666666666668</c:v>
                </c:pt>
                <c:pt idx="2">
                  <c:v>39.733333333333334</c:v>
                </c:pt>
                <c:pt idx="3">
                  <c:v>49.6</c:v>
                </c:pt>
                <c:pt idx="4">
                  <c:v>59.533333333333331</c:v>
                </c:pt>
                <c:pt idx="5">
                  <c:v>69.400000000000006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606166.66666666663</c:v>
                </c:pt>
                <c:pt idx="1">
                  <c:v>168533.33333333334</c:v>
                </c:pt>
                <c:pt idx="2">
                  <c:v>19023.333333333332</c:v>
                </c:pt>
                <c:pt idx="3">
                  <c:v>3286</c:v>
                </c:pt>
                <c:pt idx="4">
                  <c:v>260.46666666666664</c:v>
                </c:pt>
                <c:pt idx="5">
                  <c:v>82.316666666666663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3D3D3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3D3D3D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3D3D3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3D3D3D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3D3D3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3D3D3D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3D3D3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3D3D3D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3D3D3D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3D3D3D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3D3D3D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3D3D3D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3D3D3D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3.3596513545079009E-3</c:v>
                </c:pt>
                <c:pt idx="1">
                  <c:v>3.3023282213775992E-3</c:v>
                </c:pt>
                <c:pt idx="2">
                  <c:v>3.1960795483857041E-3</c:v>
                </c:pt>
                <c:pt idx="3">
                  <c:v>3.0983733539891559E-3</c:v>
                </c:pt>
                <c:pt idx="4">
                  <c:v>3.0058614901344156E-3</c:v>
                </c:pt>
                <c:pt idx="5">
                  <c:v>2.9192818566632617E-3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6.406945844888682</c:v>
                </c:pt>
                <c:pt idx="1">
                  <c:v>5.1268608630465451</c:v>
                </c:pt>
                <c:pt idx="2">
                  <c:v>2.9456584504486689</c:v>
                </c:pt>
                <c:pt idx="3">
                  <c:v>1.1896710196150764</c:v>
                </c:pt>
                <c:pt idx="4">
                  <c:v>-1.3452851113561597</c:v>
                </c:pt>
                <c:pt idx="5">
                  <c:v>-2.497186280208334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3D3D3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3D3D3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3D3D3D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3D3D3D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3D3D3D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3D3D3D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D3D3D"/>
      </a:dk1>
      <a:lt1>
        <a:sysClr val="window" lastClr="FFFAE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3D3D3D"/>
    </a:dk1>
    <a:lt1>
      <a:sysClr val="window" lastClr="FFFAE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3D3D3D"/>
    </a:dk1>
    <a:lt1>
      <a:sysClr val="window" lastClr="FFFAE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28" workbookViewId="0">
      <selection activeCell="H53" sqref="H53"/>
    </sheetView>
  </sheetViews>
  <sheetFormatPr defaultRowHeight="14.5" x14ac:dyDescent="0.35"/>
  <cols>
    <col min="5" max="5" width="11.453125" customWidth="1"/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24.4</v>
      </c>
      <c r="D4">
        <v>77.8</v>
      </c>
      <c r="E4" s="15">
        <v>617500</v>
      </c>
      <c r="F4">
        <v>24.7</v>
      </c>
      <c r="G4">
        <v>71.099999999999994</v>
      </c>
      <c r="H4">
        <v>589000</v>
      </c>
      <c r="I4">
        <v>24.4</v>
      </c>
      <c r="J4">
        <v>77.099999999999994</v>
      </c>
      <c r="K4">
        <v>612000</v>
      </c>
      <c r="L4" s="10">
        <f>AVERAGE(C4,F4,I4)</f>
        <v>24.5</v>
      </c>
      <c r="M4" s="2">
        <f>AVERAGE(D4,G4,J4)</f>
        <v>75.333333333333329</v>
      </c>
      <c r="N4" s="9">
        <f>AVERAGE(E4,H4,K4)</f>
        <v>606166.66666666663</v>
      </c>
      <c r="O4" s="7">
        <f>STDEV(C4,F4,I4)</f>
        <v>0.17320508075688815</v>
      </c>
      <c r="P4" s="7">
        <f>STDEV(D4,G4,J4)</f>
        <v>3.6828431046317114</v>
      </c>
      <c r="Q4" s="7">
        <f>STDEV(E4,H4,K4)</f>
        <v>15118.972628235468</v>
      </c>
    </row>
    <row r="5" spans="1:24" x14ac:dyDescent="0.35">
      <c r="A5" t="s">
        <v>25</v>
      </c>
      <c r="B5">
        <v>1</v>
      </c>
      <c r="C5">
        <v>29.6</v>
      </c>
      <c r="D5">
        <v>21.9</v>
      </c>
      <c r="E5" s="15">
        <v>173800</v>
      </c>
      <c r="F5">
        <v>29.7</v>
      </c>
      <c r="G5">
        <v>21.1</v>
      </c>
      <c r="H5">
        <v>167500</v>
      </c>
      <c r="I5">
        <v>29.7</v>
      </c>
      <c r="J5">
        <v>20.7</v>
      </c>
      <c r="K5">
        <v>164300</v>
      </c>
      <c r="L5" s="10">
        <f t="shared" ref="L5:L13" si="0">AVERAGE(C5,F5,I5)</f>
        <v>29.666666666666668</v>
      </c>
      <c r="M5" s="2">
        <f t="shared" ref="M5:M13" si="1">AVERAGE(D5,G5,J5)</f>
        <v>21.233333333333334</v>
      </c>
      <c r="N5" s="9">
        <f t="shared" ref="N5:N13" si="2">AVERAGE(E5,H5,K5)</f>
        <v>168533.33333333334</v>
      </c>
      <c r="O5" s="7">
        <f t="shared" ref="O5:O13" si="3">STDEV(C5,F5,I5)</f>
        <v>5.7735026918961346E-2</v>
      </c>
      <c r="P5" s="7">
        <f t="shared" ref="P5:P13" si="4">STDEV(D5,G5,J5)</f>
        <v>0.6110100926607781</v>
      </c>
      <c r="Q5" s="7">
        <f t="shared" ref="Q5:Q13" si="5">STDEV(E5,H5,K5)</f>
        <v>4833.5632129241194</v>
      </c>
    </row>
    <row r="6" spans="1:24" x14ac:dyDescent="0.35">
      <c r="A6" t="s">
        <v>25</v>
      </c>
      <c r="B6">
        <v>10</v>
      </c>
      <c r="C6">
        <v>39.700000000000003</v>
      </c>
      <c r="D6">
        <v>24.1</v>
      </c>
      <c r="E6" s="15">
        <v>19130</v>
      </c>
      <c r="F6">
        <v>39.700000000000003</v>
      </c>
      <c r="G6">
        <v>23.9</v>
      </c>
      <c r="H6">
        <v>18970</v>
      </c>
      <c r="I6">
        <v>39.799999999999997</v>
      </c>
      <c r="J6">
        <v>23.9</v>
      </c>
      <c r="K6">
        <v>18970</v>
      </c>
      <c r="L6" s="10">
        <f t="shared" si="0"/>
        <v>39.733333333333334</v>
      </c>
      <c r="M6" s="2">
        <f t="shared" si="1"/>
        <v>23.966666666666669</v>
      </c>
      <c r="N6" s="9">
        <f t="shared" si="2"/>
        <v>19023.333333333332</v>
      </c>
      <c r="O6" s="7">
        <f t="shared" si="3"/>
        <v>5.7735026918959292E-2</v>
      </c>
      <c r="P6" s="7">
        <f t="shared" si="4"/>
        <v>0.1154700538379268</v>
      </c>
      <c r="Q6" s="7">
        <f t="shared" si="5"/>
        <v>92.376043070340117</v>
      </c>
    </row>
    <row r="7" spans="1:24" x14ac:dyDescent="0.35">
      <c r="A7" t="s">
        <v>25</v>
      </c>
      <c r="B7">
        <v>50</v>
      </c>
      <c r="C7">
        <v>49.6</v>
      </c>
      <c r="D7">
        <v>20.7</v>
      </c>
      <c r="E7" s="15">
        <v>3286</v>
      </c>
      <c r="F7">
        <v>49.6</v>
      </c>
      <c r="G7">
        <v>20.7</v>
      </c>
      <c r="H7">
        <v>3286</v>
      </c>
      <c r="I7">
        <v>49.6</v>
      </c>
      <c r="J7">
        <v>20.7</v>
      </c>
      <c r="K7">
        <v>3286</v>
      </c>
      <c r="L7" s="10">
        <f t="shared" si="0"/>
        <v>49.6</v>
      </c>
      <c r="M7" s="2">
        <f t="shared" si="1"/>
        <v>20.7</v>
      </c>
      <c r="N7" s="9">
        <f t="shared" si="2"/>
        <v>3286</v>
      </c>
      <c r="O7" s="7">
        <f t="shared" si="3"/>
        <v>0</v>
      </c>
      <c r="P7" s="7">
        <f t="shared" si="4"/>
        <v>0</v>
      </c>
      <c r="Q7" s="7">
        <f t="shared" si="5"/>
        <v>0</v>
      </c>
    </row>
    <row r="8" spans="1:24" x14ac:dyDescent="0.35">
      <c r="A8" t="s">
        <v>27</v>
      </c>
      <c r="B8">
        <v>15</v>
      </c>
      <c r="C8">
        <v>59.5</v>
      </c>
      <c r="D8">
        <v>14.9</v>
      </c>
      <c r="E8" s="15">
        <v>259.89999999999998</v>
      </c>
      <c r="F8">
        <v>59.5</v>
      </c>
      <c r="G8">
        <v>14.9</v>
      </c>
      <c r="H8">
        <v>259.89999999999998</v>
      </c>
      <c r="I8">
        <v>59.6</v>
      </c>
      <c r="J8">
        <v>15</v>
      </c>
      <c r="K8">
        <v>261.60000000000002</v>
      </c>
      <c r="L8" s="10">
        <f t="shared" si="0"/>
        <v>59.533333333333331</v>
      </c>
      <c r="M8" s="2">
        <f t="shared" si="1"/>
        <v>14.933333333333332</v>
      </c>
      <c r="N8" s="9">
        <f t="shared" si="2"/>
        <v>260.46666666666664</v>
      </c>
      <c r="O8" s="7">
        <f t="shared" si="3"/>
        <v>5.77350269189634E-2</v>
      </c>
      <c r="P8" s="7">
        <f t="shared" si="4"/>
        <v>5.7735026918962373E-2</v>
      </c>
      <c r="Q8" s="7">
        <f t="shared" si="5"/>
        <v>0.9814954576223901</v>
      </c>
    </row>
    <row r="9" spans="1:24" x14ac:dyDescent="0.35">
      <c r="A9" t="s">
        <v>27</v>
      </c>
      <c r="B9">
        <v>50</v>
      </c>
      <c r="C9">
        <v>69.400000000000006</v>
      </c>
      <c r="D9">
        <v>15.8</v>
      </c>
      <c r="E9" s="15">
        <v>82.67</v>
      </c>
      <c r="F9">
        <v>69.400000000000006</v>
      </c>
      <c r="G9">
        <v>15.7</v>
      </c>
      <c r="H9">
        <v>82.14</v>
      </c>
      <c r="I9">
        <v>69.400000000000006</v>
      </c>
      <c r="J9">
        <v>15.7</v>
      </c>
      <c r="K9">
        <v>82.14</v>
      </c>
      <c r="L9" s="10">
        <f t="shared" si="0"/>
        <v>69.400000000000006</v>
      </c>
      <c r="M9" s="2">
        <f t="shared" si="1"/>
        <v>15.733333333333334</v>
      </c>
      <c r="N9" s="9">
        <f t="shared" si="2"/>
        <v>82.316666666666663</v>
      </c>
      <c r="O9" s="7">
        <f t="shared" si="3"/>
        <v>0</v>
      </c>
      <c r="P9" s="7">
        <f t="shared" si="4"/>
        <v>5.77350269189634E-2</v>
      </c>
      <c r="Q9" s="7">
        <f t="shared" si="5"/>
        <v>0.30599564267050233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3.3607797008906072E-3</v>
      </c>
      <c r="D19">
        <f t="shared" ref="D19:D28" si="7">D4</f>
        <v>77.8</v>
      </c>
      <c r="E19">
        <f t="shared" ref="E19:E28" si="8">LN(E4/1000)</f>
        <v>6.4256790685021326</v>
      </c>
      <c r="F19">
        <f t="shared" ref="F19:F28" si="9">1/(F4+273.15)</f>
        <v>3.3573946617424882E-3</v>
      </c>
      <c r="G19">
        <f t="shared" ref="G19:G28" si="10">G4</f>
        <v>71.099999999999994</v>
      </c>
      <c r="H19">
        <f t="shared" ref="H19:H28" si="11">LN(H4/1000)</f>
        <v>6.3784261836515865</v>
      </c>
      <c r="I19">
        <f t="shared" ref="I19:I28" si="12">1/(I4+273.15)</f>
        <v>3.3607797008906072E-3</v>
      </c>
      <c r="J19">
        <f t="shared" ref="J19:J28" si="13">J4</f>
        <v>77.099999999999994</v>
      </c>
      <c r="K19">
        <f t="shared" ref="K19:K28" si="14">LN(K4/1000)</f>
        <v>6.4167322825123261</v>
      </c>
      <c r="L19" s="5">
        <f t="shared" ref="L19:L28" si="15">AVERAGE(C19,F19,I19)</f>
        <v>3.3596513545079009E-3</v>
      </c>
      <c r="M19" s="2">
        <f t="shared" ref="M19:M28" si="16">AVERAGE(D19,G19,J19)</f>
        <v>75.333333333333329</v>
      </c>
      <c r="N19" s="4">
        <f t="shared" ref="N19:N28" si="17">AVERAGE(E19,H19,K19)</f>
        <v>6.406945844888682</v>
      </c>
      <c r="O19" s="5">
        <f t="shared" ref="O19:O28" si="18">STDEV(C19,F19,I19)</f>
        <v>1.9543532633839578E-6</v>
      </c>
      <c r="P19" s="2">
        <f t="shared" ref="P19:P28" si="19">STDEV(D19,G19,J19)</f>
        <v>3.6828431046317114</v>
      </c>
      <c r="Q19" s="4">
        <f t="shared" ref="Q19:Q28" si="20">STDEV(E19,H19,K19)</f>
        <v>2.5100588692216996E-2</v>
      </c>
    </row>
    <row r="20" spans="1:17" x14ac:dyDescent="0.35">
      <c r="B20">
        <f t="shared" ref="B20:B28" si="21">B5</f>
        <v>1</v>
      </c>
      <c r="C20">
        <f t="shared" si="6"/>
        <v>3.3030553261767133E-3</v>
      </c>
      <c r="D20">
        <f t="shared" si="7"/>
        <v>21.9</v>
      </c>
      <c r="E20">
        <f t="shared" si="8"/>
        <v>5.1579052128312917</v>
      </c>
      <c r="F20">
        <f t="shared" si="9"/>
        <v>3.3019646689780423E-3</v>
      </c>
      <c r="G20">
        <f t="shared" si="10"/>
        <v>21.1</v>
      </c>
      <c r="H20">
        <f t="shared" si="11"/>
        <v>5.1209833512651208</v>
      </c>
      <c r="I20">
        <f t="shared" si="12"/>
        <v>3.3019646689780423E-3</v>
      </c>
      <c r="J20">
        <f t="shared" si="13"/>
        <v>20.7</v>
      </c>
      <c r="K20">
        <f t="shared" si="14"/>
        <v>5.1016940250432228</v>
      </c>
      <c r="L20" s="5">
        <f t="shared" si="15"/>
        <v>3.3023282213775992E-3</v>
      </c>
      <c r="M20" s="2">
        <f t="shared" si="16"/>
        <v>21.233333333333334</v>
      </c>
      <c r="N20" s="4">
        <f t="shared" si="17"/>
        <v>5.1268608630465451</v>
      </c>
      <c r="O20" s="5">
        <f t="shared" si="18"/>
        <v>6.2969122724627581E-7</v>
      </c>
      <c r="P20" s="2">
        <f t="shared" si="19"/>
        <v>0.6110100926607781</v>
      </c>
      <c r="Q20" s="4">
        <f t="shared" si="20"/>
        <v>2.8562795148443926E-2</v>
      </c>
    </row>
    <row r="21" spans="1:17" x14ac:dyDescent="0.35">
      <c r="B21">
        <f t="shared" si="21"/>
        <v>10</v>
      </c>
      <c r="C21">
        <f t="shared" si="6"/>
        <v>3.1964200095892605E-3</v>
      </c>
      <c r="D21">
        <f t="shared" si="7"/>
        <v>24.1</v>
      </c>
      <c r="E21">
        <f t="shared" si="8"/>
        <v>2.9512577834521614</v>
      </c>
      <c r="F21">
        <f t="shared" si="9"/>
        <v>3.1964200095892605E-3</v>
      </c>
      <c r="G21">
        <f t="shared" si="10"/>
        <v>23.9</v>
      </c>
      <c r="H21">
        <f t="shared" si="11"/>
        <v>2.9428587839469227</v>
      </c>
      <c r="I21">
        <f t="shared" si="12"/>
        <v>3.1953986259785909E-3</v>
      </c>
      <c r="J21">
        <f t="shared" si="13"/>
        <v>23.9</v>
      </c>
      <c r="K21">
        <f t="shared" si="14"/>
        <v>2.9428587839469227</v>
      </c>
      <c r="L21" s="5">
        <f t="shared" si="15"/>
        <v>3.1960795483857041E-3</v>
      </c>
      <c r="M21" s="2">
        <f t="shared" si="16"/>
        <v>23.966666666666669</v>
      </c>
      <c r="N21" s="4">
        <f t="shared" si="17"/>
        <v>2.9456584504486689</v>
      </c>
      <c r="O21" s="5">
        <f t="shared" si="18"/>
        <v>5.8969610256598084E-7</v>
      </c>
      <c r="P21" s="2">
        <f t="shared" si="19"/>
        <v>0.1154700538379268</v>
      </c>
      <c r="Q21" s="4">
        <f t="shared" si="20"/>
        <v>4.8491646252730985E-3</v>
      </c>
    </row>
    <row r="22" spans="1:17" x14ac:dyDescent="0.35">
      <c r="B22">
        <f t="shared" si="21"/>
        <v>50</v>
      </c>
      <c r="C22">
        <f t="shared" si="6"/>
        <v>3.0983733539891559E-3</v>
      </c>
      <c r="D22">
        <f t="shared" si="7"/>
        <v>20.7</v>
      </c>
      <c r="E22">
        <f t="shared" si="8"/>
        <v>1.1896710196150764</v>
      </c>
      <c r="F22">
        <f t="shared" si="9"/>
        <v>3.0983733539891559E-3</v>
      </c>
      <c r="G22">
        <f t="shared" si="10"/>
        <v>20.7</v>
      </c>
      <c r="H22">
        <f t="shared" si="11"/>
        <v>1.1896710196150764</v>
      </c>
      <c r="I22">
        <f t="shared" si="12"/>
        <v>3.0983733539891559E-3</v>
      </c>
      <c r="J22">
        <f t="shared" si="13"/>
        <v>20.7</v>
      </c>
      <c r="K22">
        <f t="shared" si="14"/>
        <v>1.1896710196150764</v>
      </c>
      <c r="L22" s="5">
        <f t="shared" si="15"/>
        <v>3.0983733539891559E-3</v>
      </c>
      <c r="M22" s="2">
        <f t="shared" si="16"/>
        <v>20.7</v>
      </c>
      <c r="N22" s="4">
        <f t="shared" si="17"/>
        <v>1.1896710196150764</v>
      </c>
      <c r="O22" s="5">
        <f t="shared" si="18"/>
        <v>0</v>
      </c>
      <c r="P22" s="2">
        <f t="shared" si="19"/>
        <v>0</v>
      </c>
      <c r="Q22" s="4">
        <f t="shared" si="20"/>
        <v>0</v>
      </c>
    </row>
    <row r="23" spans="1:17" x14ac:dyDescent="0.35">
      <c r="B23">
        <f t="shared" si="21"/>
        <v>15</v>
      </c>
      <c r="C23">
        <f t="shared" si="6"/>
        <v>3.0061626333984671E-3</v>
      </c>
      <c r="D23">
        <f t="shared" si="7"/>
        <v>14.9</v>
      </c>
      <c r="E23">
        <f t="shared" si="8"/>
        <v>-1.3474583373346927</v>
      </c>
      <c r="F23">
        <f t="shared" si="9"/>
        <v>3.0061626333984671E-3</v>
      </c>
      <c r="G23">
        <f t="shared" si="10"/>
        <v>14.9</v>
      </c>
      <c r="H23">
        <f t="shared" si="11"/>
        <v>-1.3474583373346927</v>
      </c>
      <c r="I23">
        <f t="shared" si="12"/>
        <v>3.0052592036063112E-3</v>
      </c>
      <c r="J23">
        <f t="shared" si="13"/>
        <v>15</v>
      </c>
      <c r="K23">
        <f t="shared" si="14"/>
        <v>-1.3409386593990935</v>
      </c>
      <c r="L23" s="5">
        <f t="shared" si="15"/>
        <v>3.0058614901344156E-3</v>
      </c>
      <c r="M23" s="2">
        <f t="shared" si="16"/>
        <v>14.933333333333332</v>
      </c>
      <c r="N23" s="4">
        <f t="shared" si="17"/>
        <v>-1.3452851113561597</v>
      </c>
      <c r="O23" s="5">
        <f t="shared" si="18"/>
        <v>5.2159543369512083E-7</v>
      </c>
      <c r="P23" s="2">
        <f t="shared" si="19"/>
        <v>5.7735026918962373E-2</v>
      </c>
      <c r="Q23" s="4">
        <f t="shared" si="20"/>
        <v>3.7641378111478358E-3</v>
      </c>
    </row>
    <row r="24" spans="1:17" x14ac:dyDescent="0.35">
      <c r="B24">
        <f t="shared" si="21"/>
        <v>50</v>
      </c>
      <c r="C24">
        <f t="shared" si="6"/>
        <v>2.9192818566632613E-3</v>
      </c>
      <c r="D24">
        <f t="shared" si="7"/>
        <v>15.8</v>
      </c>
      <c r="E24">
        <f t="shared" si="8"/>
        <v>-2.4928984997175525</v>
      </c>
      <c r="F24">
        <f t="shared" si="9"/>
        <v>2.9192818566632613E-3</v>
      </c>
      <c r="G24">
        <f t="shared" si="10"/>
        <v>15.7</v>
      </c>
      <c r="H24">
        <f t="shared" si="11"/>
        <v>-2.4993301704537245</v>
      </c>
      <c r="I24">
        <f t="shared" si="12"/>
        <v>2.9192818566632613E-3</v>
      </c>
      <c r="J24">
        <f t="shared" si="13"/>
        <v>15.7</v>
      </c>
      <c r="K24">
        <f t="shared" si="14"/>
        <v>-2.4993301704537245</v>
      </c>
      <c r="L24" s="5">
        <f t="shared" si="15"/>
        <v>2.9192818566632617E-3</v>
      </c>
      <c r="M24" s="2">
        <f t="shared" si="16"/>
        <v>15.733333333333334</v>
      </c>
      <c r="N24" s="4">
        <f t="shared" si="17"/>
        <v>-2.497186280208334</v>
      </c>
      <c r="O24" s="5">
        <f t="shared" si="18"/>
        <v>5.3114842012129618E-19</v>
      </c>
      <c r="P24" s="2">
        <f t="shared" si="19"/>
        <v>5.77350269189634E-2</v>
      </c>
      <c r="Q24" s="4">
        <f t="shared" si="20"/>
        <v>3.7133268308679503E-3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2023-02-07T21:30:03Z</dcterms:modified>
</cp:coreProperties>
</file>