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SynologyDrive\SDR\Device Group\2024\April\4.5.24\Priscilla 4.5.24\"/>
    </mc:Choice>
  </mc:AlternateContent>
  <xr:revisionPtr revIDLastSave="0" documentId="13_ncr:1_{FFC2972C-158D-42FC-B516-83BE1F2EEB6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<sst xmlns="http://schemas.openxmlformats.org/spreadsheetml/2006/main" count="62" uniqueCount="28">
  <si>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</si>
  <si>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</si>
  <si>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</si>
  <si>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</si>
  <si>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</si>
  <si>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</si>
  <si>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</si>
  <si>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</si>
  <si>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</si>
  <si>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</si>
  <si>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</si>
  <si>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</si>
  <si>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</si>
  <si>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</si>
  <si>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</si>
  <si>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</si>
  <si>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</si>
  <si>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</si>
  <si>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</si>
  <si>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</si>
  <si>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</si>
  <si>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</si>
  <si>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</si>
  <si>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</si>
  <si>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</si>
  <si>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D8- 1.6.2023</t>
  </si>
  <si>
    <t>CPA-52Z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</si>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</sst>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2" fontId="1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24.966666666666669</c:v>
                </c:pt>
                <c:pt idx="1">
                  <c:v>30.266666666666666</c:v>
                </c:pt>
                <c:pt idx="2">
                  <c:v>39.9</c:v>
                </c:pt>
                <c:pt idx="3">
                  <c:v>49.699999999999996</c:v>
                </c:pt>
                <c:pt idx="4">
                  <c:v>59.9</c:v>
                </c:pt>
                <c:pt idx="5">
                  <c:v>64.833333333333329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0.00">
                  <c:v>190300</c:v>
                </c:pt>
                <c:pt idx="1">
                  <c:v>64663.333333333336</c:v>
                </c:pt>
                <c:pt idx="2">
                  <c:v>10386.666666666666</c:v>
                </c:pt>
                <c:pt idx="3">
                  <c:v>2418.3333333333335</c:v>
                </c:pt>
                <c:pt idx="4">
                  <c:v>666.80000000000007</c:v>
                </c:pt>
                <c:pt idx="5">
                  <c:v>414.5333333333333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3.3543915413667331E-3</c:v>
                </c:pt>
                <c:pt idx="1">
                  <c:v>3.2957979372954479E-3</c:v>
                </c:pt>
                <c:pt idx="2">
                  <c:v>3.1943781122089378E-3</c:v>
                </c:pt>
                <c:pt idx="3">
                  <c:v>3.0974142537402815E-3</c:v>
                </c:pt>
                <c:pt idx="4">
                  <c:v>3.0025521693439424E-3</c:v>
                </c:pt>
                <c:pt idx="5">
                  <c:v>2.9587368873493975E-3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5.2485588197497846</c:v>
                </c:pt>
                <c:pt idx="1">
                  <c:v>4.1688659235814045</c:v>
                </c:pt>
                <c:pt idx="2">
                  <c:v>2.3404166936160542</c:v>
                </c:pt>
                <c:pt idx="3">
                  <c:v>0.88305908516410592</c:v>
                </c:pt>
                <c:pt idx="4">
                  <c:v>-0.40528618784628057</c:v>
                </c:pt>
                <c:pt idx="5">
                  <c:v>-0.88260253168934755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7" workbookViewId="0">
      <selection activeCell="I10" sqref="I10"/>
    </sheetView>
  </sheetViews>
  <sheetFormatPr defaultRowHeight="14.5" x14ac:dyDescent="0.35"/>
  <cols>
    <col min="6" max="6" width="8.5429687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25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2</v>
      </c>
      <c r="C4">
        <v>24.9</v>
      </c>
      <c r="D4">
        <v>48.45</v>
      </c>
      <c r="E4" s="15">
        <v>192700</v>
      </c>
      <c r="F4">
        <v>25</v>
      </c>
      <c r="G4">
        <v>47.9</v>
      </c>
      <c r="H4" s="15">
        <v>189700</v>
      </c>
      <c r="I4">
        <v>25</v>
      </c>
      <c r="J4">
        <v>47.5</v>
      </c>
      <c r="K4" s="15">
        <v>188500</v>
      </c>
      <c r="L4" s="10">
        <f>AVERAGE(C4,F4,I4)</f>
        <v>24.966666666666669</v>
      </c>
      <c r="M4" s="2">
        <f>AVERAGE(D4,G4,J4)</f>
        <v>47.949999999999996</v>
      </c>
      <c r="N4" s="16">
        <f>AVERAGE(E4,H4,K4)</f>
        <v>190300</v>
      </c>
      <c r="O4" s="7">
        <f>STDEV(C4,F4,I4)</f>
        <v>5.77350269189634E-2</v>
      </c>
      <c r="P4" s="7">
        <f>STDEV(D4,G4,J4)</f>
        <v>0.47696960070847438</v>
      </c>
      <c r="Q4" s="7">
        <f>STDEV(E4,H4,K4)</f>
        <v>2163.3307652783938</v>
      </c>
    </row>
    <row r="5" spans="1:24" x14ac:dyDescent="0.35">
      <c r="A5" t="s">
        <v>26</v>
      </c>
      <c r="B5">
        <v>5</v>
      </c>
      <c r="C5">
        <v>30.3</v>
      </c>
      <c r="D5">
        <v>42.2</v>
      </c>
      <c r="E5" s="15">
        <v>66990</v>
      </c>
      <c r="F5">
        <v>30.3</v>
      </c>
      <c r="G5">
        <v>40.299999999999997</v>
      </c>
      <c r="H5" s="15">
        <v>63820</v>
      </c>
      <c r="I5">
        <v>30.2</v>
      </c>
      <c r="J5">
        <v>39.799999999999997</v>
      </c>
      <c r="K5">
        <v>63180</v>
      </c>
      <c r="L5" s="10">
        <f t="shared" ref="L5:L13" si="0">AVERAGE(C5,F5,I5)</f>
        <v>30.266666666666666</v>
      </c>
      <c r="M5" s="2">
        <f t="shared" ref="M5:M13" si="1">AVERAGE(D5,G5,J5)</f>
        <v>40.766666666666666</v>
      </c>
      <c r="N5" s="9">
        <f t="shared" ref="N5:N13" si="2">AVERAGE(E5,H5,K5)</f>
        <v>64663.333333333336</v>
      </c>
      <c r="O5" s="7">
        <f t="shared" ref="O5:O13" si="3">STDEV(C5,F5,I5)</f>
        <v>5.77350269189634E-2</v>
      </c>
      <c r="P5" s="7">
        <f t="shared" ref="P5:P13" si="4">STDEV(D5,G5,J5)</f>
        <v>1.2662279942148418</v>
      </c>
      <c r="Q5" s="7">
        <f t="shared" ref="Q5:Q13" si="5">STDEV(E5,H5,K5)</f>
        <v>2040.2042381421852</v>
      </c>
    </row>
    <row r="6" spans="1:24" x14ac:dyDescent="0.35">
      <c r="A6" t="s">
        <v>26</v>
      </c>
      <c r="B6">
        <v>15</v>
      </c>
      <c r="C6">
        <v>39.799999999999997</v>
      </c>
      <c r="D6">
        <v>20</v>
      </c>
      <c r="E6" s="15">
        <v>10580</v>
      </c>
      <c r="F6">
        <v>39.9</v>
      </c>
      <c r="G6">
        <v>19.600000000000001</v>
      </c>
      <c r="H6">
        <v>10370</v>
      </c>
      <c r="I6">
        <v>40</v>
      </c>
      <c r="J6">
        <v>19.3</v>
      </c>
      <c r="K6" s="15">
        <v>10210</v>
      </c>
      <c r="L6" s="10">
        <f t="shared" si="0"/>
        <v>39.9</v>
      </c>
      <c r="M6" s="2">
        <f t="shared" si="1"/>
        <v>19.633333333333336</v>
      </c>
      <c r="N6" s="9">
        <f t="shared" si="2"/>
        <v>10386.666666666666</v>
      </c>
      <c r="O6" s="7">
        <f t="shared" si="3"/>
        <v>0.10000000000000142</v>
      </c>
      <c r="P6" s="7">
        <f t="shared" si="4"/>
        <v>0.35118845842842422</v>
      </c>
      <c r="Q6" s="7">
        <f t="shared" si="5"/>
        <v>185.56220879622373</v>
      </c>
    </row>
    <row r="7" spans="1:24" x14ac:dyDescent="0.35">
      <c r="A7" t="s">
        <v>26</v>
      </c>
      <c r="B7">
        <v>50</v>
      </c>
      <c r="C7">
        <v>49.9</v>
      </c>
      <c r="D7">
        <v>15.1</v>
      </c>
      <c r="E7" s="15">
        <v>2397</v>
      </c>
      <c r="F7">
        <v>49.6</v>
      </c>
      <c r="G7">
        <v>15.3</v>
      </c>
      <c r="H7">
        <v>2429</v>
      </c>
      <c r="I7">
        <v>49.6</v>
      </c>
      <c r="J7">
        <v>15.3</v>
      </c>
      <c r="K7">
        <v>2429</v>
      </c>
      <c r="L7" s="10">
        <f t="shared" si="0"/>
        <v>49.699999999999996</v>
      </c>
      <c r="M7" s="2">
        <f t="shared" si="1"/>
        <v>15.233333333333334</v>
      </c>
      <c r="N7" s="9">
        <f t="shared" si="2"/>
        <v>2418.3333333333335</v>
      </c>
      <c r="O7" s="7">
        <f t="shared" si="3"/>
        <v>0.17320508075688609</v>
      </c>
      <c r="P7" s="7">
        <f t="shared" si="4"/>
        <v>0.11547005383792577</v>
      </c>
      <c r="Q7" s="7">
        <f t="shared" si="5"/>
        <v>18.475208614068023</v>
      </c>
    </row>
    <row r="8" spans="1:24" x14ac:dyDescent="0.35">
      <c r="A8" t="s">
        <v>26</v>
      </c>
      <c r="B8">
        <v>150</v>
      </c>
      <c r="C8">
        <v>59.9</v>
      </c>
      <c r="D8">
        <v>12.7</v>
      </c>
      <c r="E8" s="15">
        <v>672.1</v>
      </c>
      <c r="F8">
        <v>59.9</v>
      </c>
      <c r="G8">
        <v>12.6</v>
      </c>
      <c r="H8">
        <v>666.8</v>
      </c>
      <c r="I8">
        <v>59.9</v>
      </c>
      <c r="J8">
        <v>12.5</v>
      </c>
      <c r="K8" s="15">
        <v>661.5</v>
      </c>
      <c r="L8" s="10">
        <f t="shared" si="0"/>
        <v>59.9</v>
      </c>
      <c r="M8" s="2">
        <f t="shared" si="1"/>
        <v>12.6</v>
      </c>
      <c r="N8" s="9">
        <f t="shared" si="2"/>
        <v>666.80000000000007</v>
      </c>
      <c r="O8" s="7">
        <f t="shared" si="3"/>
        <v>0</v>
      </c>
      <c r="P8" s="7">
        <f t="shared" si="4"/>
        <v>9.9999999999999645E-2</v>
      </c>
      <c r="Q8" s="7">
        <f t="shared" si="5"/>
        <v>5.3000000000000114</v>
      </c>
    </row>
    <row r="9" spans="1:24" x14ac:dyDescent="0.35">
      <c r="A9" t="s">
        <v>26</v>
      </c>
      <c r="B9">
        <v>150</v>
      </c>
      <c r="C9">
        <v>64</v>
      </c>
      <c r="D9">
        <v>8.5</v>
      </c>
      <c r="E9" s="15">
        <v>449.8</v>
      </c>
      <c r="F9">
        <v>64.900000000000006</v>
      </c>
      <c r="G9">
        <v>7.7</v>
      </c>
      <c r="H9">
        <v>407.5</v>
      </c>
      <c r="I9">
        <v>65.599999999999994</v>
      </c>
      <c r="J9">
        <v>7.3</v>
      </c>
      <c r="K9">
        <v>386.3</v>
      </c>
      <c r="L9" s="10">
        <f t="shared" si="0"/>
        <v>64.833333333333329</v>
      </c>
      <c r="M9" s="2">
        <f t="shared" si="1"/>
        <v>7.833333333333333</v>
      </c>
      <c r="N9" s="9">
        <f t="shared" si="2"/>
        <v>414.5333333333333</v>
      </c>
      <c r="O9" s="7">
        <f t="shared" si="3"/>
        <v>0.80208062770106181</v>
      </c>
      <c r="P9" s="7">
        <f t="shared" si="4"/>
        <v>0.61101009266077877</v>
      </c>
      <c r="Q9" s="7">
        <f t="shared" si="5"/>
        <v>32.328985962033101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D13" t="s">
        <v>27</v>
      </c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F16" t="s">
        <v>27</v>
      </c>
      <c r="L16" s="2"/>
      <c r="M16" s="2"/>
      <c r="N16" s="1"/>
    </row>
    <row r="17" spans="1:17" x14ac:dyDescent="0.35">
      <c r="A17" t="s">
        <v>12</v>
      </c>
      <c r="B17" t="str">
        <f>B2</f>
        <v>D8- 1.6.2023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2</v>
      </c>
      <c r="C19">
        <f t="shared" ref="C19:C28" si="6">1/(C4+273.15)</f>
        <v>3.3551417547391382E-3</v>
      </c>
      <c r="D19">
        <f t="shared" ref="D19:D28" si="7">D4</f>
        <v>48.45</v>
      </c>
      <c r="E19">
        <f t="shared" ref="E19:E28" si="8">LN(E4/1000)</f>
        <v>5.2611345754203205</v>
      </c>
      <c r="F19">
        <f t="shared" ref="F19:F28" si="9">1/(F4+273.15)</f>
        <v>3.3540164346805303E-3</v>
      </c>
      <c r="G19">
        <f t="shared" ref="G19:G28" si="10">G4</f>
        <v>47.9</v>
      </c>
      <c r="H19">
        <f t="shared" ref="H19:H28" si="11">LN(H4/1000)</f>
        <v>5.2454438769409686</v>
      </c>
      <c r="I19">
        <f t="shared" ref="I19:I28" si="12">1/(I4+273.15)</f>
        <v>3.3540164346805303E-3</v>
      </c>
      <c r="J19">
        <f t="shared" ref="J19:J28" si="13">J4</f>
        <v>47.5</v>
      </c>
      <c r="K19">
        <f t="shared" ref="K19:K28" si="14">LN(K4/1000)</f>
        <v>5.2390980068880655</v>
      </c>
      <c r="L19" s="5">
        <f t="shared" ref="L19:L28" si="15">AVERAGE(C19,F19,I19)</f>
        <v>3.3543915413667331E-3</v>
      </c>
      <c r="M19" s="2">
        <f t="shared" ref="M19:M28" si="16">AVERAGE(D19,G19,J19)</f>
        <v>47.949999999999996</v>
      </c>
      <c r="N19" s="4">
        <f t="shared" ref="N19:N28" si="17">AVERAGE(E19,H19,K19)</f>
        <v>5.2485588197497846</v>
      </c>
      <c r="O19" s="5">
        <f t="shared" ref="O19:O28" si="18">STDEV(C19,F19,I19)</f>
        <v>6.4970383876176389E-7</v>
      </c>
      <c r="P19" s="2">
        <f t="shared" ref="P19:P28" si="19">STDEV(D19,G19,J19)</f>
        <v>0.47696960070847438</v>
      </c>
      <c r="Q19" s="4">
        <f t="shared" ref="Q19:Q28" si="20">STDEV(E19,H19,K19)</f>
        <v>1.1343709256492777E-2</v>
      </c>
    </row>
    <row r="20" spans="1:17" x14ac:dyDescent="0.35">
      <c r="B20">
        <f t="shared" ref="B20:B28" si="21">B5</f>
        <v>5</v>
      </c>
      <c r="C20">
        <f t="shared" si="6"/>
        <v>3.2954358213873785E-3</v>
      </c>
      <c r="D20">
        <f t="shared" si="7"/>
        <v>42.2</v>
      </c>
      <c r="E20">
        <f t="shared" si="8"/>
        <v>4.204543354520176</v>
      </c>
      <c r="F20">
        <f t="shared" si="9"/>
        <v>3.2954358213873785E-3</v>
      </c>
      <c r="G20">
        <f t="shared" si="10"/>
        <v>40.299999999999997</v>
      </c>
      <c r="H20">
        <f t="shared" si="11"/>
        <v>4.1560666208500976</v>
      </c>
      <c r="I20">
        <f t="shared" si="12"/>
        <v>3.2965221691115877E-3</v>
      </c>
      <c r="J20">
        <f t="shared" si="13"/>
        <v>39.799999999999997</v>
      </c>
      <c r="K20">
        <f t="shared" si="14"/>
        <v>4.145987795373939</v>
      </c>
      <c r="L20" s="5">
        <f t="shared" si="15"/>
        <v>3.2957979372954479E-3</v>
      </c>
      <c r="M20" s="2">
        <f t="shared" si="16"/>
        <v>40.766666666666666</v>
      </c>
      <c r="N20" s="4">
        <f t="shared" si="17"/>
        <v>4.1688659235814045</v>
      </c>
      <c r="O20" s="5">
        <f t="shared" si="18"/>
        <v>6.272031510057215E-7</v>
      </c>
      <c r="P20" s="2">
        <f t="shared" si="19"/>
        <v>1.2662279942148418</v>
      </c>
      <c r="Q20" s="4">
        <f t="shared" si="20"/>
        <v>3.1305829960852974E-2</v>
      </c>
    </row>
    <row r="21" spans="1:17" x14ac:dyDescent="0.35">
      <c r="B21">
        <f t="shared" si="21"/>
        <v>15</v>
      </c>
      <c r="C21">
        <f t="shared" si="6"/>
        <v>3.1953986259785909E-3</v>
      </c>
      <c r="D21">
        <f t="shared" si="7"/>
        <v>20</v>
      </c>
      <c r="E21">
        <f t="shared" si="8"/>
        <v>2.3589654264301534</v>
      </c>
      <c r="F21">
        <f t="shared" si="9"/>
        <v>3.1943778949049678E-3</v>
      </c>
      <c r="G21">
        <f t="shared" si="10"/>
        <v>19.600000000000001</v>
      </c>
      <c r="H21">
        <f t="shared" si="11"/>
        <v>2.3389170222414357</v>
      </c>
      <c r="I21">
        <f t="shared" si="12"/>
        <v>3.1933578157432542E-3</v>
      </c>
      <c r="J21">
        <f t="shared" si="13"/>
        <v>19.3</v>
      </c>
      <c r="K21">
        <f t="shared" si="14"/>
        <v>2.3233676321765744</v>
      </c>
      <c r="L21" s="5">
        <f t="shared" si="15"/>
        <v>3.1943781122089378E-3</v>
      </c>
      <c r="M21" s="2">
        <f t="shared" si="16"/>
        <v>19.633333333333336</v>
      </c>
      <c r="N21" s="4">
        <f t="shared" si="17"/>
        <v>2.3404166936160542</v>
      </c>
      <c r="O21" s="5">
        <f t="shared" si="18"/>
        <v>1.02040513502215E-6</v>
      </c>
      <c r="P21" s="2">
        <f t="shared" si="19"/>
        <v>0.35118845842842422</v>
      </c>
      <c r="Q21" s="4">
        <f t="shared" si="20"/>
        <v>1.7846218075657484E-2</v>
      </c>
    </row>
    <row r="22" spans="1:17" x14ac:dyDescent="0.35">
      <c r="B22">
        <f t="shared" si="21"/>
        <v>50</v>
      </c>
      <c r="C22">
        <f t="shared" si="6"/>
        <v>3.0954960532425324E-3</v>
      </c>
      <c r="D22">
        <f t="shared" si="7"/>
        <v>15.1</v>
      </c>
      <c r="E22">
        <f t="shared" si="8"/>
        <v>0.87421795545224723</v>
      </c>
      <c r="F22">
        <f t="shared" si="9"/>
        <v>3.0983733539891559E-3</v>
      </c>
      <c r="G22">
        <f t="shared" si="10"/>
        <v>15.3</v>
      </c>
      <c r="H22">
        <f t="shared" si="11"/>
        <v>0.88747965002003537</v>
      </c>
      <c r="I22">
        <f t="shared" si="12"/>
        <v>3.0983733539891559E-3</v>
      </c>
      <c r="J22">
        <f t="shared" si="13"/>
        <v>15.3</v>
      </c>
      <c r="K22">
        <f t="shared" si="14"/>
        <v>0.88747965002003537</v>
      </c>
      <c r="L22" s="5">
        <f t="shared" si="15"/>
        <v>3.0974142537402815E-3</v>
      </c>
      <c r="M22" s="2">
        <f t="shared" si="16"/>
        <v>15.233333333333334</v>
      </c>
      <c r="N22" s="4">
        <f t="shared" si="17"/>
        <v>0.88305908516410592</v>
      </c>
      <c r="O22" s="5">
        <f t="shared" si="18"/>
        <v>1.6612103606025542E-6</v>
      </c>
      <c r="P22" s="2">
        <f t="shared" si="19"/>
        <v>0.11547005383792577</v>
      </c>
      <c r="Q22" s="4">
        <f t="shared" si="20"/>
        <v>7.6566429286230803E-3</v>
      </c>
    </row>
    <row r="23" spans="1:17" x14ac:dyDescent="0.35">
      <c r="B23">
        <f t="shared" si="21"/>
        <v>150</v>
      </c>
      <c r="C23">
        <f t="shared" si="6"/>
        <v>3.0025521693439429E-3</v>
      </c>
      <c r="D23">
        <f t="shared" si="7"/>
        <v>12.7</v>
      </c>
      <c r="E23">
        <f t="shared" si="8"/>
        <v>-0.39734814000621682</v>
      </c>
      <c r="F23">
        <f t="shared" si="9"/>
        <v>3.0025521693439429E-3</v>
      </c>
      <c r="G23">
        <f t="shared" si="10"/>
        <v>12.6</v>
      </c>
      <c r="H23">
        <f t="shared" si="11"/>
        <v>-0.4052651281054982</v>
      </c>
      <c r="I23">
        <f t="shared" si="12"/>
        <v>3.0025521693439429E-3</v>
      </c>
      <c r="J23">
        <f t="shared" si="13"/>
        <v>12.5</v>
      </c>
      <c r="K23">
        <f t="shared" si="14"/>
        <v>-0.41324529542712674</v>
      </c>
      <c r="L23" s="5">
        <f t="shared" si="15"/>
        <v>3.0025521693439424E-3</v>
      </c>
      <c r="M23" s="2">
        <f t="shared" si="16"/>
        <v>12.6</v>
      </c>
      <c r="N23" s="4">
        <f t="shared" si="17"/>
        <v>-0.40528618784628057</v>
      </c>
      <c r="O23" s="5">
        <f t="shared" si="18"/>
        <v>5.3114842012129618E-19</v>
      </c>
      <c r="P23" s="2">
        <f t="shared" si="19"/>
        <v>9.9999999999999645E-2</v>
      </c>
      <c r="Q23" s="4">
        <f t="shared" si="20"/>
        <v>7.9485986345803582E-3</v>
      </c>
    </row>
    <row r="24" spans="1:17" x14ac:dyDescent="0.35">
      <c r="B24">
        <f t="shared" si="21"/>
        <v>150</v>
      </c>
      <c r="C24">
        <f t="shared" si="6"/>
        <v>2.9660388551090021E-3</v>
      </c>
      <c r="D24">
        <f t="shared" si="7"/>
        <v>8.5</v>
      </c>
      <c r="E24">
        <f t="shared" si="8"/>
        <v>-0.79895223945692162</v>
      </c>
      <c r="F24">
        <f t="shared" si="9"/>
        <v>2.958142286643988E-3</v>
      </c>
      <c r="G24">
        <f t="shared" si="10"/>
        <v>7.7</v>
      </c>
      <c r="H24">
        <f t="shared" si="11"/>
        <v>-0.89771434630121971</v>
      </c>
      <c r="I24">
        <f t="shared" si="12"/>
        <v>2.9520295202952029E-3</v>
      </c>
      <c r="J24">
        <f t="shared" si="13"/>
        <v>7.3</v>
      </c>
      <c r="K24">
        <f t="shared" si="14"/>
        <v>-0.95114100930990131</v>
      </c>
      <c r="L24" s="5">
        <f t="shared" si="15"/>
        <v>2.9587368873493975E-3</v>
      </c>
      <c r="M24" s="2">
        <f t="shared" si="16"/>
        <v>7.833333333333333</v>
      </c>
      <c r="N24" s="4">
        <f t="shared" si="17"/>
        <v>-0.88260253168934755</v>
      </c>
      <c r="O24" s="5">
        <f t="shared" si="18"/>
        <v>7.0235694614944225E-6</v>
      </c>
      <c r="P24" s="2">
        <f t="shared" si="19"/>
        <v>0.61101009266077877</v>
      </c>
      <c r="Q24" s="4">
        <f t="shared" si="20"/>
        <v>7.7211596428182344E-2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 t="str">
        <f t="shared" si="7"/>
        <v xml:space="preserve">  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2024-04-05T20:35:12Z</dcterms:modified>
</cp:coreProperties>
</file>