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ynologyDrive\SDR\Device Group\2024\April\4.5.24\Priscilla 4.5.24\"/>
    </mc:Choice>
  </mc:AlternateContent>
  <xr:revisionPtr revIDLastSave="0" documentId="13_ncr:1_{89C7D294-8CDC-41D1-A2CC-0B6EE42D6B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N4" i="2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<sst xmlns="http://schemas.openxmlformats.org/spreadsheetml/2006/main" count="63" uniqueCount="29">
  <si>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</si>
  <si>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</si>
  <si>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</si>
  <si>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</si>
  <si>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</si>
  <si>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</si>
  <si>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</si>
  <si>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</si>
  <si>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</si>
  <si>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</si>
  <si>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</si>
  <si>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</si>
  <si>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</si>
  <si>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</si>
  <si>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</si>
  <si>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</si>
  <si>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</si>
  <si>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</si>
  <si>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</si>
  <si>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</si>
  <si>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</si>
  <si>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</si>
  <si>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</si>
  <si>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</si>
  <si>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</si>
  <si>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</si>
  <si>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 xml:space="preserve">  </t>
  </si>
  <si>
    <t>D8- 4.4.2024</t>
  </si>
  <si>
    <t>9% Terpenes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</si>
</sst>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</c:v>
                </c:pt>
                <c:pt idx="1">
                  <c:v>30.3</c:v>
                </c:pt>
                <c:pt idx="2">
                  <c:v>39.700000000000003</c:v>
                </c:pt>
                <c:pt idx="3">
                  <c:v>49.6</c:v>
                </c:pt>
                <c:pt idx="4">
                  <c:v>60.266666666666659</c:v>
                </c:pt>
                <c:pt idx="5">
                  <c:v>65.733333333333334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">
                  <c:v>81760</c:v>
                </c:pt>
                <c:pt idx="1">
                  <c:v>32130</c:v>
                </c:pt>
                <c:pt idx="2">
                  <c:v>6255</c:v>
                </c:pt>
                <c:pt idx="3">
                  <c:v>1548.6666666666667</c:v>
                </c:pt>
                <c:pt idx="4">
                  <c:v>478.0333333333333</c:v>
                </c:pt>
                <c:pt idx="5">
                  <c:v>151.69999999999999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3.3506449991623391E-3</c:v>
                </c:pt>
                <c:pt idx="1">
                  <c:v>3.2954358213873789E-3</c:v>
                </c:pt>
                <c:pt idx="2">
                  <c:v>3.1964200095892605E-3</c:v>
                </c:pt>
                <c:pt idx="3">
                  <c:v>3.0983733539891559E-3</c:v>
                </c:pt>
                <c:pt idx="4">
                  <c:v>2.9992524061211012E-3</c:v>
                </c:pt>
                <c:pt idx="5">
                  <c:v>2.9508681041116474E-3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4.4037868499055506</c:v>
                </c:pt>
                <c:pt idx="1">
                  <c:v>3.4696131035325455</c:v>
                </c:pt>
                <c:pt idx="2">
                  <c:v>1.8333724196356265</c:v>
                </c:pt>
                <c:pt idx="3">
                  <c:v>0.43738874881853912</c:v>
                </c:pt>
                <c:pt idx="4">
                  <c:v>-0.73857590697418818</c:v>
                </c:pt>
                <c:pt idx="5">
                  <c:v>-1.8858503926276502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5" workbookViewId="0">
      <selection activeCell="D14" sqref="D1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B1" t="s">
        <v>28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25.3</v>
      </c>
      <c r="D4">
        <v>51.4</v>
      </c>
      <c r="E4" s="15">
        <v>81600</v>
      </c>
      <c r="F4">
        <v>25.3</v>
      </c>
      <c r="G4">
        <v>51.5</v>
      </c>
      <c r="H4" s="15">
        <v>81760</v>
      </c>
      <c r="I4">
        <v>25.3</v>
      </c>
      <c r="J4">
        <v>51.6</v>
      </c>
      <c r="K4" s="15">
        <v>81920</v>
      </c>
      <c r="L4" s="10">
        <f>AVERAGE(C4,F4,I4)</f>
        <v>25.3</v>
      </c>
      <c r="M4" s="2">
        <f>AVERAGE(D4,G4,J4)</f>
        <v>51.5</v>
      </c>
      <c r="N4" s="16">
        <f>AVERAGE(E4,H4,K4)</f>
        <v>81760</v>
      </c>
      <c r="O4" s="7">
        <f>STDEV(C4,F4,I4)</f>
        <v>0</v>
      </c>
      <c r="P4" s="7">
        <f>STDEV(D4,G4,J4)</f>
        <v>0.10000000000000142</v>
      </c>
      <c r="Q4" s="7">
        <f>STDEV(E4,H4,K4)</f>
        <v>160</v>
      </c>
    </row>
    <row r="5" spans="1:24" x14ac:dyDescent="0.35">
      <c r="A5" t="s">
        <v>25</v>
      </c>
      <c r="B5">
        <v>10</v>
      </c>
      <c r="C5">
        <v>30.3</v>
      </c>
      <c r="D5">
        <v>41.4</v>
      </c>
      <c r="E5" s="15">
        <v>32860</v>
      </c>
      <c r="F5">
        <v>30.3</v>
      </c>
      <c r="G5">
        <v>40.5</v>
      </c>
      <c r="H5" s="15">
        <v>32150</v>
      </c>
      <c r="I5">
        <v>30.3</v>
      </c>
      <c r="J5">
        <v>40.1</v>
      </c>
      <c r="K5" s="15">
        <v>31380</v>
      </c>
      <c r="L5" s="10">
        <f t="shared" ref="L5:L13" si="0">AVERAGE(C5,F5,I5)</f>
        <v>30.3</v>
      </c>
      <c r="M5" s="2">
        <f t="shared" ref="M5:M13" si="1">AVERAGE(D5,G5,J5)</f>
        <v>40.666666666666664</v>
      </c>
      <c r="N5" s="9">
        <f t="shared" ref="N5:N13" si="2">AVERAGE(E5,H5,K5)</f>
        <v>32130</v>
      </c>
      <c r="O5" s="7">
        <f t="shared" ref="O5:O13" si="3">STDEV(C5,F5,I5)</f>
        <v>0</v>
      </c>
      <c r="P5" s="7">
        <f t="shared" ref="P5:P13" si="4">STDEV(D5,G5,J5)</f>
        <v>0.66583281184793786</v>
      </c>
      <c r="Q5" s="7">
        <f t="shared" ref="Q5:Q13" si="5">STDEV(E5,H5,K5)</f>
        <v>740.20267494788209</v>
      </c>
    </row>
    <row r="6" spans="1:24" x14ac:dyDescent="0.35">
      <c r="A6" t="s">
        <v>25</v>
      </c>
      <c r="B6">
        <v>50</v>
      </c>
      <c r="C6">
        <v>39.700000000000003</v>
      </c>
      <c r="D6">
        <v>39.6</v>
      </c>
      <c r="E6" s="15">
        <v>6287</v>
      </c>
      <c r="F6">
        <v>39.700000000000003</v>
      </c>
      <c r="G6">
        <v>39.4</v>
      </c>
      <c r="H6" s="15">
        <v>6255</v>
      </c>
      <c r="I6">
        <v>39.700000000000003</v>
      </c>
      <c r="J6">
        <v>39.200000000000003</v>
      </c>
      <c r="K6" s="15">
        <v>6223</v>
      </c>
      <c r="L6" s="10">
        <f t="shared" si="0"/>
        <v>39.700000000000003</v>
      </c>
      <c r="M6" s="2">
        <f t="shared" si="1"/>
        <v>39.4</v>
      </c>
      <c r="N6" s="9">
        <f t="shared" si="2"/>
        <v>6255</v>
      </c>
      <c r="O6" s="7">
        <f t="shared" si="3"/>
        <v>0</v>
      </c>
      <c r="P6" s="7">
        <f t="shared" si="4"/>
        <v>0.19999999999999929</v>
      </c>
      <c r="Q6" s="7">
        <f t="shared" si="5"/>
        <v>32</v>
      </c>
    </row>
    <row r="7" spans="1:24" x14ac:dyDescent="0.35">
      <c r="A7" t="s">
        <v>25</v>
      </c>
      <c r="B7">
        <v>75</v>
      </c>
      <c r="C7">
        <v>49.6</v>
      </c>
      <c r="D7">
        <v>14.7</v>
      </c>
      <c r="E7" s="15">
        <v>1556</v>
      </c>
      <c r="F7">
        <v>49.6</v>
      </c>
      <c r="G7">
        <v>14.6</v>
      </c>
      <c r="H7" s="15">
        <v>1545</v>
      </c>
      <c r="I7">
        <v>49.6</v>
      </c>
      <c r="J7">
        <v>14.6</v>
      </c>
      <c r="K7" s="15">
        <v>1545</v>
      </c>
      <c r="L7" s="10">
        <f t="shared" si="0"/>
        <v>49.6</v>
      </c>
      <c r="M7" s="2">
        <f t="shared" si="1"/>
        <v>14.633333333333333</v>
      </c>
      <c r="N7" s="9">
        <f t="shared" si="2"/>
        <v>1548.6666666666667</v>
      </c>
      <c r="O7" s="7">
        <f t="shared" si="3"/>
        <v>0</v>
      </c>
      <c r="P7" s="7">
        <f t="shared" si="4"/>
        <v>5.7735026918962373E-2</v>
      </c>
      <c r="Q7" s="7">
        <f t="shared" si="5"/>
        <v>6.3508529610858826</v>
      </c>
    </row>
    <row r="8" spans="1:24" x14ac:dyDescent="0.35">
      <c r="A8" t="s">
        <v>25</v>
      </c>
      <c r="B8">
        <v>150</v>
      </c>
      <c r="C8">
        <v>59.9</v>
      </c>
      <c r="D8">
        <v>9.4</v>
      </c>
      <c r="E8" s="15">
        <v>497.4</v>
      </c>
      <c r="F8">
        <v>60.3</v>
      </c>
      <c r="G8">
        <v>9</v>
      </c>
      <c r="H8" s="15">
        <v>476.3</v>
      </c>
      <c r="I8">
        <v>60.6</v>
      </c>
      <c r="J8">
        <v>8.6999999999999993</v>
      </c>
      <c r="K8" s="15">
        <v>460.4</v>
      </c>
      <c r="L8" s="10">
        <f t="shared" si="0"/>
        <v>60.266666666666659</v>
      </c>
      <c r="M8" s="2">
        <f t="shared" si="1"/>
        <v>9.0333333333333332</v>
      </c>
      <c r="N8" s="9">
        <f t="shared" si="2"/>
        <v>478.0333333333333</v>
      </c>
      <c r="O8" s="7">
        <f t="shared" si="3"/>
        <v>0.35118845842842594</v>
      </c>
      <c r="P8" s="7">
        <f t="shared" si="4"/>
        <v>0.35118845842842511</v>
      </c>
      <c r="Q8" s="7">
        <f t="shared" si="5"/>
        <v>18.560800988463114</v>
      </c>
    </row>
    <row r="9" spans="1:24" x14ac:dyDescent="0.35">
      <c r="A9" t="s">
        <v>25</v>
      </c>
      <c r="B9">
        <v>225</v>
      </c>
      <c r="C9">
        <v>65.8</v>
      </c>
      <c r="D9">
        <v>4.3</v>
      </c>
      <c r="E9" s="15">
        <v>151.69999999999999</v>
      </c>
      <c r="F9">
        <v>65.7</v>
      </c>
      <c r="G9">
        <v>4.3</v>
      </c>
      <c r="H9" s="15">
        <v>151.69999999999999</v>
      </c>
      <c r="I9">
        <v>65.7</v>
      </c>
      <c r="J9">
        <v>4.3</v>
      </c>
      <c r="K9" s="15">
        <v>151.69999999999999</v>
      </c>
      <c r="L9" s="10">
        <f t="shared" si="0"/>
        <v>65.733333333333334</v>
      </c>
      <c r="M9" s="2">
        <f t="shared" si="1"/>
        <v>4.3</v>
      </c>
      <c r="N9" s="9">
        <f t="shared" si="2"/>
        <v>151.69999999999999</v>
      </c>
      <c r="O9" s="7">
        <f t="shared" si="3"/>
        <v>5.7735026918959292E-2</v>
      </c>
      <c r="P9" s="7">
        <f t="shared" si="4"/>
        <v>0</v>
      </c>
      <c r="Q9" s="7">
        <f t="shared" si="5"/>
        <v>0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D13" t="s">
        <v>26</v>
      </c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F16" t="s">
        <v>26</v>
      </c>
      <c r="L16" s="2"/>
      <c r="M16" s="2"/>
      <c r="N16" s="1"/>
    </row>
    <row r="17" spans="1:17" x14ac:dyDescent="0.35">
      <c r="A17" t="s">
        <v>12</v>
      </c>
      <c r="B17" t="str">
        <f>B2</f>
        <v>D8- 4.4.2024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3.3506449991623391E-3</v>
      </c>
      <c r="D19">
        <f t="shared" ref="D19:D28" si="7">D4</f>
        <v>51.4</v>
      </c>
      <c r="E19">
        <f t="shared" ref="E19:E28" si="8">LN(E4/1000)</f>
        <v>4.401829261970061</v>
      </c>
      <c r="F19">
        <f t="shared" ref="F19:F28" si="9">1/(F4+273.15)</f>
        <v>3.3506449991623391E-3</v>
      </c>
      <c r="G19">
        <f t="shared" ref="G19:G28" si="10">G4</f>
        <v>51.5</v>
      </c>
      <c r="H19">
        <f t="shared" ref="H19:H28" si="11">LN(H4/1000)</f>
        <v>4.4037881264553942</v>
      </c>
      <c r="I19">
        <f t="shared" ref="I19:I28" si="12">1/(I4+273.15)</f>
        <v>3.3506449991623391E-3</v>
      </c>
      <c r="J19">
        <f t="shared" ref="J19:J28" si="13">J4</f>
        <v>51.6</v>
      </c>
      <c r="K19">
        <f t="shared" ref="K19:K28" si="14">LN(K4/1000)</f>
        <v>4.4057431612911975</v>
      </c>
      <c r="L19" s="5">
        <f t="shared" ref="L19:L28" si="15">AVERAGE(C19,F19,I19)</f>
        <v>3.3506449991623391E-3</v>
      </c>
      <c r="M19" s="2">
        <f t="shared" ref="M19:M28" si="16">AVERAGE(D19,G19,J19)</f>
        <v>51.5</v>
      </c>
      <c r="N19" s="4">
        <f t="shared" ref="N19:N28" si="17">AVERAGE(E19,H19,K19)</f>
        <v>4.4037868499055506</v>
      </c>
      <c r="O19" s="5">
        <f t="shared" ref="O19:O28" si="18">STDEV(C19,F19,I19)</f>
        <v>0</v>
      </c>
      <c r="P19" s="2">
        <f t="shared" ref="P19:P28" si="19">STDEV(D19,G19,J19)</f>
        <v>0.10000000000000142</v>
      </c>
      <c r="Q19" s="4">
        <f t="shared" ref="Q19:Q28" si="20">STDEV(E19,H19,K19)</f>
        <v>1.9569499728360009E-3</v>
      </c>
    </row>
    <row r="20" spans="1:17" x14ac:dyDescent="0.35">
      <c r="B20">
        <f t="shared" ref="B20:B28" si="21">B5</f>
        <v>10</v>
      </c>
      <c r="C20">
        <f t="shared" si="6"/>
        <v>3.2954358213873785E-3</v>
      </c>
      <c r="D20">
        <f t="shared" si="7"/>
        <v>41.4</v>
      </c>
      <c r="E20">
        <f t="shared" si="8"/>
        <v>3.4922561126091218</v>
      </c>
      <c r="F20">
        <f t="shared" si="9"/>
        <v>3.2954358213873785E-3</v>
      </c>
      <c r="G20">
        <f t="shared" si="10"/>
        <v>40.5</v>
      </c>
      <c r="H20">
        <f t="shared" si="11"/>
        <v>3.4704124506836282</v>
      </c>
      <c r="I20">
        <f t="shared" si="12"/>
        <v>3.2954358213873785E-3</v>
      </c>
      <c r="J20">
        <f t="shared" si="13"/>
        <v>40.1</v>
      </c>
      <c r="K20">
        <f t="shared" si="14"/>
        <v>3.4461707473048864</v>
      </c>
      <c r="L20" s="5">
        <f t="shared" si="15"/>
        <v>3.2954358213873789E-3</v>
      </c>
      <c r="M20" s="2">
        <f t="shared" si="16"/>
        <v>40.666666666666664</v>
      </c>
      <c r="N20" s="4">
        <f t="shared" si="17"/>
        <v>3.4696131035325455</v>
      </c>
      <c r="O20" s="5">
        <f t="shared" si="18"/>
        <v>5.3114842012129618E-19</v>
      </c>
      <c r="P20" s="2">
        <f t="shared" si="19"/>
        <v>0.66583281184793786</v>
      </c>
      <c r="Q20" s="4">
        <f t="shared" si="20"/>
        <v>2.3053078768510843E-2</v>
      </c>
    </row>
    <row r="21" spans="1:17" x14ac:dyDescent="0.35">
      <c r="B21">
        <f t="shared" si="21"/>
        <v>50</v>
      </c>
      <c r="C21">
        <f t="shared" si="6"/>
        <v>3.1964200095892605E-3</v>
      </c>
      <c r="D21">
        <f t="shared" si="7"/>
        <v>39.6</v>
      </c>
      <c r="E21">
        <f t="shared" si="8"/>
        <v>1.838484009400924</v>
      </c>
      <c r="F21">
        <f t="shared" si="9"/>
        <v>3.1964200095892605E-3</v>
      </c>
      <c r="G21">
        <f t="shared" si="10"/>
        <v>39.4</v>
      </c>
      <c r="H21">
        <f t="shared" si="11"/>
        <v>1.8333811439188745</v>
      </c>
      <c r="I21">
        <f t="shared" si="12"/>
        <v>3.1964200095892605E-3</v>
      </c>
      <c r="J21">
        <f t="shared" si="13"/>
        <v>39.200000000000003</v>
      </c>
      <c r="K21">
        <f t="shared" si="14"/>
        <v>1.8282521055870808</v>
      </c>
      <c r="L21" s="5">
        <f t="shared" si="15"/>
        <v>3.1964200095892605E-3</v>
      </c>
      <c r="M21" s="2">
        <f t="shared" si="16"/>
        <v>39.4</v>
      </c>
      <c r="N21" s="4">
        <f t="shared" si="17"/>
        <v>1.8333724196356265</v>
      </c>
      <c r="O21" s="5">
        <f t="shared" si="18"/>
        <v>0</v>
      </c>
      <c r="P21" s="2">
        <f t="shared" si="19"/>
        <v>0.19999999999999929</v>
      </c>
      <c r="Q21" s="4">
        <f t="shared" si="20"/>
        <v>5.1159574860209119E-3</v>
      </c>
    </row>
    <row r="22" spans="1:17" x14ac:dyDescent="0.35">
      <c r="B22">
        <f t="shared" si="21"/>
        <v>75</v>
      </c>
      <c r="C22">
        <f t="shared" si="6"/>
        <v>3.0983733539891559E-3</v>
      </c>
      <c r="D22">
        <f t="shared" si="7"/>
        <v>14.7</v>
      </c>
      <c r="E22">
        <f t="shared" si="8"/>
        <v>0.44211842575619992</v>
      </c>
      <c r="F22">
        <f t="shared" si="9"/>
        <v>3.0983733539891559E-3</v>
      </c>
      <c r="G22">
        <f t="shared" si="10"/>
        <v>14.6</v>
      </c>
      <c r="H22">
        <f t="shared" si="11"/>
        <v>0.43502391034970872</v>
      </c>
      <c r="I22">
        <f t="shared" si="12"/>
        <v>3.0983733539891559E-3</v>
      </c>
      <c r="J22">
        <f t="shared" si="13"/>
        <v>14.6</v>
      </c>
      <c r="K22">
        <f t="shared" si="14"/>
        <v>0.43502391034970872</v>
      </c>
      <c r="L22" s="5">
        <f t="shared" si="15"/>
        <v>3.0983733539891559E-3</v>
      </c>
      <c r="M22" s="2">
        <f t="shared" si="16"/>
        <v>14.633333333333333</v>
      </c>
      <c r="N22" s="4">
        <f t="shared" si="17"/>
        <v>0.43738874881853912</v>
      </c>
      <c r="O22" s="5">
        <f t="shared" si="18"/>
        <v>0</v>
      </c>
      <c r="P22" s="2">
        <f t="shared" si="19"/>
        <v>5.7735026918962373E-2</v>
      </c>
      <c r="Q22" s="4">
        <f t="shared" si="20"/>
        <v>4.09602037970764E-3</v>
      </c>
    </row>
    <row r="23" spans="1:17" x14ac:dyDescent="0.35">
      <c r="B23">
        <f t="shared" si="21"/>
        <v>150</v>
      </c>
      <c r="C23">
        <f t="shared" si="6"/>
        <v>3.0025521693439429E-3</v>
      </c>
      <c r="D23">
        <f t="shared" si="7"/>
        <v>9.4</v>
      </c>
      <c r="E23">
        <f t="shared" si="8"/>
        <v>-0.69836074761283284</v>
      </c>
      <c r="F23">
        <f t="shared" si="9"/>
        <v>2.99895036737142E-3</v>
      </c>
      <c r="G23">
        <f t="shared" si="10"/>
        <v>9</v>
      </c>
      <c r="H23">
        <f t="shared" si="11"/>
        <v>-0.74170737117532237</v>
      </c>
      <c r="I23">
        <f t="shared" si="12"/>
        <v>2.9962546816479402E-3</v>
      </c>
      <c r="J23">
        <f t="shared" si="13"/>
        <v>8.6999999999999993</v>
      </c>
      <c r="K23">
        <f t="shared" si="14"/>
        <v>-0.77565960213440954</v>
      </c>
      <c r="L23" s="5">
        <f t="shared" si="15"/>
        <v>2.9992524061211012E-3</v>
      </c>
      <c r="M23" s="2">
        <f t="shared" si="16"/>
        <v>9.0333333333333332</v>
      </c>
      <c r="N23" s="4">
        <f t="shared" si="17"/>
        <v>-0.73857590697418818</v>
      </c>
      <c r="O23" s="5">
        <f t="shared" si="18"/>
        <v>3.1595899061520477E-6</v>
      </c>
      <c r="P23" s="2">
        <f t="shared" si="19"/>
        <v>0.35118845842842511</v>
      </c>
      <c r="Q23" s="4">
        <f t="shared" si="20"/>
        <v>3.8744454811226958E-2</v>
      </c>
    </row>
    <row r="24" spans="1:17" x14ac:dyDescent="0.35">
      <c r="B24">
        <f t="shared" si="21"/>
        <v>225</v>
      </c>
      <c r="C24">
        <f t="shared" si="6"/>
        <v>2.950287653046172E-3</v>
      </c>
      <c r="D24">
        <f t="shared" si="7"/>
        <v>4.3</v>
      </c>
      <c r="E24">
        <f t="shared" si="8"/>
        <v>-1.8858503926276504</v>
      </c>
      <c r="F24">
        <f t="shared" si="9"/>
        <v>2.9511583296443857E-3</v>
      </c>
      <c r="G24">
        <f t="shared" si="10"/>
        <v>4.3</v>
      </c>
      <c r="H24">
        <f t="shared" si="11"/>
        <v>-1.8858503926276504</v>
      </c>
      <c r="I24">
        <f t="shared" si="12"/>
        <v>2.9511583296443857E-3</v>
      </c>
      <c r="J24">
        <f t="shared" si="13"/>
        <v>4.3</v>
      </c>
      <c r="K24">
        <f t="shared" si="14"/>
        <v>-1.8858503926276504</v>
      </c>
      <c r="L24" s="5">
        <f t="shared" si="15"/>
        <v>2.9508681041116474E-3</v>
      </c>
      <c r="M24" s="2">
        <f t="shared" si="16"/>
        <v>4.3</v>
      </c>
      <c r="N24" s="4">
        <f t="shared" si="17"/>
        <v>-1.8858503926276502</v>
      </c>
      <c r="O24" s="5">
        <f t="shared" si="18"/>
        <v>5.0268536835578226E-7</v>
      </c>
      <c r="P24" s="2">
        <f t="shared" si="19"/>
        <v>0</v>
      </c>
      <c r="Q24" s="4">
        <f t="shared" si="20"/>
        <v>2.7194799110210365E-16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>1/(C11+273.15)</f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 t="str">
        <f t="shared" si="7"/>
        <v xml:space="preserve">  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2024-04-05T17:42:08Z</dcterms:modified>
</cp:coreProperties>
</file>