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933BC82A-DB8A-4386-8323-1233E54DB2B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<sst xmlns="http://schemas.openxmlformats.org/spreadsheetml/2006/main" count="60" uniqueCount="27">
  <si>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</si>
  <si>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</si>
  <si>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</si>
  <si>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</si>
  <si>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</si>
  <si>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</si>
  <si>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</si>
  <si>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</si>
  <si>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</si>
  <si>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</si>
  <si>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</si>
  <si>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</si>
  <si>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</si>
  <si>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</si>
  <si>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</si>
  <si>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</si>
  <si>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</si>
  <si>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</si>
  <si>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</si>
  <si>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</si>
  <si>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</si>
  <si>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</si>
  <si>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</si>
  <si>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</si>
  <si>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</si>
  <si>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</si>
  <si>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lemonhaze  3.24.23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</si>
</sst>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24.366666666666664</c:v>
                </c:pt>
                <c:pt idx="1">
                  <c:v>30</c:v>
                </c:pt>
                <c:pt idx="2">
                  <c:v>39.866666666666667</c:v>
                </c:pt>
                <c:pt idx="3">
                  <c:v>49.300000000000004</c:v>
                </c:pt>
                <c:pt idx="4">
                  <c:v>59.366666666666667</c:v>
                </c:pt>
                <c:pt idx="5">
                  <c:v>69.433333333333337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3366</c:v>
                </c:pt>
                <c:pt idx="1">
                  <c:v>1392.6666666666667</c:v>
                </c:pt>
                <c:pt idx="2">
                  <c:v>418.5333333333333</c:v>
                </c:pt>
                <c:pt idx="3">
                  <c:v>151.5</c:v>
                </c:pt>
                <c:pt idx="4">
                  <c:v>49.180000000000007</c:v>
                </c:pt>
                <c:pt idx="5">
                  <c:v>8.5866666666666678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3.3611563221379753E-3</c:v>
                </c:pt>
                <c:pt idx="1">
                  <c:v>3.29869725397555E-3</c:v>
                </c:pt>
                <c:pt idx="2">
                  <c:v>3.19475153830311E-3</c:v>
                </c:pt>
                <c:pt idx="3">
                  <c:v>3.1012574000666275E-3</c:v>
                </c:pt>
                <c:pt idx="4">
                  <c:v>3.0073692003172703E-3</c:v>
                </c:pt>
                <c:pt idx="5">
                  <c:v>2.9189978660161806E-3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1.2137002785998152</c:v>
                </c:pt>
                <c:pt idx="1">
                  <c:v>0.33104737912362886</c:v>
                </c:pt>
                <c:pt idx="2">
                  <c:v>-0.8716351747693194</c:v>
                </c:pt>
                <c:pt idx="3">
                  <c:v>-1.8875536723798216</c:v>
                </c:pt>
                <c:pt idx="4">
                  <c:v>-3.0124863447720016</c:v>
                </c:pt>
                <c:pt idx="5">
                  <c:v>-4.757570221086489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2" sqref="B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24.3</v>
      </c>
      <c r="D4">
        <v>64.900000000000006</v>
      </c>
      <c r="E4">
        <v>3396</v>
      </c>
      <c r="F4">
        <v>24.4</v>
      </c>
      <c r="G4">
        <v>64.3</v>
      </c>
      <c r="H4">
        <v>3364</v>
      </c>
      <c r="I4">
        <v>24.4</v>
      </c>
      <c r="J4">
        <v>63.8</v>
      </c>
      <c r="K4">
        <v>3338</v>
      </c>
      <c r="L4" s="10">
        <f>AVERAGE(C4,F4,I4)</f>
        <v>24.366666666666664</v>
      </c>
      <c r="M4" s="2">
        <f>AVERAGE(D4,G4,J4)</f>
        <v>64.333333333333329</v>
      </c>
      <c r="N4" s="9">
        <f>AVERAGE(E4,H4,K4)</f>
        <v>3366</v>
      </c>
      <c r="O4" s="7">
        <f>STDEV(C4,F4,I4)</f>
        <v>5.7735026918961339E-2</v>
      </c>
      <c r="P4" s="7">
        <f>STDEV(D4,G4,J4)</f>
        <v>0.55075705472861469</v>
      </c>
      <c r="Q4" s="7">
        <f>STDEV(E4,H4,K4)</f>
        <v>29.051678092667899</v>
      </c>
    </row>
    <row r="5" spans="1:24" x14ac:dyDescent="0.35">
      <c r="A5" t="s">
        <v>25</v>
      </c>
      <c r="B5">
        <v>10</v>
      </c>
      <c r="C5">
        <v>30</v>
      </c>
      <c r="D5">
        <v>53.5</v>
      </c>
      <c r="E5" s="15">
        <v>1400</v>
      </c>
      <c r="F5">
        <v>29.9</v>
      </c>
      <c r="G5">
        <v>54.3</v>
      </c>
      <c r="H5">
        <v>1420</v>
      </c>
      <c r="I5">
        <v>30.1</v>
      </c>
      <c r="J5">
        <v>51.9</v>
      </c>
      <c r="K5">
        <v>1358</v>
      </c>
      <c r="L5" s="10">
        <f t="shared" ref="L5:L13" si="0">AVERAGE(C5,F5,I5)</f>
        <v>30</v>
      </c>
      <c r="M5" s="2">
        <f t="shared" ref="M5:M13" si="1">AVERAGE(D5,G5,J5)</f>
        <v>53.233333333333327</v>
      </c>
      <c r="N5" s="9">
        <f t="shared" ref="N5:N13" si="2">AVERAGE(E5,H5,K5)</f>
        <v>1392.6666666666667</v>
      </c>
      <c r="O5" s="7">
        <f t="shared" ref="O5:O13" si="3">STDEV(C5,F5,I5)</f>
        <v>0.10000000000000142</v>
      </c>
      <c r="P5" s="7">
        <f t="shared" ref="P5:P13" si="4">STDEV(D5,G5,J5)</f>
        <v>1.2220201853215569</v>
      </c>
      <c r="Q5" s="7">
        <f t="shared" ref="Q5:Q13" si="5">STDEV(E5,H5,K5)</f>
        <v>31.64385143014885</v>
      </c>
    </row>
    <row r="6" spans="1:24" x14ac:dyDescent="0.35">
      <c r="A6" t="s">
        <v>25</v>
      </c>
      <c r="B6">
        <v>15</v>
      </c>
      <c r="C6">
        <v>39.200000000000003</v>
      </c>
      <c r="D6">
        <v>24.6</v>
      </c>
      <c r="E6" s="15">
        <v>429</v>
      </c>
      <c r="F6">
        <v>39.1</v>
      </c>
      <c r="G6">
        <v>24.6</v>
      </c>
      <c r="H6">
        <v>429</v>
      </c>
      <c r="I6">
        <v>41.3</v>
      </c>
      <c r="J6">
        <v>22.8</v>
      </c>
      <c r="K6">
        <v>397.6</v>
      </c>
      <c r="L6" s="10">
        <f t="shared" si="0"/>
        <v>39.866666666666667</v>
      </c>
      <c r="M6" s="2">
        <f t="shared" si="1"/>
        <v>24</v>
      </c>
      <c r="N6" s="9">
        <f t="shared" si="2"/>
        <v>418.5333333333333</v>
      </c>
      <c r="O6" s="7">
        <f t="shared" si="3"/>
        <v>1.2423096769056121</v>
      </c>
      <c r="P6" s="7">
        <f t="shared" si="4"/>
        <v>1.0392304845413269</v>
      </c>
      <c r="Q6" s="7">
        <f t="shared" si="5"/>
        <v>18.128798452554236</v>
      </c>
    </row>
    <row r="7" spans="1:24" x14ac:dyDescent="0.35">
      <c r="A7" t="s">
        <v>25</v>
      </c>
      <c r="B7">
        <v>40</v>
      </c>
      <c r="C7">
        <v>49.2</v>
      </c>
      <c r="D7">
        <v>23.8</v>
      </c>
      <c r="E7">
        <v>155.69999999999999</v>
      </c>
      <c r="F7">
        <v>49.1</v>
      </c>
      <c r="G7">
        <v>23.4</v>
      </c>
      <c r="H7">
        <v>153</v>
      </c>
      <c r="I7">
        <v>49.6</v>
      </c>
      <c r="J7">
        <v>22.3</v>
      </c>
      <c r="K7">
        <v>145.80000000000001</v>
      </c>
      <c r="L7" s="10">
        <f t="shared" si="0"/>
        <v>49.300000000000004</v>
      </c>
      <c r="M7" s="2">
        <f t="shared" si="1"/>
        <v>23.166666666666668</v>
      </c>
      <c r="N7" s="9">
        <f t="shared" si="2"/>
        <v>151.5</v>
      </c>
      <c r="O7" s="7">
        <f t="shared" si="3"/>
        <v>0.26457513110645881</v>
      </c>
      <c r="P7" s="7">
        <f t="shared" si="4"/>
        <v>0.77674534651540261</v>
      </c>
      <c r="Q7" s="7">
        <f t="shared" si="5"/>
        <v>5.1176166327695833</v>
      </c>
    </row>
    <row r="8" spans="1:24" x14ac:dyDescent="0.35">
      <c r="A8" t="s">
        <v>25</v>
      </c>
      <c r="B8">
        <v>75</v>
      </c>
      <c r="C8">
        <v>59.1</v>
      </c>
      <c r="D8">
        <v>14.5</v>
      </c>
      <c r="E8">
        <v>50.58</v>
      </c>
      <c r="F8">
        <v>59.4</v>
      </c>
      <c r="G8">
        <v>13.8</v>
      </c>
      <c r="H8">
        <v>48.13</v>
      </c>
      <c r="I8">
        <v>59.6</v>
      </c>
      <c r="J8">
        <v>14</v>
      </c>
      <c r="K8">
        <v>48.83</v>
      </c>
      <c r="L8" s="10">
        <f t="shared" si="0"/>
        <v>59.366666666666667</v>
      </c>
      <c r="M8" s="2">
        <f t="shared" si="1"/>
        <v>14.1</v>
      </c>
      <c r="N8" s="9">
        <f t="shared" si="2"/>
        <v>49.180000000000007</v>
      </c>
      <c r="O8" s="7">
        <f t="shared" si="3"/>
        <v>0.25166114784235816</v>
      </c>
      <c r="P8" s="7">
        <f t="shared" si="4"/>
        <v>0.36055512754639862</v>
      </c>
      <c r="Q8" s="7">
        <f t="shared" si="5"/>
        <v>1.2619429464123944</v>
      </c>
    </row>
    <row r="9" spans="1:24" x14ac:dyDescent="0.35">
      <c r="A9" t="s">
        <v>25</v>
      </c>
      <c r="B9">
        <v>0</v>
      </c>
      <c r="C9">
        <v>69.400000000000006</v>
      </c>
      <c r="D9">
        <v>6.6</v>
      </c>
      <c r="E9">
        <v>8.6300000000000008</v>
      </c>
      <c r="F9">
        <v>69.5</v>
      </c>
      <c r="G9">
        <v>6.6</v>
      </c>
      <c r="H9">
        <v>8.6300000000000008</v>
      </c>
      <c r="I9">
        <v>69.400000000000006</v>
      </c>
      <c r="J9">
        <v>6.5</v>
      </c>
      <c r="K9">
        <v>8.5</v>
      </c>
      <c r="L9" s="10">
        <f t="shared" si="0"/>
        <v>69.433333333333337</v>
      </c>
      <c r="M9" s="2">
        <f t="shared" si="1"/>
        <v>6.5666666666666664</v>
      </c>
      <c r="N9" s="9">
        <f t="shared" si="2"/>
        <v>8.5866666666666678</v>
      </c>
      <c r="O9" s="7">
        <f t="shared" si="3"/>
        <v>5.7735026918959292E-2</v>
      </c>
      <c r="P9" s="7">
        <f t="shared" si="4"/>
        <v>5.7735026918962373E-2</v>
      </c>
      <c r="Q9" s="7">
        <f t="shared" si="5"/>
        <v>7.5055534994651799E-2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lemonhaze  3.24.23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3.3619095646327114E-3</v>
      </c>
      <c r="D19">
        <f t="shared" ref="D19:D28" si="7">D4</f>
        <v>64.900000000000006</v>
      </c>
      <c r="E19">
        <f t="shared" ref="E19:E28" si="8">LN(E4/1000)</f>
        <v>1.2225982684491008</v>
      </c>
      <c r="F19">
        <f t="shared" ref="F19:F28" si="9">1/(F4+273.15)</f>
        <v>3.3607797008906072E-3</v>
      </c>
      <c r="G19">
        <f t="shared" ref="G19:G28" si="10">G4</f>
        <v>64.3</v>
      </c>
      <c r="H19">
        <f t="shared" ref="H19:H28" si="11">LN(H4/1000)</f>
        <v>1.2131307421107016</v>
      </c>
      <c r="I19">
        <f t="shared" ref="I19:I28" si="12">1/(I4+273.15)</f>
        <v>3.3607797008906072E-3</v>
      </c>
      <c r="J19">
        <f t="shared" ref="J19:J28" si="13">J4</f>
        <v>63.8</v>
      </c>
      <c r="K19">
        <f t="shared" ref="K19:K28" si="14">LN(K4/1000)</f>
        <v>1.2053718252396433</v>
      </c>
      <c r="L19" s="5">
        <f t="shared" ref="L19:L28" si="15">AVERAGE(C19,F19,I19)</f>
        <v>3.3611563221379753E-3</v>
      </c>
      <c r="M19" s="2">
        <f t="shared" ref="M19:M28" si="16">AVERAGE(D19,G19,J19)</f>
        <v>64.333333333333329</v>
      </c>
      <c r="N19" s="4">
        <f t="shared" ref="N19:N28" si="17">AVERAGE(E19,H19,K19)</f>
        <v>1.2137002785998152</v>
      </c>
      <c r="O19" s="5">
        <f t="shared" ref="O19:O28" si="18">STDEV(C19,F19,I19)</f>
        <v>6.5232713565145945E-7</v>
      </c>
      <c r="P19" s="2">
        <f t="shared" ref="P19:P28" si="19">STDEV(D19,G19,J19)</f>
        <v>0.55075705472861469</v>
      </c>
      <c r="Q19" s="4">
        <f t="shared" ref="Q19:Q28" si="20">STDEV(E19,H19,K19)</f>
        <v>8.62733245397964E-3</v>
      </c>
    </row>
    <row r="20" spans="1:17" x14ac:dyDescent="0.35">
      <c r="B20">
        <f t="shared" ref="B20:B28" si="21">B5</f>
        <v>10</v>
      </c>
      <c r="C20">
        <f t="shared" si="6"/>
        <v>3.298697014679202E-3</v>
      </c>
      <c r="D20">
        <f t="shared" si="7"/>
        <v>53.5</v>
      </c>
      <c r="E20">
        <f t="shared" si="8"/>
        <v>0.33647223662121289</v>
      </c>
      <c r="F20">
        <f t="shared" si="9"/>
        <v>3.2997855139415941E-3</v>
      </c>
      <c r="G20">
        <f t="shared" si="10"/>
        <v>54.3</v>
      </c>
      <c r="H20">
        <f t="shared" si="11"/>
        <v>0.35065687161316933</v>
      </c>
      <c r="I20">
        <f t="shared" si="12"/>
        <v>3.2976092333058533E-3</v>
      </c>
      <c r="J20">
        <f t="shared" si="13"/>
        <v>51.9</v>
      </c>
      <c r="K20">
        <f t="shared" si="14"/>
        <v>0.30601302913650447</v>
      </c>
      <c r="L20" s="5">
        <f t="shared" si="15"/>
        <v>3.29869725397555E-3</v>
      </c>
      <c r="M20" s="2">
        <f t="shared" si="16"/>
        <v>53.233333333333327</v>
      </c>
      <c r="N20" s="4">
        <f t="shared" si="17"/>
        <v>0.33104737912362886</v>
      </c>
      <c r="O20" s="5">
        <f t="shared" si="18"/>
        <v>1.0881403376045411E-6</v>
      </c>
      <c r="P20" s="2">
        <f t="shared" si="19"/>
        <v>1.2220201853215569</v>
      </c>
      <c r="Q20" s="4">
        <f t="shared" si="20"/>
        <v>2.2810961771090155E-2</v>
      </c>
    </row>
    <row r="21" spans="1:17" x14ac:dyDescent="0.35">
      <c r="B21">
        <f t="shared" si="21"/>
        <v>15</v>
      </c>
      <c r="C21">
        <f t="shared" si="6"/>
        <v>3.2015367376340646E-3</v>
      </c>
      <c r="D21">
        <f t="shared" si="7"/>
        <v>24.6</v>
      </c>
      <c r="E21">
        <f t="shared" si="8"/>
        <v>-0.84629836005412007</v>
      </c>
      <c r="F21">
        <f t="shared" si="9"/>
        <v>3.2025620496397116E-3</v>
      </c>
      <c r="G21">
        <f t="shared" si="10"/>
        <v>24.6</v>
      </c>
      <c r="H21">
        <f t="shared" si="11"/>
        <v>-0.84629836005412007</v>
      </c>
      <c r="I21">
        <f t="shared" si="12"/>
        <v>3.1801558276355543E-3</v>
      </c>
      <c r="J21">
        <f t="shared" si="13"/>
        <v>22.8</v>
      </c>
      <c r="K21">
        <f t="shared" si="14"/>
        <v>-0.92230880419971806</v>
      </c>
      <c r="L21" s="5">
        <f t="shared" si="15"/>
        <v>3.19475153830311E-3</v>
      </c>
      <c r="M21" s="2">
        <f t="shared" si="16"/>
        <v>24</v>
      </c>
      <c r="N21" s="4">
        <f t="shared" si="17"/>
        <v>-0.8716351747693194</v>
      </c>
      <c r="O21" s="5">
        <f t="shared" si="18"/>
        <v>1.2650647951606396E-5</v>
      </c>
      <c r="P21" s="2">
        <f t="shared" si="19"/>
        <v>1.0392304845413269</v>
      </c>
      <c r="Q21" s="4">
        <f t="shared" si="20"/>
        <v>4.3884650388684013E-2</v>
      </c>
    </row>
    <row r="22" spans="1:17" x14ac:dyDescent="0.35">
      <c r="B22">
        <f t="shared" si="21"/>
        <v>40</v>
      </c>
      <c r="C22">
        <f t="shared" si="6"/>
        <v>3.1022180859314411E-3</v>
      </c>
      <c r="D22">
        <f t="shared" si="7"/>
        <v>23.8</v>
      </c>
      <c r="E22">
        <f t="shared" si="8"/>
        <v>-1.8598242001421845</v>
      </c>
      <c r="F22">
        <f t="shared" si="9"/>
        <v>3.1031807602792862E-3</v>
      </c>
      <c r="G22">
        <f t="shared" si="10"/>
        <v>23.4</v>
      </c>
      <c r="H22">
        <f t="shared" si="11"/>
        <v>-1.8773173575897015</v>
      </c>
      <c r="I22">
        <f t="shared" si="12"/>
        <v>3.0983733539891559E-3</v>
      </c>
      <c r="J22">
        <f t="shared" si="13"/>
        <v>22.3</v>
      </c>
      <c r="K22">
        <f t="shared" si="14"/>
        <v>-1.9255194594075793</v>
      </c>
      <c r="L22" s="5">
        <f t="shared" si="15"/>
        <v>3.1012574000666275E-3</v>
      </c>
      <c r="M22" s="2">
        <f t="shared" si="16"/>
        <v>23.166666666666668</v>
      </c>
      <c r="N22" s="4">
        <f t="shared" si="17"/>
        <v>-1.8875536723798216</v>
      </c>
      <c r="O22" s="5">
        <f t="shared" si="18"/>
        <v>2.5436149094812632E-6</v>
      </c>
      <c r="P22" s="2">
        <f t="shared" si="19"/>
        <v>0.77674534651540261</v>
      </c>
      <c r="Q22" s="4">
        <f t="shared" si="20"/>
        <v>3.4022836122943739E-2</v>
      </c>
    </row>
    <row r="23" spans="1:17" x14ac:dyDescent="0.35">
      <c r="B23">
        <f t="shared" si="21"/>
        <v>75</v>
      </c>
      <c r="C23">
        <f t="shared" si="6"/>
        <v>3.0097817908201654E-3</v>
      </c>
      <c r="D23">
        <f t="shared" si="7"/>
        <v>14.5</v>
      </c>
      <c r="E23">
        <f t="shared" si="8"/>
        <v>-2.9841990377403178</v>
      </c>
      <c r="F23">
        <f t="shared" si="9"/>
        <v>3.0070666065253348E-3</v>
      </c>
      <c r="G23">
        <f t="shared" si="10"/>
        <v>13.8</v>
      </c>
      <c r="H23">
        <f t="shared" si="11"/>
        <v>-3.0338495956671192</v>
      </c>
      <c r="I23">
        <f t="shared" si="12"/>
        <v>3.0052592036063112E-3</v>
      </c>
      <c r="J23">
        <f t="shared" si="13"/>
        <v>14</v>
      </c>
      <c r="K23">
        <f t="shared" si="14"/>
        <v>-3.0194104009085683</v>
      </c>
      <c r="L23" s="5">
        <f t="shared" si="15"/>
        <v>3.0073692003172703E-3</v>
      </c>
      <c r="M23" s="2">
        <f t="shared" si="16"/>
        <v>14.1</v>
      </c>
      <c r="N23" s="4">
        <f t="shared" si="17"/>
        <v>-3.0124863447720016</v>
      </c>
      <c r="O23" s="5">
        <f t="shared" si="18"/>
        <v>2.2764272509610176E-6</v>
      </c>
      <c r="P23" s="2">
        <f t="shared" si="19"/>
        <v>0.36055512754639862</v>
      </c>
      <c r="Q23" s="4">
        <f t="shared" si="20"/>
        <v>2.5539212803988468E-2</v>
      </c>
    </row>
    <row r="24" spans="1:17" x14ac:dyDescent="0.35">
      <c r="B24">
        <f t="shared" si="21"/>
        <v>0</v>
      </c>
      <c r="C24">
        <f t="shared" si="6"/>
        <v>2.9192818566632613E-3</v>
      </c>
      <c r="D24">
        <f t="shared" si="7"/>
        <v>6.6</v>
      </c>
      <c r="E24">
        <f t="shared" si="8"/>
        <v>-4.7525107738868</v>
      </c>
      <c r="F24">
        <f t="shared" si="9"/>
        <v>2.9184298847220198E-3</v>
      </c>
      <c r="G24">
        <f t="shared" si="10"/>
        <v>6.6</v>
      </c>
      <c r="H24">
        <f t="shared" si="11"/>
        <v>-4.7525107738868</v>
      </c>
      <c r="I24">
        <f t="shared" si="12"/>
        <v>2.9192818566632613E-3</v>
      </c>
      <c r="J24">
        <f t="shared" si="13"/>
        <v>6.5</v>
      </c>
      <c r="K24">
        <f t="shared" si="14"/>
        <v>-4.767689115485866</v>
      </c>
      <c r="L24" s="5">
        <f t="shared" si="15"/>
        <v>2.9189978660161806E-3</v>
      </c>
      <c r="M24" s="2">
        <f t="shared" si="16"/>
        <v>6.5666666666666664</v>
      </c>
      <c r="N24" s="4">
        <f t="shared" si="17"/>
        <v>-4.757570221086489</v>
      </c>
      <c r="O24" s="5">
        <f t="shared" si="18"/>
        <v>4.9188622961780489E-7</v>
      </c>
      <c r="P24" s="2">
        <f t="shared" si="19"/>
        <v>5.7735026918962373E-2</v>
      </c>
      <c r="Q24" s="4">
        <f t="shared" si="20"/>
        <v>8.7632196080728829E-3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2023-03-24T20:24:28Z</dcterms:modified>
</cp:coreProperties>
</file>