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8_{920BCB8C-25FF-4207-8B12-3D7E4E52071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<sst xmlns="http://schemas.openxmlformats.org/spreadsheetml/2006/main" count="60" uniqueCount="27">
  <si>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</si>
  <si>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</si>
  <si>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</si>
  <si>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</si>
  <si>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</si>
  <si>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</si>
  <si>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</si>
  <si>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</si>
  <si>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</si>
  <si>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</si>
  <si>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</si>
  <si>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</si>
  <si>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</si>
  <si>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</si>
  <si>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</si>
  <si>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</si>
  <si>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</si>
  <si>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</si>
  <si>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</si>
  <si>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</si>
  <si>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</si>
  <si>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</si>
  <si>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</si>
  <si>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</si>
  <si>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</si>
  <si>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</si>
  <si>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D8- Guava-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</si>
</sst>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24.866666666666664</c:v>
                </c:pt>
                <c:pt idx="1">
                  <c:v>29.633333333333336</c:v>
                </c:pt>
                <c:pt idx="2">
                  <c:v>39.56666666666667</c:v>
                </c:pt>
                <c:pt idx="3">
                  <c:v>49.466666666666669</c:v>
                </c:pt>
                <c:pt idx="4">
                  <c:v>59.1</c:v>
                </c:pt>
                <c:pt idx="5">
                  <c:v>69.233333333333334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43566.666666666664</c:v>
                </c:pt>
                <c:pt idx="1">
                  <c:v>30083.333333333332</c:v>
                </c:pt>
                <c:pt idx="2">
                  <c:v>7917.666666666667</c:v>
                </c:pt>
                <c:pt idx="3">
                  <c:v>3111</c:v>
                </c:pt>
                <c:pt idx="4">
                  <c:v>293.7</c:v>
                </c:pt>
                <c:pt idx="5">
                  <c:v>174.43333333333331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3.355531238995096E-3</c:v>
                </c:pt>
                <c:pt idx="1">
                  <c:v>3.302692014023249E-3</c:v>
                </c:pt>
                <c:pt idx="2">
                  <c:v>3.197783379286355E-3</c:v>
                </c:pt>
                <c:pt idx="3">
                  <c:v>3.0996539381711852E-3</c:v>
                </c:pt>
                <c:pt idx="4">
                  <c:v>3.0097819725866514E-3</c:v>
                </c:pt>
                <c:pt idx="5">
                  <c:v>2.9207038013597387E-3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3.7739034513168055</c:v>
                </c:pt>
                <c:pt idx="1">
                  <c:v>3.403955828128467</c:v>
                </c:pt>
                <c:pt idx="2">
                  <c:v>2.0687165172907815</c:v>
                </c:pt>
                <c:pt idx="3">
                  <c:v>1.1341359602374883</c:v>
                </c:pt>
                <c:pt idx="4">
                  <c:v>-1.2259656029186776</c:v>
                </c:pt>
                <c:pt idx="5">
                  <c:v>-1.7523153801610143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B2" sqref="B2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0.5</v>
      </c>
      <c r="C4">
        <v>24</v>
      </c>
      <c r="D4">
        <v>80</v>
      </c>
      <c r="E4" s="15">
        <v>41860</v>
      </c>
      <c r="F4">
        <v>25.3</v>
      </c>
      <c r="G4">
        <v>84.9</v>
      </c>
      <c r="H4" s="15">
        <v>44420</v>
      </c>
      <c r="I4">
        <v>25.3</v>
      </c>
      <c r="J4">
        <v>84.9</v>
      </c>
      <c r="K4" s="15">
        <v>44420</v>
      </c>
      <c r="L4" s="10">
        <f>AVERAGE(C4,F4,I4)</f>
        <v>24.866666666666664</v>
      </c>
      <c r="M4" s="2">
        <f>AVERAGE(D4,G4,J4)</f>
        <v>83.266666666666666</v>
      </c>
      <c r="N4" s="9">
        <f>AVERAGE(E4,H4,K4)</f>
        <v>43566.666666666664</v>
      </c>
      <c r="O4" s="7">
        <f>STDEV(C4,F4,I4)</f>
        <v>0.75055534994651385</v>
      </c>
      <c r="P4" s="7">
        <f>STDEV(D4,G4,J4)</f>
        <v>2.8290163190291695</v>
      </c>
      <c r="Q4" s="7">
        <f>STDEV(E4,H4,K4)</f>
        <v>1478.0166891254419</v>
      </c>
    </row>
    <row r="5" spans="1:24" x14ac:dyDescent="0.35">
      <c r="A5" t="s">
        <v>25</v>
      </c>
      <c r="B5">
        <v>0.5</v>
      </c>
      <c r="C5">
        <v>29.5</v>
      </c>
      <c r="D5">
        <v>57.9</v>
      </c>
      <c r="E5" s="15">
        <v>30290</v>
      </c>
      <c r="F5">
        <v>29.7</v>
      </c>
      <c r="G5">
        <v>57.5</v>
      </c>
      <c r="H5" s="15">
        <v>30080</v>
      </c>
      <c r="I5">
        <v>29.7</v>
      </c>
      <c r="J5">
        <v>57.1</v>
      </c>
      <c r="K5" s="15">
        <v>29880</v>
      </c>
      <c r="L5" s="10">
        <f t="shared" ref="L5:L13" si="0">AVERAGE(C5,F5,I5)</f>
        <v>29.633333333333336</v>
      </c>
      <c r="M5" s="2">
        <f t="shared" ref="M5:M13" si="1">AVERAGE(D5,G5,J5)</f>
        <v>57.5</v>
      </c>
      <c r="N5" s="9">
        <f t="shared" ref="N5:N13" si="2">AVERAGE(E5,H5,K5)</f>
        <v>30083.333333333332</v>
      </c>
      <c r="O5" s="7">
        <f t="shared" ref="O5:O13" si="3">STDEV(C5,F5,I5)</f>
        <v>0.11547005383792475</v>
      </c>
      <c r="P5" s="7">
        <f t="shared" ref="P5:P13" si="4">STDEV(D5,G5,J5)</f>
        <v>0.39999999999999858</v>
      </c>
      <c r="Q5" s="7">
        <f t="shared" ref="Q5:Q13" si="5">STDEV(E5,H5,K5)</f>
        <v>205.02032419575707</v>
      </c>
    </row>
    <row r="6" spans="1:24" x14ac:dyDescent="0.35">
      <c r="A6" t="s">
        <v>25</v>
      </c>
      <c r="B6">
        <v>1</v>
      </c>
      <c r="C6">
        <v>39.4</v>
      </c>
      <c r="D6">
        <v>31.4</v>
      </c>
      <c r="E6" s="15">
        <v>8214</v>
      </c>
      <c r="F6">
        <v>39.6</v>
      </c>
      <c r="G6">
        <v>30</v>
      </c>
      <c r="H6" s="15">
        <v>7848</v>
      </c>
      <c r="I6">
        <v>39.700000000000003</v>
      </c>
      <c r="J6">
        <v>29.4</v>
      </c>
      <c r="K6" s="15">
        <v>7691</v>
      </c>
      <c r="L6" s="10">
        <f t="shared" si="0"/>
        <v>39.56666666666667</v>
      </c>
      <c r="M6" s="2">
        <f t="shared" si="1"/>
        <v>30.266666666666666</v>
      </c>
      <c r="N6" s="9">
        <f t="shared" si="2"/>
        <v>7917.666666666667</v>
      </c>
      <c r="O6" s="7">
        <f t="shared" si="3"/>
        <v>0.15275252316519683</v>
      </c>
      <c r="P6" s="7">
        <f t="shared" si="4"/>
        <v>1.0263202878893767</v>
      </c>
      <c r="Q6" s="7">
        <f t="shared" si="5"/>
        <v>268.36976978291227</v>
      </c>
    </row>
    <row r="7" spans="1:24" x14ac:dyDescent="0.35">
      <c r="A7" t="s">
        <v>25</v>
      </c>
      <c r="B7">
        <v>2</v>
      </c>
      <c r="C7">
        <v>49.4</v>
      </c>
      <c r="D7">
        <v>24.4</v>
      </c>
      <c r="E7" s="15">
        <v>3192</v>
      </c>
      <c r="F7">
        <v>49.5</v>
      </c>
      <c r="G7">
        <v>24.5</v>
      </c>
      <c r="H7" s="15">
        <v>3205</v>
      </c>
      <c r="I7">
        <v>49.5</v>
      </c>
      <c r="J7">
        <v>14.8</v>
      </c>
      <c r="K7" s="15">
        <v>2936</v>
      </c>
      <c r="L7" s="10">
        <f t="shared" si="0"/>
        <v>49.466666666666669</v>
      </c>
      <c r="M7" s="2">
        <f t="shared" si="1"/>
        <v>21.233333333333334</v>
      </c>
      <c r="N7" s="9">
        <f t="shared" si="2"/>
        <v>3111</v>
      </c>
      <c r="O7" s="7">
        <f t="shared" si="3"/>
        <v>5.77350269189634E-2</v>
      </c>
      <c r="P7" s="7">
        <f t="shared" si="4"/>
        <v>5.5716544520755393</v>
      </c>
      <c r="Q7" s="7">
        <f t="shared" si="5"/>
        <v>151.69377047196105</v>
      </c>
    </row>
    <row r="8" spans="1:24" x14ac:dyDescent="0.35">
      <c r="A8" t="s">
        <v>25</v>
      </c>
      <c r="B8">
        <v>40</v>
      </c>
      <c r="C8">
        <v>59</v>
      </c>
      <c r="D8">
        <v>31.7</v>
      </c>
      <c r="E8">
        <v>287.3</v>
      </c>
      <c r="F8">
        <v>59.1</v>
      </c>
      <c r="G8">
        <v>43.4</v>
      </c>
      <c r="H8">
        <v>283.8</v>
      </c>
      <c r="I8">
        <v>59.2</v>
      </c>
      <c r="J8">
        <v>47.4</v>
      </c>
      <c r="K8">
        <v>310</v>
      </c>
      <c r="L8" s="10">
        <f t="shared" si="0"/>
        <v>59.1</v>
      </c>
      <c r="M8" s="2">
        <f t="shared" si="1"/>
        <v>40.833333333333336</v>
      </c>
      <c r="N8" s="9">
        <f t="shared" si="2"/>
        <v>293.7</v>
      </c>
      <c r="O8" s="7">
        <f t="shared" si="3"/>
        <v>0.10000000000000142</v>
      </c>
      <c r="P8" s="7">
        <f t="shared" si="4"/>
        <v>8.1586355068315832</v>
      </c>
      <c r="Q8" s="7">
        <f t="shared" si="5"/>
        <v>14.224275025462626</v>
      </c>
    </row>
    <row r="9" spans="1:24" x14ac:dyDescent="0.35">
      <c r="A9" t="s">
        <v>25</v>
      </c>
      <c r="B9">
        <v>100</v>
      </c>
      <c r="C9">
        <v>69.5</v>
      </c>
      <c r="D9">
        <v>72.7</v>
      </c>
      <c r="E9">
        <v>190.2</v>
      </c>
      <c r="F9">
        <v>69.099999999999994</v>
      </c>
      <c r="G9">
        <v>70</v>
      </c>
      <c r="H9">
        <v>185</v>
      </c>
      <c r="I9">
        <v>69.099999999999994</v>
      </c>
      <c r="J9">
        <v>56.6</v>
      </c>
      <c r="K9">
        <v>148.1</v>
      </c>
      <c r="L9" s="10">
        <f t="shared" si="0"/>
        <v>69.233333333333334</v>
      </c>
      <c r="M9" s="2">
        <f t="shared" si="1"/>
        <v>66.433333333333323</v>
      </c>
      <c r="N9" s="9">
        <f t="shared" si="2"/>
        <v>174.43333333333331</v>
      </c>
      <c r="O9" s="7">
        <f t="shared" si="3"/>
        <v>0.2309401076758536</v>
      </c>
      <c r="P9" s="7">
        <f t="shared" si="4"/>
        <v>8.622258018253401</v>
      </c>
      <c r="Q9" s="7">
        <f t="shared" si="5"/>
        <v>22.953068059266887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D8- Guava- Cream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0.5</v>
      </c>
      <c r="C19">
        <f t="shared" ref="C19:C28" si="6">1/(C4+273.15)</f>
        <v>3.3653037186606094E-3</v>
      </c>
      <c r="D19">
        <f t="shared" ref="D19:D28" si="7">D4</f>
        <v>80</v>
      </c>
      <c r="E19">
        <f t="shared" ref="E19:E28" si="8">LN(E4/1000)</f>
        <v>3.7343307170178535</v>
      </c>
      <c r="F19">
        <f t="shared" ref="F19:F28" si="9">1/(F4+273.15)</f>
        <v>3.3506449991623391E-3</v>
      </c>
      <c r="G19">
        <f t="shared" ref="G19:G28" si="10">G4</f>
        <v>84.9</v>
      </c>
      <c r="H19">
        <f t="shared" ref="H19:H28" si="11">LN(H4/1000)</f>
        <v>3.7936898184662815</v>
      </c>
      <c r="I19">
        <f t="shared" ref="I19:I28" si="12">1/(I4+273.15)</f>
        <v>3.3506449991623391E-3</v>
      </c>
      <c r="J19">
        <f t="shared" ref="J19:J28" si="13">J4</f>
        <v>84.9</v>
      </c>
      <c r="K19">
        <f t="shared" ref="K19:K28" si="14">LN(K4/1000)</f>
        <v>3.7936898184662815</v>
      </c>
      <c r="L19" s="5">
        <f t="shared" ref="L19:L28" si="15">AVERAGE(C19,F19,I19)</f>
        <v>3.355531238995096E-3</v>
      </c>
      <c r="M19" s="2">
        <f t="shared" ref="M19:M28" si="16">AVERAGE(D19,G19,J19)</f>
        <v>83.266666666666666</v>
      </c>
      <c r="N19" s="4">
        <f t="shared" ref="N19:N28" si="17">AVERAGE(E19,H19,K19)</f>
        <v>3.7739034513168055</v>
      </c>
      <c r="O19" s="5">
        <f t="shared" ref="O19:O28" si="18">STDEV(C19,F19,I19)</f>
        <v>8.4632156483015638E-6</v>
      </c>
      <c r="P19" s="2">
        <f t="shared" ref="P19:P28" si="19">STDEV(D19,G19,J19)</f>
        <v>2.8290163190291695</v>
      </c>
      <c r="Q19" s="4">
        <f t="shared" ref="Q19:Q28" si="20">STDEV(E19,H19,K19)</f>
        <v>3.4270993200104231E-2</v>
      </c>
    </row>
    <row r="20" spans="1:17" x14ac:dyDescent="0.35">
      <c r="B20">
        <f t="shared" ref="B20:B28" si="21">B5</f>
        <v>0.5</v>
      </c>
      <c r="C20">
        <f t="shared" si="6"/>
        <v>3.3041467041136628E-3</v>
      </c>
      <c r="D20">
        <f t="shared" si="7"/>
        <v>57.9</v>
      </c>
      <c r="E20">
        <f t="shared" si="8"/>
        <v>3.410817625039146</v>
      </c>
      <c r="F20">
        <f t="shared" si="9"/>
        <v>3.3019646689780423E-3</v>
      </c>
      <c r="G20">
        <f t="shared" si="10"/>
        <v>57.5</v>
      </c>
      <c r="H20">
        <f t="shared" si="11"/>
        <v>3.403860499081639</v>
      </c>
      <c r="I20">
        <f t="shared" si="12"/>
        <v>3.3019646689780423E-3</v>
      </c>
      <c r="J20">
        <f t="shared" si="13"/>
        <v>57.1</v>
      </c>
      <c r="K20">
        <f t="shared" si="14"/>
        <v>3.3971893602646164</v>
      </c>
      <c r="L20" s="5">
        <f t="shared" si="15"/>
        <v>3.302692014023249E-3</v>
      </c>
      <c r="M20" s="2">
        <f t="shared" si="16"/>
        <v>57.5</v>
      </c>
      <c r="N20" s="4">
        <f t="shared" si="17"/>
        <v>3.403955828128467</v>
      </c>
      <c r="O20" s="5">
        <f t="shared" si="18"/>
        <v>1.2597985729316709E-6</v>
      </c>
      <c r="P20" s="2">
        <f t="shared" si="19"/>
        <v>0.39999999999999858</v>
      </c>
      <c r="Q20" s="4">
        <f t="shared" si="20"/>
        <v>6.8146324854351471E-3</v>
      </c>
    </row>
    <row r="21" spans="1:17" x14ac:dyDescent="0.35">
      <c r="B21">
        <f t="shared" si="21"/>
        <v>1</v>
      </c>
      <c r="C21">
        <f t="shared" si="6"/>
        <v>3.1994880819068952E-3</v>
      </c>
      <c r="D21">
        <f t="shared" si="7"/>
        <v>31.4</v>
      </c>
      <c r="E21">
        <f t="shared" si="8"/>
        <v>2.1058400155343668</v>
      </c>
      <c r="F21">
        <f t="shared" si="9"/>
        <v>3.1974420463629096E-3</v>
      </c>
      <c r="G21">
        <f t="shared" si="10"/>
        <v>30</v>
      </c>
      <c r="H21">
        <f t="shared" si="11"/>
        <v>2.0602587222630619</v>
      </c>
      <c r="I21">
        <f t="shared" si="12"/>
        <v>3.1964200095892605E-3</v>
      </c>
      <c r="J21">
        <f t="shared" si="13"/>
        <v>29.4</v>
      </c>
      <c r="K21">
        <f t="shared" si="14"/>
        <v>2.0400508140749167</v>
      </c>
      <c r="L21" s="5">
        <f t="shared" si="15"/>
        <v>3.197783379286355E-3</v>
      </c>
      <c r="M21" s="2">
        <f t="shared" si="16"/>
        <v>30.266666666666666</v>
      </c>
      <c r="N21" s="4">
        <f t="shared" si="17"/>
        <v>2.0687165172907815</v>
      </c>
      <c r="O21" s="5">
        <f t="shared" si="18"/>
        <v>1.5622573603699141E-6</v>
      </c>
      <c r="P21" s="2">
        <f t="shared" si="19"/>
        <v>1.0263202878893767</v>
      </c>
      <c r="Q21" s="4">
        <f t="shared" si="20"/>
        <v>3.3700229668597523E-2</v>
      </c>
    </row>
    <row r="22" spans="1:17" x14ac:dyDescent="0.35">
      <c r="B22">
        <f t="shared" si="21"/>
        <v>2</v>
      </c>
      <c r="C22">
        <f t="shared" si="6"/>
        <v>3.1002945279801587E-3</v>
      </c>
      <c r="D22">
        <f t="shared" si="7"/>
        <v>24.4</v>
      </c>
      <c r="E22">
        <f t="shared" si="8"/>
        <v>1.1606476795875624</v>
      </c>
      <c r="F22">
        <f t="shared" si="9"/>
        <v>3.0993336432666978E-3</v>
      </c>
      <c r="G22">
        <f t="shared" si="10"/>
        <v>24.5</v>
      </c>
      <c r="H22">
        <f t="shared" si="11"/>
        <v>1.1647120903726333</v>
      </c>
      <c r="I22">
        <f t="shared" si="12"/>
        <v>3.0993336432666978E-3</v>
      </c>
      <c r="J22">
        <f t="shared" si="13"/>
        <v>14.8</v>
      </c>
      <c r="K22">
        <f t="shared" si="14"/>
        <v>1.0770481107522691</v>
      </c>
      <c r="L22" s="5">
        <f t="shared" si="15"/>
        <v>3.0996539381711852E-3</v>
      </c>
      <c r="M22" s="2">
        <f t="shared" si="16"/>
        <v>21.233333333333334</v>
      </c>
      <c r="N22" s="4">
        <f t="shared" si="17"/>
        <v>1.1341359602374883</v>
      </c>
      <c r="O22" s="5">
        <f t="shared" si="18"/>
        <v>5.54767047976817E-7</v>
      </c>
      <c r="P22" s="2">
        <f t="shared" si="19"/>
        <v>5.5716544520755393</v>
      </c>
      <c r="Q22" s="4">
        <f t="shared" si="20"/>
        <v>4.9481277043875178E-2</v>
      </c>
    </row>
    <row r="23" spans="1:17" x14ac:dyDescent="0.35">
      <c r="B23">
        <f t="shared" si="21"/>
        <v>40</v>
      </c>
      <c r="C23">
        <f t="shared" si="6"/>
        <v>3.0106879421947915E-3</v>
      </c>
      <c r="D23">
        <f t="shared" si="7"/>
        <v>31.7</v>
      </c>
      <c r="E23">
        <f t="shared" si="8"/>
        <v>-1.2472283129968931</v>
      </c>
      <c r="F23">
        <f t="shared" si="9"/>
        <v>3.0097817908201654E-3</v>
      </c>
      <c r="G23">
        <f t="shared" si="10"/>
        <v>43.4</v>
      </c>
      <c r="H23">
        <f t="shared" si="11"/>
        <v>-1.2594855142561947</v>
      </c>
      <c r="I23">
        <f t="shared" si="12"/>
        <v>3.0088761847449981E-3</v>
      </c>
      <c r="J23">
        <f t="shared" si="13"/>
        <v>47.4</v>
      </c>
      <c r="K23">
        <f t="shared" si="14"/>
        <v>-1.1711829815029451</v>
      </c>
      <c r="L23" s="5">
        <f t="shared" si="15"/>
        <v>3.0097819725866514E-3</v>
      </c>
      <c r="M23" s="2">
        <f t="shared" si="16"/>
        <v>40.833333333333336</v>
      </c>
      <c r="N23" s="4">
        <f t="shared" si="17"/>
        <v>-1.2259656029186776</v>
      </c>
      <c r="O23" s="5">
        <f t="shared" si="18"/>
        <v>9.0587873857364918E-7</v>
      </c>
      <c r="P23" s="2">
        <f t="shared" si="19"/>
        <v>8.1586355068315832</v>
      </c>
      <c r="Q23" s="4">
        <f t="shared" si="20"/>
        <v>4.7837343703035648E-2</v>
      </c>
    </row>
    <row r="24" spans="1:17" x14ac:dyDescent="0.35">
      <c r="B24">
        <f t="shared" si="21"/>
        <v>100</v>
      </c>
      <c r="C24">
        <f t="shared" si="6"/>
        <v>2.9184298847220198E-3</v>
      </c>
      <c r="D24">
        <f t="shared" si="7"/>
        <v>72.7</v>
      </c>
      <c r="E24">
        <f t="shared" si="8"/>
        <v>-1.6596791288708472</v>
      </c>
      <c r="F24">
        <f t="shared" si="9"/>
        <v>2.9218407596785976E-3</v>
      </c>
      <c r="G24">
        <f t="shared" si="10"/>
        <v>70</v>
      </c>
      <c r="H24">
        <f t="shared" si="11"/>
        <v>-1.6873994539038122</v>
      </c>
      <c r="I24">
        <f t="shared" si="12"/>
        <v>2.9218407596785976E-3</v>
      </c>
      <c r="J24">
        <f t="shared" si="13"/>
        <v>56.6</v>
      </c>
      <c r="K24">
        <f t="shared" si="14"/>
        <v>-1.9098675577083841</v>
      </c>
      <c r="L24" s="5">
        <f t="shared" si="15"/>
        <v>2.9207038013597387E-3</v>
      </c>
      <c r="M24" s="2">
        <f t="shared" si="16"/>
        <v>66.433333333333323</v>
      </c>
      <c r="N24" s="4">
        <f t="shared" si="17"/>
        <v>-1.7523153801610143</v>
      </c>
      <c r="O24" s="5">
        <f t="shared" si="18"/>
        <v>1.9692695743523503E-6</v>
      </c>
      <c r="P24" s="2">
        <f t="shared" si="19"/>
        <v>8.622258018253401</v>
      </c>
      <c r="Q24" s="4">
        <f t="shared" si="20"/>
        <v>0.1371463473535541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2023-03-21T16:24:58Z</dcterms:modified>
</cp:coreProperties>
</file>