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8_{F95D3257-A4C2-4927-B478-A85413A4CB1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<sst xmlns="http://schemas.openxmlformats.org/spreadsheetml/2006/main" count="59" uniqueCount="26">
  <si>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</si>
  <si>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</si>
  <si>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</si>
  <si>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</si>
  <si>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</si>
  <si>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</si>
  <si>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</si>
  <si>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</si>
  <si>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</si>
  <si>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</si>
  <si>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</si>
  <si>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</si>
  <si>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</si>
  <si>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</si>
  <si>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</si>
  <si>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</si>
  <si>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</si>
  <si>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</si>
  <si>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</si>
  <si>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</si>
  <si>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</si>
  <si>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</si>
  <si>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</si>
  <si>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</si>
  <si>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</si>
  <si>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CPA-52Z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</si>
</sst>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  <xf numFmtId="0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25.366666666666664</c:v>
                </c:pt>
                <c:pt idx="1">
                  <c:v>30.400000000000002</c:v>
                </c:pt>
                <c:pt idx="2">
                  <c:v>40.300000000000004</c:v>
                </c:pt>
                <c:pt idx="3">
                  <c:v>50.033333333333331</c:v>
                </c:pt>
                <c:pt idx="4">
                  <c:v>59.666666666666664</c:v>
                </c:pt>
                <c:pt idx="5">
                  <c:v>63.666666666666664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 formatCode="General">
                  <c:v>630233.33333333337</c:v>
                </c:pt>
                <c:pt idx="1">
                  <c:v>167333.33333333334</c:v>
                </c:pt>
                <c:pt idx="2">
                  <c:v>16750</c:v>
                </c:pt>
                <c:pt idx="3">
                  <c:v>2344.3333333333335</c:v>
                </c:pt>
                <c:pt idx="4">
                  <c:v>358.06666666666666</c:v>
                </c:pt>
                <c:pt idx="5">
                  <c:v>215.20000000000002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3.3498967950649438E-3</c:v>
                </c:pt>
                <c:pt idx="1">
                  <c:v>3.2943504277767391E-3</c:v>
                </c:pt>
                <c:pt idx="2">
                  <c:v>3.190302133116846E-3</c:v>
                </c:pt>
                <c:pt idx="3">
                  <c:v>3.0942192309467895E-3</c:v>
                </c:pt>
                <c:pt idx="4">
                  <c:v>3.0046583641761444E-3</c:v>
                </c:pt>
                <c:pt idx="5">
                  <c:v>2.9689795125492423E-3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6.4460802295902999</c:v>
                </c:pt>
                <c:pt idx="1">
                  <c:v>5.1187250756447602</c:v>
                </c:pt>
                <c:pt idx="2">
                  <c:v>2.8164209186385585</c:v>
                </c:pt>
                <c:pt idx="3">
                  <c:v>0.85144502413626144</c:v>
                </c:pt>
                <c:pt idx="4">
                  <c:v>-1.0274974517615185</c:v>
                </c:pt>
                <c:pt idx="5">
                  <c:v>-1.5374719827454468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N4" sqref="N4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25</v>
      </c>
      <c r="B4">
        <v>1</v>
      </c>
      <c r="C4">
        <v>25.4</v>
      </c>
      <c r="D4">
        <v>78.900000000000006</v>
      </c>
      <c r="E4" s="15">
        <v>626300</v>
      </c>
      <c r="F4">
        <v>25.4</v>
      </c>
      <c r="G4">
        <v>79.7</v>
      </c>
      <c r="H4" s="15">
        <v>632600</v>
      </c>
      <c r="I4">
        <v>25.3</v>
      </c>
      <c r="J4">
        <v>79.599999999999994</v>
      </c>
      <c r="K4" s="15">
        <v>631800</v>
      </c>
      <c r="L4" s="10">
        <f>AVERAGE(C4,F4,I4)</f>
        <v>25.366666666666664</v>
      </c>
      <c r="M4" s="2">
        <f>AVERAGE(D4,G4,J4)</f>
        <v>79.400000000000006</v>
      </c>
      <c r="N4" s="17">
        <f>AVERAGE(E4,H4,K4)</f>
        <v>630233.33333333337</v>
      </c>
      <c r="O4" s="7">
        <f>STDEV(C4,F4,I4)</f>
        <v>5.7735026918961339E-2</v>
      </c>
      <c r="P4" s="7">
        <f>STDEV(D4,G4,J4)</f>
        <v>0.43588989435406378</v>
      </c>
      <c r="Q4" s="7">
        <f>STDEV(E4,H4,K4)</f>
        <v>3429.7716153314541</v>
      </c>
    </row>
    <row r="5" spans="1:24" x14ac:dyDescent="0.35">
      <c r="A5" t="s">
        <v>25</v>
      </c>
      <c r="B5">
        <v>2</v>
      </c>
      <c r="C5">
        <v>30.5</v>
      </c>
      <c r="D5">
        <v>45.1</v>
      </c>
      <c r="E5" s="15">
        <v>179000</v>
      </c>
      <c r="F5">
        <v>30.4</v>
      </c>
      <c r="G5">
        <v>41.3</v>
      </c>
      <c r="H5" s="15">
        <v>163900</v>
      </c>
      <c r="I5">
        <v>30.3</v>
      </c>
      <c r="J5">
        <v>40.1</v>
      </c>
      <c r="K5" s="15">
        <v>159100</v>
      </c>
      <c r="L5" s="10">
        <f t="shared" ref="L5:L13" si="0">AVERAGE(C5,F5,I5)</f>
        <v>30.400000000000002</v>
      </c>
      <c r="M5" s="2">
        <f t="shared" ref="M5:M13" si="1">AVERAGE(D5,G5,J5)</f>
        <v>42.166666666666664</v>
      </c>
      <c r="N5" s="9">
        <f t="shared" ref="N5:N13" si="2">AVERAGE(E5,H5,K5)</f>
        <v>167333.33333333334</v>
      </c>
      <c r="O5" s="7">
        <f t="shared" ref="O5:O13" si="3">STDEV(C5,F5,I5)</f>
        <v>9.9999999999999645E-2</v>
      </c>
      <c r="P5" s="7">
        <f t="shared" ref="P5:P13" si="4">STDEV(D5,G5,J5)</f>
        <v>2.6102362600602529</v>
      </c>
      <c r="Q5" s="7">
        <f t="shared" ref="Q5:Q13" si="5">STDEV(E5,H5,K5)</f>
        <v>10384.764481360824</v>
      </c>
    </row>
    <row r="6" spans="1:24" x14ac:dyDescent="0.35">
      <c r="A6" t="s">
        <v>25</v>
      </c>
      <c r="B6">
        <v>10</v>
      </c>
      <c r="C6">
        <v>40.1</v>
      </c>
      <c r="D6">
        <v>22.9</v>
      </c>
      <c r="E6" s="15">
        <v>18180</v>
      </c>
      <c r="F6">
        <v>40.4</v>
      </c>
      <c r="G6">
        <v>20.7</v>
      </c>
      <c r="H6" s="15">
        <v>16430</v>
      </c>
      <c r="I6">
        <v>40.4</v>
      </c>
      <c r="J6">
        <v>19.7</v>
      </c>
      <c r="K6" s="15">
        <v>15640</v>
      </c>
      <c r="L6" s="10">
        <f t="shared" si="0"/>
        <v>40.300000000000004</v>
      </c>
      <c r="M6" s="2">
        <f t="shared" si="1"/>
        <v>21.099999999999998</v>
      </c>
      <c r="N6" s="9">
        <f t="shared" si="2"/>
        <v>16750</v>
      </c>
      <c r="O6" s="7">
        <f t="shared" si="3"/>
        <v>0.17320508075688609</v>
      </c>
      <c r="P6" s="7">
        <f t="shared" si="4"/>
        <v>1.6370705543744897</v>
      </c>
      <c r="Q6" s="7">
        <f t="shared" si="5"/>
        <v>1299.8846102635418</v>
      </c>
    </row>
    <row r="7" spans="1:24" x14ac:dyDescent="0.35">
      <c r="A7" t="s">
        <v>25</v>
      </c>
      <c r="B7">
        <v>50</v>
      </c>
      <c r="C7">
        <v>49.9</v>
      </c>
      <c r="D7">
        <v>15.4</v>
      </c>
      <c r="E7" s="15">
        <v>2445</v>
      </c>
      <c r="F7">
        <v>50.1</v>
      </c>
      <c r="G7">
        <v>14.7</v>
      </c>
      <c r="H7" s="15">
        <v>2334</v>
      </c>
      <c r="I7">
        <v>50.1</v>
      </c>
      <c r="J7">
        <v>14.2</v>
      </c>
      <c r="K7" s="15">
        <v>2254</v>
      </c>
      <c r="L7" s="10">
        <f t="shared" si="0"/>
        <v>50.033333333333331</v>
      </c>
      <c r="M7" s="2">
        <f t="shared" si="1"/>
        <v>14.766666666666666</v>
      </c>
      <c r="N7" s="9">
        <f t="shared" si="2"/>
        <v>2344.3333333333335</v>
      </c>
      <c r="O7" s="7">
        <f t="shared" si="3"/>
        <v>0.1154700538379268</v>
      </c>
      <c r="P7" s="7">
        <f t="shared" si="4"/>
        <v>0.60277137733417141</v>
      </c>
      <c r="Q7" s="7">
        <f t="shared" si="5"/>
        <v>95.918368070632496</v>
      </c>
    </row>
    <row r="8" spans="1:24" x14ac:dyDescent="0.35">
      <c r="A8" t="s">
        <v>25</v>
      </c>
      <c r="B8">
        <v>150</v>
      </c>
      <c r="C8">
        <v>59.4</v>
      </c>
      <c r="D8">
        <v>7</v>
      </c>
      <c r="E8" s="15">
        <v>370.4</v>
      </c>
      <c r="F8">
        <v>59.7</v>
      </c>
      <c r="G8">
        <v>6.8</v>
      </c>
      <c r="H8" s="15">
        <v>359.8</v>
      </c>
      <c r="I8">
        <v>59.9</v>
      </c>
      <c r="J8">
        <v>6.5</v>
      </c>
      <c r="K8" s="15">
        <v>344</v>
      </c>
      <c r="L8" s="10">
        <f t="shared" si="0"/>
        <v>59.666666666666664</v>
      </c>
      <c r="M8" s="2">
        <f t="shared" si="1"/>
        <v>6.7666666666666666</v>
      </c>
      <c r="N8" s="9">
        <f t="shared" si="2"/>
        <v>358.06666666666666</v>
      </c>
      <c r="O8" s="7">
        <f t="shared" si="3"/>
        <v>0.2516611478423586</v>
      </c>
      <c r="P8" s="7">
        <f t="shared" si="4"/>
        <v>0.25166114784235832</v>
      </c>
      <c r="Q8" s="7">
        <f t="shared" si="5"/>
        <v>13.285079349907289</v>
      </c>
    </row>
    <row r="9" spans="1:24" x14ac:dyDescent="0.35">
      <c r="A9" t="s">
        <v>25</v>
      </c>
      <c r="B9">
        <v>150</v>
      </c>
      <c r="C9">
        <v>63.1</v>
      </c>
      <c r="D9">
        <v>4.3</v>
      </c>
      <c r="E9" s="15">
        <v>227.5</v>
      </c>
      <c r="F9">
        <v>63.7</v>
      </c>
      <c r="G9">
        <v>4.0999999999999996</v>
      </c>
      <c r="H9" s="15">
        <v>217</v>
      </c>
      <c r="I9">
        <v>64.2</v>
      </c>
      <c r="J9">
        <v>3.8</v>
      </c>
      <c r="K9" s="15">
        <v>201.1</v>
      </c>
      <c r="L9" s="10">
        <f t="shared" si="0"/>
        <v>63.666666666666664</v>
      </c>
      <c r="M9" s="2">
        <f t="shared" si="1"/>
        <v>4.0666666666666664</v>
      </c>
      <c r="N9" s="9">
        <f t="shared" si="2"/>
        <v>215.20000000000002</v>
      </c>
      <c r="O9" s="7">
        <f t="shared" si="3"/>
        <v>0.55075705472861092</v>
      </c>
      <c r="P9" s="7">
        <f t="shared" si="4"/>
        <v>0.25166114784235832</v>
      </c>
      <c r="Q9" s="7">
        <f t="shared" si="5"/>
        <v>13.291726750125436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>
        <f>B2</f>
        <v>0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1</v>
      </c>
      <c r="C19">
        <f t="shared" ref="C19:C28" si="6">1/(C4+273.15)</f>
        <v>3.3495226930162457E-3</v>
      </c>
      <c r="D19">
        <f t="shared" ref="D19:D28" si="7">D4</f>
        <v>78.900000000000006</v>
      </c>
      <c r="E19">
        <f t="shared" ref="E19:E28" si="8">LN(E4/1000)</f>
        <v>6.439829489531367</v>
      </c>
      <c r="F19">
        <f t="shared" ref="F19:F28" si="9">1/(F4+273.15)</f>
        <v>3.3495226930162457E-3</v>
      </c>
      <c r="G19">
        <f t="shared" ref="G19:G28" si="10">G4</f>
        <v>79.7</v>
      </c>
      <c r="H19">
        <f t="shared" ref="H19:H28" si="11">LN(H4/1000)</f>
        <v>6.4498383108715487</v>
      </c>
      <c r="I19">
        <f t="shared" ref="I19:I28" si="12">1/(I4+273.15)</f>
        <v>3.3506449991623391E-3</v>
      </c>
      <c r="J19">
        <f t="shared" ref="J19:J28" si="13">J4</f>
        <v>79.599999999999994</v>
      </c>
      <c r="K19">
        <f t="shared" ref="K19:K28" si="14">LN(K4/1000)</f>
        <v>6.4485728883679849</v>
      </c>
      <c r="L19" s="5">
        <f t="shared" ref="L19:L28" si="15">AVERAGE(C19,F19,I19)</f>
        <v>3.3498967950649438E-3</v>
      </c>
      <c r="M19" s="2">
        <f t="shared" ref="M19:M28" si="16">AVERAGE(D19,G19,J19)</f>
        <v>79.400000000000006</v>
      </c>
      <c r="N19" s="4">
        <f t="shared" ref="N19:N28" si="17">AVERAGE(E19,H19,K19)</f>
        <v>6.4460802295902999</v>
      </c>
      <c r="O19" s="5">
        <f t="shared" ref="O19:O28" si="18">STDEV(C19,F19,I19)</f>
        <v>6.4796375556018863E-7</v>
      </c>
      <c r="P19" s="2">
        <f t="shared" ref="P19:P28" si="19">STDEV(D19,G19,J19)</f>
        <v>0.43588989435406378</v>
      </c>
      <c r="Q19" s="4">
        <f t="shared" ref="Q19:Q28" si="20">STDEV(E19,H19,K19)</f>
        <v>5.4501501806276352E-3</v>
      </c>
    </row>
    <row r="20" spans="1:17" x14ac:dyDescent="0.35">
      <c r="B20">
        <f t="shared" ref="B20:B28" si="21">B5</f>
        <v>2</v>
      </c>
      <c r="C20">
        <f t="shared" si="6"/>
        <v>3.2932652725177016E-3</v>
      </c>
      <c r="D20">
        <f t="shared" si="7"/>
        <v>45.1</v>
      </c>
      <c r="E20">
        <f t="shared" si="8"/>
        <v>5.1873858058407549</v>
      </c>
      <c r="F20">
        <f t="shared" si="9"/>
        <v>3.2943501894251363E-3</v>
      </c>
      <c r="G20">
        <f t="shared" si="10"/>
        <v>41.3</v>
      </c>
      <c r="H20">
        <f t="shared" si="11"/>
        <v>5.099256485749784</v>
      </c>
      <c r="I20">
        <f t="shared" si="12"/>
        <v>3.2954358213873785E-3</v>
      </c>
      <c r="J20">
        <f t="shared" si="13"/>
        <v>40.1</v>
      </c>
      <c r="K20">
        <f t="shared" si="14"/>
        <v>5.0695329353437408</v>
      </c>
      <c r="L20" s="5">
        <f t="shared" si="15"/>
        <v>3.2943504277767391E-3</v>
      </c>
      <c r="M20" s="2">
        <f t="shared" si="16"/>
        <v>42.166666666666664</v>
      </c>
      <c r="N20" s="4">
        <f t="shared" si="17"/>
        <v>5.1187250756447602</v>
      </c>
      <c r="O20" s="5">
        <f t="shared" si="18"/>
        <v>1.0852744544687551E-6</v>
      </c>
      <c r="P20" s="2">
        <f t="shared" si="19"/>
        <v>2.6102362600602529</v>
      </c>
      <c r="Q20" s="4">
        <f t="shared" si="20"/>
        <v>6.1291061872597412E-2</v>
      </c>
    </row>
    <row r="21" spans="1:17" x14ac:dyDescent="0.35">
      <c r="B21">
        <f t="shared" si="21"/>
        <v>10</v>
      </c>
      <c r="C21">
        <f t="shared" si="6"/>
        <v>3.1923383878691143E-3</v>
      </c>
      <c r="D21">
        <f t="shared" si="7"/>
        <v>22.9</v>
      </c>
      <c r="E21">
        <f t="shared" si="8"/>
        <v>2.9003220887493328</v>
      </c>
      <c r="F21">
        <f t="shared" si="9"/>
        <v>3.1892840057407119E-3</v>
      </c>
      <c r="G21">
        <f t="shared" si="10"/>
        <v>20.7</v>
      </c>
      <c r="H21">
        <f t="shared" si="11"/>
        <v>2.7991089320491769</v>
      </c>
      <c r="I21">
        <f t="shared" si="12"/>
        <v>3.1892840057407119E-3</v>
      </c>
      <c r="J21">
        <f t="shared" si="13"/>
        <v>19.7</v>
      </c>
      <c r="K21">
        <f t="shared" si="14"/>
        <v>2.7498317351171653</v>
      </c>
      <c r="L21" s="5">
        <f t="shared" si="15"/>
        <v>3.190302133116846E-3</v>
      </c>
      <c r="M21" s="2">
        <f t="shared" si="16"/>
        <v>21.099999999999998</v>
      </c>
      <c r="N21" s="4">
        <f t="shared" si="17"/>
        <v>2.8164209186385585</v>
      </c>
      <c r="O21" s="5">
        <f t="shared" si="18"/>
        <v>1.7634483440411285E-6</v>
      </c>
      <c r="P21" s="2">
        <f t="shared" si="19"/>
        <v>1.6370705543744897</v>
      </c>
      <c r="Q21" s="4">
        <f t="shared" si="20"/>
        <v>7.6724280992635605E-2</v>
      </c>
    </row>
    <row r="22" spans="1:17" x14ac:dyDescent="0.35">
      <c r="B22">
        <f t="shared" si="21"/>
        <v>50</v>
      </c>
      <c r="C22">
        <f t="shared" si="6"/>
        <v>3.0954960532425324E-3</v>
      </c>
      <c r="D22">
        <f t="shared" si="7"/>
        <v>15.4</v>
      </c>
      <c r="E22">
        <f t="shared" si="8"/>
        <v>0.89404512292683525</v>
      </c>
      <c r="F22">
        <f t="shared" si="9"/>
        <v>3.0935808197989174E-3</v>
      </c>
      <c r="G22">
        <f t="shared" si="10"/>
        <v>14.7</v>
      </c>
      <c r="H22">
        <f t="shared" si="11"/>
        <v>0.84758353386436425</v>
      </c>
      <c r="I22">
        <f t="shared" si="12"/>
        <v>3.0935808197989174E-3</v>
      </c>
      <c r="J22">
        <f t="shared" si="13"/>
        <v>14.2</v>
      </c>
      <c r="K22">
        <f t="shared" si="14"/>
        <v>0.81270641561758461</v>
      </c>
      <c r="L22" s="5">
        <f t="shared" si="15"/>
        <v>3.0942192309467895E-3</v>
      </c>
      <c r="M22" s="2">
        <f t="shared" si="16"/>
        <v>14.766666666666666</v>
      </c>
      <c r="N22" s="4">
        <f t="shared" si="17"/>
        <v>0.85144502413626144</v>
      </c>
      <c r="O22" s="5">
        <f t="shared" si="18"/>
        <v>1.1057605442321149E-6</v>
      </c>
      <c r="P22" s="2">
        <f t="shared" si="19"/>
        <v>0.60277137733417141</v>
      </c>
      <c r="Q22" s="4">
        <f t="shared" si="20"/>
        <v>4.080661290801961E-2</v>
      </c>
    </row>
    <row r="23" spans="1:17" x14ac:dyDescent="0.35">
      <c r="B23">
        <f t="shared" si="21"/>
        <v>150</v>
      </c>
      <c r="C23">
        <f t="shared" si="6"/>
        <v>3.0070666065253348E-3</v>
      </c>
      <c r="D23">
        <f t="shared" si="7"/>
        <v>7</v>
      </c>
      <c r="E23">
        <f t="shared" si="8"/>
        <v>-0.99317177621011288</v>
      </c>
      <c r="F23">
        <f t="shared" si="9"/>
        <v>3.0043563166591561E-3</v>
      </c>
      <c r="G23">
        <f t="shared" si="10"/>
        <v>6.8</v>
      </c>
      <c r="H23">
        <f t="shared" si="11"/>
        <v>-1.0222069574657042</v>
      </c>
      <c r="I23">
        <f t="shared" si="12"/>
        <v>3.0025521693439429E-3</v>
      </c>
      <c r="J23">
        <f t="shared" si="13"/>
        <v>6.5</v>
      </c>
      <c r="K23">
        <f t="shared" si="14"/>
        <v>-1.0671136216087387</v>
      </c>
      <c r="L23" s="5">
        <f t="shared" si="15"/>
        <v>3.0046583641761444E-3</v>
      </c>
      <c r="M23" s="2">
        <f t="shared" si="16"/>
        <v>6.7666666666666666</v>
      </c>
      <c r="N23" s="4">
        <f t="shared" si="17"/>
        <v>-1.0274974517615185</v>
      </c>
      <c r="O23" s="5">
        <f t="shared" si="18"/>
        <v>2.2723248652146374E-6</v>
      </c>
      <c r="P23" s="2">
        <f t="shared" si="19"/>
        <v>0.25166114784235832</v>
      </c>
      <c r="Q23" s="4">
        <f t="shared" si="20"/>
        <v>3.7253739713740193E-2</v>
      </c>
    </row>
    <row r="24" spans="1:17" x14ac:dyDescent="0.35">
      <c r="B24">
        <f t="shared" si="21"/>
        <v>150</v>
      </c>
      <c r="C24">
        <f t="shared" si="6"/>
        <v>2.9739776951672862E-3</v>
      </c>
      <c r="D24">
        <f t="shared" si="7"/>
        <v>4.3</v>
      </c>
      <c r="E24">
        <f t="shared" si="8"/>
        <v>-1.480605040591132</v>
      </c>
      <c r="F24">
        <f t="shared" si="9"/>
        <v>2.9686804215526201E-3</v>
      </c>
      <c r="G24">
        <f t="shared" si="10"/>
        <v>4.0999999999999996</v>
      </c>
      <c r="H24">
        <f t="shared" si="11"/>
        <v>-1.5278579254416775</v>
      </c>
      <c r="I24">
        <f t="shared" si="12"/>
        <v>2.9642804209278201E-3</v>
      </c>
      <c r="J24">
        <f t="shared" si="13"/>
        <v>3.8</v>
      </c>
      <c r="K24">
        <f t="shared" si="14"/>
        <v>-1.6039529822035308</v>
      </c>
      <c r="L24" s="5">
        <f t="shared" si="15"/>
        <v>2.9689795125492423E-3</v>
      </c>
      <c r="M24" s="2">
        <f t="shared" si="16"/>
        <v>4.0666666666666664</v>
      </c>
      <c r="N24" s="4">
        <f t="shared" si="17"/>
        <v>-1.5374719827454468</v>
      </c>
      <c r="O24" s="5">
        <f t="shared" si="18"/>
        <v>4.8555507913159133E-6</v>
      </c>
      <c r="P24" s="2">
        <f t="shared" si="19"/>
        <v>0.25166114784235832</v>
      </c>
      <c r="Q24" s="4">
        <f t="shared" si="20"/>
        <v>6.2233441559856349E-2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2024-06-04T23:31:27Z</dcterms:modified>
</cp:coreProperties>
</file>