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F5EE7F0F-49BA-474E-B120-2189A44EB75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<sst xmlns="http://schemas.openxmlformats.org/spreadsheetml/2006/main" count="60" uniqueCount="27">
  <si>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</si>
  <si>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</si>
  <si>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</si>
  <si>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</si>
  <si>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</si>
  <si>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</si>
  <si>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</si>
  <si>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</si>
  <si>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</si>
  <si>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</si>
  <si>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</si>
  <si>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</si>
  <si>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</si>
  <si>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</si>
  <si>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</si>
  <si>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</si>
  <si>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</si>
  <si>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</si>
  <si>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</si>
  <si>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</si>
  <si>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</si>
  <si>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</si>
  <si>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</si>
  <si>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</si>
  <si>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</si>
  <si>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</si>
  <si>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D8- 1.6.2023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</si>
</sst>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24.900000000000002</c:v>
                </c:pt>
                <c:pt idx="1">
                  <c:v>29.599999999999998</c:v>
                </c:pt>
                <c:pt idx="2">
                  <c:v>39.333333333333336</c:v>
                </c:pt>
                <c:pt idx="3">
                  <c:v>49.433333333333337</c:v>
                </c:pt>
                <c:pt idx="4">
                  <c:v>59.1</c:v>
                </c:pt>
                <c:pt idx="5">
                  <c:v>69.033333333333331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36866.666666666664</c:v>
                </c:pt>
                <c:pt idx="1">
                  <c:v>13400</c:v>
                </c:pt>
                <c:pt idx="2">
                  <c:v>2044.6666666666667</c:v>
                </c:pt>
                <c:pt idx="3">
                  <c:v>435.13333333333338</c:v>
                </c:pt>
                <c:pt idx="4">
                  <c:v>132.16666666666669</c:v>
                </c:pt>
                <c:pt idx="5">
                  <c:v>41.626666666666665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3.3551457834131528E-3</c:v>
                </c:pt>
                <c:pt idx="1">
                  <c:v>3.3030555664228058E-3</c:v>
                </c:pt>
                <c:pt idx="2">
                  <c:v>3.2001709671492847E-3</c:v>
                </c:pt>
                <c:pt idx="3">
                  <c:v>3.0999742330756717E-3</c:v>
                </c:pt>
                <c:pt idx="4">
                  <c:v>3.0097817908201654E-3</c:v>
                </c:pt>
                <c:pt idx="5">
                  <c:v>2.9224100695835475E-3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3.6039149333368479</c:v>
                </c:pt>
                <c:pt idx="1">
                  <c:v>2.5949932156048576</c:v>
                </c:pt>
                <c:pt idx="2">
                  <c:v>0.71514683195524065</c:v>
                </c:pt>
                <c:pt idx="3">
                  <c:v>-0.83213111563214115</c:v>
                </c:pt>
                <c:pt idx="4">
                  <c:v>-2.0236992090301329</c:v>
                </c:pt>
                <c:pt idx="5">
                  <c:v>-3.1790221319328875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31" workbookViewId="0">
      <selection activeCell="J12" sqref="J12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0.5</v>
      </c>
      <c r="C4">
        <v>25.3</v>
      </c>
      <c r="D4">
        <v>63.5</v>
      </c>
      <c r="E4" s="15">
        <v>33220</v>
      </c>
      <c r="F4">
        <v>24.9</v>
      </c>
      <c r="G4">
        <v>70.2</v>
      </c>
      <c r="H4" s="15">
        <v>36730</v>
      </c>
      <c r="I4">
        <v>24.5</v>
      </c>
      <c r="J4">
        <v>77.7</v>
      </c>
      <c r="K4" s="15">
        <v>40650</v>
      </c>
      <c r="L4" s="10">
        <f>AVERAGE(C4,F4,I4)</f>
        <v>24.900000000000002</v>
      </c>
      <c r="M4" s="2">
        <f>AVERAGE(D4,G4,J4)</f>
        <v>70.466666666666654</v>
      </c>
      <c r="N4" s="9">
        <f>AVERAGE(E4,H4,K4)</f>
        <v>36866.666666666664</v>
      </c>
      <c r="O4" s="7">
        <f>STDEV(C4,F4,I4)</f>
        <v>0.40000000000000036</v>
      </c>
      <c r="P4" s="7">
        <f>STDEV(D4,G4,J4)</f>
        <v>7.1037548756508588</v>
      </c>
      <c r="Q4" s="7">
        <f>STDEV(E4,H4,K4)</f>
        <v>3716.8848964332124</v>
      </c>
    </row>
    <row r="5" spans="1:24" x14ac:dyDescent="0.35">
      <c r="A5" t="s">
        <v>25</v>
      </c>
      <c r="B5">
        <v>0.8</v>
      </c>
      <c r="C5">
        <v>29.5</v>
      </c>
      <c r="D5">
        <v>42.1</v>
      </c>
      <c r="E5" s="15">
        <v>13770</v>
      </c>
      <c r="F5">
        <v>29.6</v>
      </c>
      <c r="G5">
        <v>41</v>
      </c>
      <c r="H5" s="15">
        <v>13410</v>
      </c>
      <c r="I5">
        <v>29.7</v>
      </c>
      <c r="J5">
        <v>39.799999999999997</v>
      </c>
      <c r="K5" s="15">
        <v>13020</v>
      </c>
      <c r="L5" s="10">
        <f t="shared" ref="L5:L13" si="0">AVERAGE(C5,F5,I5)</f>
        <v>29.599999999999998</v>
      </c>
      <c r="M5" s="2">
        <f t="shared" ref="M5:M13" si="1">AVERAGE(D5,G5,J5)</f>
        <v>40.966666666666661</v>
      </c>
      <c r="N5" s="9">
        <f t="shared" ref="N5:N13" si="2">AVERAGE(E5,H5,K5)</f>
        <v>13400</v>
      </c>
      <c r="O5" s="7">
        <f t="shared" ref="O5:O13" si="3">STDEV(C5,F5,I5)</f>
        <v>9.9999999999999645E-2</v>
      </c>
      <c r="P5" s="7">
        <f t="shared" ref="P5:P13" si="4">STDEV(D5,G5,J5)</f>
        <v>1.1503622617824953</v>
      </c>
      <c r="Q5" s="7">
        <f t="shared" ref="Q5:Q13" si="5">STDEV(E5,H5,K5)</f>
        <v>375.09998667022103</v>
      </c>
    </row>
    <row r="6" spans="1:24" x14ac:dyDescent="0.35">
      <c r="A6" t="s">
        <v>25</v>
      </c>
      <c r="B6">
        <v>2</v>
      </c>
      <c r="C6">
        <v>39.200000000000003</v>
      </c>
      <c r="D6">
        <v>15.9</v>
      </c>
      <c r="E6" s="15">
        <v>2080</v>
      </c>
      <c r="F6">
        <v>39.4</v>
      </c>
      <c r="G6">
        <v>15.6</v>
      </c>
      <c r="H6" s="15">
        <v>2040</v>
      </c>
      <c r="I6">
        <v>39.4</v>
      </c>
      <c r="J6">
        <v>15.4</v>
      </c>
      <c r="K6" s="15">
        <v>2014</v>
      </c>
      <c r="L6" s="10">
        <f t="shared" si="0"/>
        <v>39.333333333333336</v>
      </c>
      <c r="M6" s="2">
        <f t="shared" si="1"/>
        <v>15.633333333333333</v>
      </c>
      <c r="N6" s="9">
        <f t="shared" si="2"/>
        <v>2044.6666666666667</v>
      </c>
      <c r="O6" s="7">
        <f t="shared" si="3"/>
        <v>0.11547005383792269</v>
      </c>
      <c r="P6" s="7">
        <f t="shared" si="4"/>
        <v>0.25166114784235838</v>
      </c>
      <c r="Q6" s="7">
        <f t="shared" si="5"/>
        <v>33.246553706111158</v>
      </c>
    </row>
    <row r="7" spans="1:24" x14ac:dyDescent="0.35">
      <c r="A7" t="s">
        <v>25</v>
      </c>
      <c r="B7">
        <v>10</v>
      </c>
      <c r="C7">
        <v>49.4</v>
      </c>
      <c r="D7">
        <v>16.600000000000001</v>
      </c>
      <c r="E7">
        <v>434.3</v>
      </c>
      <c r="F7">
        <v>49.4</v>
      </c>
      <c r="G7">
        <v>16.8</v>
      </c>
      <c r="H7">
        <v>439.5</v>
      </c>
      <c r="I7">
        <v>49.5</v>
      </c>
      <c r="J7">
        <v>16.5</v>
      </c>
      <c r="K7">
        <v>431.6</v>
      </c>
      <c r="L7" s="10">
        <f t="shared" si="0"/>
        <v>49.433333333333337</v>
      </c>
      <c r="M7" s="2">
        <f t="shared" si="1"/>
        <v>16.633333333333336</v>
      </c>
      <c r="N7" s="9">
        <f t="shared" si="2"/>
        <v>435.13333333333338</v>
      </c>
      <c r="O7" s="7">
        <f t="shared" si="3"/>
        <v>5.7735026918963393E-2</v>
      </c>
      <c r="P7" s="7">
        <f t="shared" si="4"/>
        <v>0.15275252316519491</v>
      </c>
      <c r="Q7" s="7">
        <f t="shared" si="5"/>
        <v>4.0153870714207915</v>
      </c>
    </row>
    <row r="8" spans="1:24" x14ac:dyDescent="0.35">
      <c r="A8" t="s">
        <v>25</v>
      </c>
      <c r="B8">
        <v>25</v>
      </c>
      <c r="C8">
        <v>59.1</v>
      </c>
      <c r="D8">
        <v>12.6</v>
      </c>
      <c r="E8">
        <v>131.80000000000001</v>
      </c>
      <c r="F8">
        <v>59.1</v>
      </c>
      <c r="G8">
        <v>12.7</v>
      </c>
      <c r="H8">
        <v>132.9</v>
      </c>
      <c r="I8">
        <v>59.1</v>
      </c>
      <c r="J8">
        <v>12.6</v>
      </c>
      <c r="K8">
        <v>131.80000000000001</v>
      </c>
      <c r="L8" s="10">
        <f t="shared" si="0"/>
        <v>59.1</v>
      </c>
      <c r="M8" s="2">
        <f t="shared" si="1"/>
        <v>12.633333333333333</v>
      </c>
      <c r="N8" s="9">
        <f t="shared" si="2"/>
        <v>132.16666666666669</v>
      </c>
      <c r="O8" s="7">
        <f t="shared" si="3"/>
        <v>0</v>
      </c>
      <c r="P8" s="7">
        <f t="shared" si="4"/>
        <v>5.7735026918962373E-2</v>
      </c>
      <c r="Q8" s="7">
        <f t="shared" si="5"/>
        <v>0.63508529610858511</v>
      </c>
    </row>
    <row r="9" spans="1:24" x14ac:dyDescent="0.35">
      <c r="A9" t="s">
        <v>25</v>
      </c>
      <c r="B9">
        <v>75</v>
      </c>
      <c r="C9">
        <v>69</v>
      </c>
      <c r="D9">
        <v>12</v>
      </c>
      <c r="E9">
        <v>41.86</v>
      </c>
      <c r="F9">
        <v>69</v>
      </c>
      <c r="G9">
        <v>11.9</v>
      </c>
      <c r="H9">
        <v>41.51</v>
      </c>
      <c r="I9">
        <v>69.099999999999994</v>
      </c>
      <c r="J9">
        <v>11.9</v>
      </c>
      <c r="K9">
        <v>41.51</v>
      </c>
      <c r="L9" s="10">
        <f t="shared" si="0"/>
        <v>69.033333333333331</v>
      </c>
      <c r="M9" s="2">
        <f t="shared" si="1"/>
        <v>11.933333333333332</v>
      </c>
      <c r="N9" s="9">
        <f t="shared" si="2"/>
        <v>41.626666666666665</v>
      </c>
      <c r="O9" s="7">
        <f t="shared" si="3"/>
        <v>5.7735026918959292E-2</v>
      </c>
      <c r="P9" s="7">
        <f t="shared" si="4"/>
        <v>5.7735026918962373E-2</v>
      </c>
      <c r="Q9" s="7">
        <f t="shared" si="5"/>
        <v>0.20207259421636983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0.5</v>
      </c>
      <c r="C19">
        <f t="shared" ref="C19:C28" si="6">1/(C4+273.15)</f>
        <v>3.3506449991623391E-3</v>
      </c>
      <c r="D19">
        <f t="shared" ref="D19:D28" si="7">D4</f>
        <v>63.5</v>
      </c>
      <c r="E19">
        <f t="shared" ref="E19:E28" si="8">LN(E4/1000)</f>
        <v>3.503152104185149</v>
      </c>
      <c r="F19">
        <f t="shared" ref="F19:F28" si="9">1/(F4+273.15)</f>
        <v>3.3551417547391382E-3</v>
      </c>
      <c r="G19">
        <f t="shared" ref="G19:G28" si="10">G4</f>
        <v>70.2</v>
      </c>
      <c r="H19">
        <f t="shared" ref="H19:H28" si="11">LN(H4/1000)</f>
        <v>3.6035938598315758</v>
      </c>
      <c r="I19">
        <f t="shared" ref="I19:I28" si="12">1/(I4+273.15)</f>
        <v>3.3596505963379812E-3</v>
      </c>
      <c r="J19">
        <f t="shared" ref="J19:J28" si="13">J4</f>
        <v>77.7</v>
      </c>
      <c r="K19">
        <f t="shared" ref="K19:K28" si="14">LN(K4/1000)</f>
        <v>3.7049988359938197</v>
      </c>
      <c r="L19" s="5">
        <f t="shared" ref="L19:L28" si="15">AVERAGE(C19,F19,I19)</f>
        <v>3.3551457834131528E-3</v>
      </c>
      <c r="M19" s="2">
        <f t="shared" ref="M19:M28" si="16">AVERAGE(D19,G19,J19)</f>
        <v>70.466666666666654</v>
      </c>
      <c r="N19" s="4">
        <f t="shared" ref="N19:N28" si="17">AVERAGE(E19,H19,K19)</f>
        <v>3.6039149333368479</v>
      </c>
      <c r="O19" s="5">
        <f t="shared" ref="O19:O28" si="18">STDEV(C19,F19,I19)</f>
        <v>4.5027999394981039E-6</v>
      </c>
      <c r="P19" s="2">
        <f t="shared" ref="P19:P28" si="19">STDEV(D19,G19,J19)</f>
        <v>7.1037548756508588</v>
      </c>
      <c r="Q19" s="4">
        <f t="shared" ref="Q19:Q28" si="20">STDEV(E19,H19,K19)</f>
        <v>0.10092374894744648</v>
      </c>
    </row>
    <row r="20" spans="1:17" x14ac:dyDescent="0.35">
      <c r="B20">
        <f t="shared" ref="B20:B28" si="21">B5</f>
        <v>0.8</v>
      </c>
      <c r="C20">
        <f t="shared" si="6"/>
        <v>3.3041467041136628E-3</v>
      </c>
      <c r="D20">
        <f t="shared" si="7"/>
        <v>42.1</v>
      </c>
      <c r="E20">
        <f t="shared" si="8"/>
        <v>2.6224923127405635</v>
      </c>
      <c r="F20">
        <f t="shared" si="9"/>
        <v>3.3030553261767133E-3</v>
      </c>
      <c r="G20">
        <f t="shared" si="10"/>
        <v>41</v>
      </c>
      <c r="H20">
        <f t="shared" si="11"/>
        <v>2.596000697293587</v>
      </c>
      <c r="I20">
        <f t="shared" si="12"/>
        <v>3.3019646689780423E-3</v>
      </c>
      <c r="J20">
        <f t="shared" si="13"/>
        <v>39.799999999999997</v>
      </c>
      <c r="K20">
        <f t="shared" si="14"/>
        <v>2.5664866367804233</v>
      </c>
      <c r="L20" s="5">
        <f t="shared" si="15"/>
        <v>3.3030555664228058E-3</v>
      </c>
      <c r="M20" s="2">
        <f t="shared" si="16"/>
        <v>40.966666666666661</v>
      </c>
      <c r="N20" s="4">
        <f t="shared" si="17"/>
        <v>2.5949932156048576</v>
      </c>
      <c r="O20" s="5">
        <f t="shared" si="18"/>
        <v>1.0910175876488634E-6</v>
      </c>
      <c r="P20" s="2">
        <f t="shared" si="19"/>
        <v>1.1503622617824953</v>
      </c>
      <c r="Q20" s="4">
        <f t="shared" si="20"/>
        <v>2.8016427314218686E-2</v>
      </c>
    </row>
    <row r="21" spans="1:17" x14ac:dyDescent="0.35">
      <c r="B21">
        <f t="shared" si="21"/>
        <v>2</v>
      </c>
      <c r="C21">
        <f t="shared" si="6"/>
        <v>3.2015367376340646E-3</v>
      </c>
      <c r="D21">
        <f t="shared" si="7"/>
        <v>15.9</v>
      </c>
      <c r="E21">
        <f t="shared" si="8"/>
        <v>0.73236789371322664</v>
      </c>
      <c r="F21">
        <f t="shared" si="9"/>
        <v>3.1994880819068952E-3</v>
      </c>
      <c r="G21">
        <f t="shared" si="10"/>
        <v>15.6</v>
      </c>
      <c r="H21">
        <f t="shared" si="11"/>
        <v>0.71294980785612505</v>
      </c>
      <c r="I21">
        <f t="shared" si="12"/>
        <v>3.1994880819068952E-3</v>
      </c>
      <c r="J21">
        <f t="shared" si="13"/>
        <v>15.4</v>
      </c>
      <c r="K21">
        <f t="shared" si="14"/>
        <v>0.70012279429637048</v>
      </c>
      <c r="L21" s="5">
        <f t="shared" si="15"/>
        <v>3.2001709671492847E-3</v>
      </c>
      <c r="M21" s="2">
        <f t="shared" si="16"/>
        <v>15.633333333333333</v>
      </c>
      <c r="N21" s="4">
        <f t="shared" si="17"/>
        <v>0.71514683195524065</v>
      </c>
      <c r="O21" s="5">
        <f t="shared" si="18"/>
        <v>1.1827919355580823E-6</v>
      </c>
      <c r="P21" s="2">
        <f t="shared" si="19"/>
        <v>0.25166114784235838</v>
      </c>
      <c r="Q21" s="4">
        <f t="shared" si="20"/>
        <v>1.6234432397524885E-2</v>
      </c>
    </row>
    <row r="22" spans="1:17" x14ac:dyDescent="0.35">
      <c r="B22">
        <f t="shared" si="21"/>
        <v>10</v>
      </c>
      <c r="C22">
        <f t="shared" si="6"/>
        <v>3.1002945279801587E-3</v>
      </c>
      <c r="D22">
        <f t="shared" si="7"/>
        <v>16.600000000000001</v>
      </c>
      <c r="E22">
        <f t="shared" si="8"/>
        <v>-0.83401973944136076</v>
      </c>
      <c r="F22">
        <f t="shared" si="9"/>
        <v>3.1002945279801587E-3</v>
      </c>
      <c r="G22">
        <f t="shared" si="10"/>
        <v>16.8</v>
      </c>
      <c r="H22">
        <f t="shared" si="11"/>
        <v>-0.82211756185690532</v>
      </c>
      <c r="I22">
        <f t="shared" si="12"/>
        <v>3.0993336432666978E-3</v>
      </c>
      <c r="J22">
        <f t="shared" si="13"/>
        <v>16.5</v>
      </c>
      <c r="K22">
        <f t="shared" si="14"/>
        <v>-0.84025604559815736</v>
      </c>
      <c r="L22" s="5">
        <f t="shared" si="15"/>
        <v>3.0999742330756717E-3</v>
      </c>
      <c r="M22" s="2">
        <f t="shared" si="16"/>
        <v>16.633333333333336</v>
      </c>
      <c r="N22" s="4">
        <f t="shared" si="17"/>
        <v>-0.83213111563214115</v>
      </c>
      <c r="O22" s="5">
        <f t="shared" si="18"/>
        <v>5.54767047976817E-7</v>
      </c>
      <c r="P22" s="2">
        <f t="shared" si="19"/>
        <v>0.15275252316519491</v>
      </c>
      <c r="Q22" s="4">
        <f t="shared" si="20"/>
        <v>9.2155478962175422E-3</v>
      </c>
    </row>
    <row r="23" spans="1:17" x14ac:dyDescent="0.35">
      <c r="B23">
        <f t="shared" si="21"/>
        <v>25</v>
      </c>
      <c r="C23">
        <f t="shared" si="6"/>
        <v>3.0097817908201654E-3</v>
      </c>
      <c r="D23">
        <f t="shared" si="7"/>
        <v>12.6</v>
      </c>
      <c r="E23">
        <f t="shared" si="8"/>
        <v>-2.0264696569137302</v>
      </c>
      <c r="F23">
        <f t="shared" si="9"/>
        <v>3.0097817908201654E-3</v>
      </c>
      <c r="G23">
        <f t="shared" si="10"/>
        <v>12.7</v>
      </c>
      <c r="H23">
        <f t="shared" si="11"/>
        <v>-2.0181583132629375</v>
      </c>
      <c r="I23">
        <f t="shared" si="12"/>
        <v>3.0097817908201654E-3</v>
      </c>
      <c r="J23">
        <f t="shared" si="13"/>
        <v>12.6</v>
      </c>
      <c r="K23">
        <f t="shared" si="14"/>
        <v>-2.0264696569137302</v>
      </c>
      <c r="L23" s="5">
        <f t="shared" si="15"/>
        <v>3.0097817908201654E-3</v>
      </c>
      <c r="M23" s="2">
        <f t="shared" si="16"/>
        <v>12.633333333333333</v>
      </c>
      <c r="N23" s="4">
        <f t="shared" si="17"/>
        <v>-2.0236992090301329</v>
      </c>
      <c r="O23" s="5">
        <f t="shared" si="18"/>
        <v>0</v>
      </c>
      <c r="P23" s="2">
        <f t="shared" si="19"/>
        <v>5.7735026918962373E-2</v>
      </c>
      <c r="Q23" s="4">
        <f t="shared" si="20"/>
        <v>4.7985564941126343E-3</v>
      </c>
    </row>
    <row r="24" spans="1:17" x14ac:dyDescent="0.35">
      <c r="B24">
        <f t="shared" si="21"/>
        <v>75</v>
      </c>
      <c r="C24">
        <f t="shared" si="6"/>
        <v>2.9226947245360223E-3</v>
      </c>
      <c r="D24">
        <f t="shared" si="7"/>
        <v>12</v>
      </c>
      <c r="E24">
        <f t="shared" si="8"/>
        <v>-3.1734245619642834</v>
      </c>
      <c r="F24">
        <f t="shared" si="9"/>
        <v>2.9226947245360223E-3</v>
      </c>
      <c r="G24">
        <f t="shared" si="10"/>
        <v>11.9</v>
      </c>
      <c r="H24">
        <f t="shared" si="11"/>
        <v>-3.1818209169171898</v>
      </c>
      <c r="I24">
        <f t="shared" si="12"/>
        <v>2.9218407596785976E-3</v>
      </c>
      <c r="J24">
        <f t="shared" si="13"/>
        <v>11.9</v>
      </c>
      <c r="K24">
        <f t="shared" si="14"/>
        <v>-3.1818209169171898</v>
      </c>
      <c r="L24" s="5">
        <f t="shared" si="15"/>
        <v>2.9224100695835475E-3</v>
      </c>
      <c r="M24" s="2">
        <f t="shared" si="16"/>
        <v>11.933333333333332</v>
      </c>
      <c r="N24" s="4">
        <f t="shared" si="17"/>
        <v>-3.1790221319328875</v>
      </c>
      <c r="O24" s="5">
        <f t="shared" si="18"/>
        <v>4.9303684031265267E-7</v>
      </c>
      <c r="P24" s="2">
        <f t="shared" si="19"/>
        <v>5.7735026918962373E-2</v>
      </c>
      <c r="Q24" s="4">
        <f t="shared" si="20"/>
        <v>4.8476377922721985E-3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2023-03-16T21:54:16Z</dcterms:modified>
</cp:coreProperties>
</file>