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0D9314C3-3F61-4E7F-BBCE-CBCE246953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<sst xmlns="http://schemas.openxmlformats.org/spreadsheetml/2006/main" count="60" uniqueCount="28">
  <si>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</si>
  <si>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</si>
  <si>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</si>
  <si>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</si>
  <si>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</si>
  <si>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</si>
  <si>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</si>
  <si>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</si>
  <si>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</si>
  <si>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</si>
  <si>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</si>
  <si>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</si>
  <si>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</si>
  <si>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</si>
  <si>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</si>
  <si>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</si>
  <si>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</si>
  <si>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</si>
  <si>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</si>
  <si>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</si>
  <si>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</si>
  <si>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</si>
  <si>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</si>
  <si>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</si>
  <si>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</si>
  <si>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</si>
  <si>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CPA-52Z</t>
  </si>
  <si>
    <t xml:space="preserve">Drip Resin. 6.24.23-decarbed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</si>
</sst>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25.3</c:v>
                </c:pt>
                <c:pt idx="1">
                  <c:v>29.2</c:v>
                </c:pt>
                <c:pt idx="2">
                  <c:v>39.666666666666671</c:v>
                </c:pt>
                <c:pt idx="3">
                  <c:v>49.433333333333337</c:v>
                </c:pt>
                <c:pt idx="4">
                  <c:v>58.666666666666664</c:v>
                </c:pt>
                <c:pt idx="5">
                  <c:v>68.933333333333337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92023.333333333328</c:v>
                </c:pt>
                <c:pt idx="1">
                  <c:v>49816.666666666664</c:v>
                </c:pt>
                <c:pt idx="2">
                  <c:v>6985</c:v>
                </c:pt>
                <c:pt idx="3">
                  <c:v>1291.3333333333333</c:v>
                </c:pt>
                <c:pt idx="4">
                  <c:v>94.76</c:v>
                </c:pt>
                <c:pt idx="5">
                  <c:v>37.526666666666671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3.3506449991623391E-3</c:v>
                </c:pt>
                <c:pt idx="1">
                  <c:v>3.3074254107064104E-3</c:v>
                </c:pt>
                <c:pt idx="2">
                  <c:v>3.1967606885138101E-3</c:v>
                </c:pt>
                <c:pt idx="3">
                  <c:v>3.0999750277290981E-3</c:v>
                </c:pt>
                <c:pt idx="4">
                  <c:v>3.013712817227546E-3</c:v>
                </c:pt>
                <c:pt idx="5">
                  <c:v>2.9232643673220743E-3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4.5214412185819537</c:v>
                </c:pt>
                <c:pt idx="1">
                  <c:v>3.9082582627361959</c:v>
                </c:pt>
                <c:pt idx="2">
                  <c:v>1.9437540613783473</c:v>
                </c:pt>
                <c:pt idx="3">
                  <c:v>0.25561157878369717</c:v>
                </c:pt>
                <c:pt idx="4">
                  <c:v>-2.3564452121987784</c:v>
                </c:pt>
                <c:pt idx="5">
                  <c:v>-3.2846901785155502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A25" workbookViewId="0">
      <selection activeCell="I35" sqref="I35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27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26</v>
      </c>
      <c r="B4">
        <v>5</v>
      </c>
      <c r="C4">
        <v>25.3</v>
      </c>
      <c r="D4">
        <v>55.7</v>
      </c>
      <c r="E4" s="15">
        <v>88430</v>
      </c>
      <c r="F4">
        <v>25.3</v>
      </c>
      <c r="G4">
        <v>57.6</v>
      </c>
      <c r="H4" s="15">
        <v>91440</v>
      </c>
      <c r="I4">
        <v>25.3</v>
      </c>
      <c r="J4">
        <v>60.6</v>
      </c>
      <c r="K4" s="15">
        <v>96200</v>
      </c>
      <c r="L4" s="10">
        <f>AVERAGE(C4,F4,I4)</f>
        <v>25.3</v>
      </c>
      <c r="M4" s="2">
        <f>AVERAGE(D4,G4,J4)</f>
        <v>57.966666666666669</v>
      </c>
      <c r="N4" s="9">
        <f>AVERAGE(E4,H4,K4)</f>
        <v>92023.333333333328</v>
      </c>
      <c r="O4" s="7">
        <f>STDEV(C4,F4,I4)</f>
        <v>0</v>
      </c>
      <c r="P4" s="7">
        <f>STDEV(D4,G4,J4)</f>
        <v>2.4704925284917034</v>
      </c>
      <c r="Q4" s="7">
        <f>STDEV(E4,H4,K4)</f>
        <v>3917.7076630771385</v>
      </c>
    </row>
    <row r="5" spans="1:24" x14ac:dyDescent="0.35">
      <c r="A5" t="s">
        <v>26</v>
      </c>
      <c r="B5">
        <v>7</v>
      </c>
      <c r="C5">
        <v>29.1</v>
      </c>
      <c r="D5">
        <v>44.4</v>
      </c>
      <c r="E5" s="15">
        <v>50350</v>
      </c>
      <c r="F5">
        <v>29.2</v>
      </c>
      <c r="G5">
        <v>44.3</v>
      </c>
      <c r="H5" s="15">
        <v>50230</v>
      </c>
      <c r="I5">
        <v>29.3</v>
      </c>
      <c r="J5">
        <v>43.1</v>
      </c>
      <c r="K5" s="15">
        <v>48870</v>
      </c>
      <c r="L5" s="10">
        <f t="shared" ref="L5:L13" si="0">AVERAGE(C5,F5,I5)</f>
        <v>29.2</v>
      </c>
      <c r="M5" s="2">
        <f t="shared" ref="M5:M13" si="1">AVERAGE(D5,G5,J5)</f>
        <v>43.93333333333333</v>
      </c>
      <c r="N5" s="9">
        <f t="shared" ref="N5:N13" si="2">AVERAGE(E5,H5,K5)</f>
        <v>49816.666666666664</v>
      </c>
      <c r="O5" s="7">
        <f t="shared" ref="O5:O13" si="3">STDEV(C5,F5,I5)</f>
        <v>9.9999999999999645E-2</v>
      </c>
      <c r="P5" s="7">
        <f t="shared" ref="P5:P13" si="4">STDEV(D5,G5,J5)</f>
        <v>0.72341781380702153</v>
      </c>
      <c r="Q5" s="7">
        <f t="shared" ref="Q5:Q13" si="5">STDEV(E5,H5,K5)</f>
        <v>822.03000756257882</v>
      </c>
    </row>
    <row r="6" spans="1:24" x14ac:dyDescent="0.35">
      <c r="A6" t="s">
        <v>26</v>
      </c>
      <c r="B6">
        <v>20</v>
      </c>
      <c r="C6">
        <v>39.6</v>
      </c>
      <c r="D6">
        <v>17.7</v>
      </c>
      <c r="E6" s="15">
        <v>7025</v>
      </c>
      <c r="F6">
        <v>39.700000000000003</v>
      </c>
      <c r="G6">
        <v>17.600000000000001</v>
      </c>
      <c r="H6" s="15">
        <v>6985</v>
      </c>
      <c r="I6">
        <v>39.700000000000003</v>
      </c>
      <c r="J6">
        <v>17.5</v>
      </c>
      <c r="K6" s="15">
        <v>6945</v>
      </c>
      <c r="L6" s="10">
        <f t="shared" si="0"/>
        <v>39.666666666666671</v>
      </c>
      <c r="M6" s="2">
        <f t="shared" si="1"/>
        <v>17.599999999999998</v>
      </c>
      <c r="N6" s="9">
        <f t="shared" si="2"/>
        <v>6985</v>
      </c>
      <c r="O6" s="7">
        <f t="shared" si="3"/>
        <v>5.77350269189634E-2</v>
      </c>
      <c r="P6" s="7">
        <f t="shared" si="4"/>
        <v>9.9999999999999645E-2</v>
      </c>
      <c r="Q6" s="7">
        <f t="shared" si="5"/>
        <v>40</v>
      </c>
    </row>
    <row r="7" spans="1:24" x14ac:dyDescent="0.35">
      <c r="A7" t="s">
        <v>26</v>
      </c>
      <c r="B7">
        <v>75</v>
      </c>
      <c r="C7">
        <v>49.5</v>
      </c>
      <c r="D7">
        <v>12.4</v>
      </c>
      <c r="E7" s="15">
        <v>1312</v>
      </c>
      <c r="F7">
        <v>49.2</v>
      </c>
      <c r="G7">
        <v>12.1</v>
      </c>
      <c r="H7" s="15">
        <v>1281</v>
      </c>
      <c r="I7">
        <v>49.6</v>
      </c>
      <c r="J7">
        <v>12.1</v>
      </c>
      <c r="K7" s="15">
        <v>1281</v>
      </c>
      <c r="L7" s="10">
        <f t="shared" si="0"/>
        <v>49.433333333333337</v>
      </c>
      <c r="M7" s="2">
        <f t="shared" si="1"/>
        <v>12.200000000000001</v>
      </c>
      <c r="N7" s="9">
        <f t="shared" si="2"/>
        <v>1291.3333333333333</v>
      </c>
      <c r="O7" s="7">
        <f t="shared" si="3"/>
        <v>0.20816659994661224</v>
      </c>
      <c r="P7" s="7">
        <f t="shared" si="4"/>
        <v>0.17320508075688815</v>
      </c>
      <c r="Q7" s="7">
        <f t="shared" si="5"/>
        <v>17.897858344878401</v>
      </c>
    </row>
    <row r="8" spans="1:24" x14ac:dyDescent="0.35">
      <c r="A8" t="s">
        <v>25</v>
      </c>
      <c r="B8">
        <v>30</v>
      </c>
      <c r="C8">
        <v>58.5</v>
      </c>
      <c r="D8">
        <v>11</v>
      </c>
      <c r="E8" s="15">
        <v>95.92</v>
      </c>
      <c r="F8">
        <v>58.7</v>
      </c>
      <c r="G8">
        <v>10.8</v>
      </c>
      <c r="H8" s="15">
        <v>94.18</v>
      </c>
      <c r="I8">
        <v>58.8</v>
      </c>
      <c r="J8">
        <v>10.8</v>
      </c>
      <c r="K8" s="15">
        <v>94.18</v>
      </c>
      <c r="L8" s="10">
        <f t="shared" si="0"/>
        <v>58.666666666666664</v>
      </c>
      <c r="M8" s="2">
        <f t="shared" si="1"/>
        <v>10.866666666666667</v>
      </c>
      <c r="N8" s="9">
        <f t="shared" si="2"/>
        <v>94.76</v>
      </c>
      <c r="O8" s="7">
        <f t="shared" si="3"/>
        <v>0.15275252316519375</v>
      </c>
      <c r="P8" s="7">
        <f t="shared" si="4"/>
        <v>0.11547005383792475</v>
      </c>
      <c r="Q8" s="7">
        <f t="shared" si="5"/>
        <v>1.0045894683899459</v>
      </c>
    </row>
    <row r="9" spans="1:24" x14ac:dyDescent="0.35">
      <c r="A9" t="s">
        <v>25</v>
      </c>
      <c r="B9">
        <v>75</v>
      </c>
      <c r="C9">
        <v>68.900000000000006</v>
      </c>
      <c r="D9">
        <v>15.4</v>
      </c>
      <c r="E9" s="15">
        <v>34.67</v>
      </c>
      <c r="F9">
        <v>69</v>
      </c>
      <c r="G9">
        <v>17.3</v>
      </c>
      <c r="H9" s="15">
        <v>37.450000000000003</v>
      </c>
      <c r="I9">
        <v>68.900000000000006</v>
      </c>
      <c r="J9">
        <v>11.6</v>
      </c>
      <c r="K9" s="15">
        <v>40.46</v>
      </c>
      <c r="L9" s="10">
        <f t="shared" si="0"/>
        <v>68.933333333333337</v>
      </c>
      <c r="M9" s="2">
        <f t="shared" si="1"/>
        <v>14.766666666666667</v>
      </c>
      <c r="N9" s="9">
        <f t="shared" si="2"/>
        <v>37.526666666666671</v>
      </c>
      <c r="O9" s="7">
        <f t="shared" si="3"/>
        <v>5.7735026918959292E-2</v>
      </c>
      <c r="P9" s="7">
        <f t="shared" si="4"/>
        <v>2.9022979401386815</v>
      </c>
      <c r="Q9" s="7">
        <f t="shared" si="5"/>
        <v>2.8957612700865609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 xml:space="preserve">Drip Resin. 6.24.23-decarbed 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5</v>
      </c>
      <c r="C19">
        <f t="shared" ref="C19:C28" si="6">1/(C4+273.15)</f>
        <v>3.3506449991623391E-3</v>
      </c>
      <c r="D19">
        <f t="shared" ref="D19:D28" si="7">D4</f>
        <v>55.7</v>
      </c>
      <c r="E19">
        <f t="shared" ref="E19:E28" si="8">LN(E4/1000)</f>
        <v>4.482211278587644</v>
      </c>
      <c r="F19">
        <f t="shared" ref="F19:F28" si="9">1/(F4+273.15)</f>
        <v>3.3506449991623391E-3</v>
      </c>
      <c r="G19">
        <f t="shared" ref="G19:G28" si="10">G4</f>
        <v>57.6</v>
      </c>
      <c r="H19">
        <f t="shared" ref="H19:H28" si="11">LN(H4/1000)</f>
        <v>4.5156830194865556</v>
      </c>
      <c r="I19">
        <f t="shared" ref="I19:I28" si="12">1/(I4+273.15)</f>
        <v>3.3506449991623391E-3</v>
      </c>
      <c r="J19">
        <f t="shared" ref="J19:J28" si="13">J4</f>
        <v>60.6</v>
      </c>
      <c r="K19">
        <f t="shared" ref="K19:K28" si="14">LN(K4/1000)</f>
        <v>4.5664293576716606</v>
      </c>
      <c r="L19" s="5">
        <f t="shared" ref="L19:L28" si="15">AVERAGE(C19,F19,I19)</f>
        <v>3.3506449991623391E-3</v>
      </c>
      <c r="M19" s="2">
        <f t="shared" ref="M19:M28" si="16">AVERAGE(D19,G19,J19)</f>
        <v>57.966666666666669</v>
      </c>
      <c r="N19" s="4">
        <f t="shared" ref="N19:N28" si="17">AVERAGE(E19,H19,K19)</f>
        <v>4.5214412185819537</v>
      </c>
      <c r="O19" s="5">
        <f t="shared" ref="O19:O28" si="18">STDEV(C19,F19,I19)</f>
        <v>0</v>
      </c>
      <c r="P19" s="2">
        <f t="shared" ref="P19:P28" si="19">STDEV(D19,G19,J19)</f>
        <v>2.4704925284917034</v>
      </c>
      <c r="Q19" s="4">
        <f t="shared" ref="Q19:Q28" si="20">STDEV(E19,H19,K19)</f>
        <v>4.2403288242388676E-2</v>
      </c>
    </row>
    <row r="20" spans="1:17" x14ac:dyDescent="0.35">
      <c r="B20">
        <f t="shared" ref="B20:B28" si="21">B5</f>
        <v>7</v>
      </c>
      <c r="C20">
        <f t="shared" si="6"/>
        <v>3.3085194375516956E-3</v>
      </c>
      <c r="D20">
        <f t="shared" si="7"/>
        <v>44.4</v>
      </c>
      <c r="E20">
        <f t="shared" si="8"/>
        <v>3.9189986191645714</v>
      </c>
      <c r="F20">
        <f t="shared" si="9"/>
        <v>3.3074251695055404E-3</v>
      </c>
      <c r="G20">
        <f t="shared" si="10"/>
        <v>44.3</v>
      </c>
      <c r="H20">
        <f t="shared" si="11"/>
        <v>3.9166124577619534</v>
      </c>
      <c r="I20">
        <f t="shared" si="12"/>
        <v>3.3063316250619939E-3</v>
      </c>
      <c r="J20">
        <f t="shared" si="13"/>
        <v>43.1</v>
      </c>
      <c r="K20">
        <f t="shared" si="14"/>
        <v>3.8891637112820634</v>
      </c>
      <c r="L20" s="5">
        <f t="shared" si="15"/>
        <v>3.3074254107064104E-3</v>
      </c>
      <c r="M20" s="2">
        <f t="shared" si="16"/>
        <v>43.93333333333333</v>
      </c>
      <c r="N20" s="4">
        <f t="shared" si="17"/>
        <v>3.9082582627361959</v>
      </c>
      <c r="O20" s="5">
        <f t="shared" si="18"/>
        <v>1.0939062647946798E-6</v>
      </c>
      <c r="P20" s="2">
        <f t="shared" si="19"/>
        <v>0.72341781380702153</v>
      </c>
      <c r="Q20" s="4">
        <f t="shared" si="20"/>
        <v>1.6579350499513725E-2</v>
      </c>
    </row>
    <row r="21" spans="1:17" x14ac:dyDescent="0.35">
      <c r="B21">
        <f t="shared" si="21"/>
        <v>20</v>
      </c>
      <c r="C21">
        <f t="shared" si="6"/>
        <v>3.1974420463629096E-3</v>
      </c>
      <c r="D21">
        <f t="shared" si="7"/>
        <v>17.7</v>
      </c>
      <c r="E21">
        <f t="shared" si="8"/>
        <v>1.9494752152198096</v>
      </c>
      <c r="F21">
        <f t="shared" si="9"/>
        <v>3.1964200095892605E-3</v>
      </c>
      <c r="G21">
        <f t="shared" si="10"/>
        <v>17.600000000000001</v>
      </c>
      <c r="H21">
        <f t="shared" si="11"/>
        <v>1.9437649927089251</v>
      </c>
      <c r="I21">
        <f t="shared" si="12"/>
        <v>3.1964200095892605E-3</v>
      </c>
      <c r="J21">
        <f t="shared" si="13"/>
        <v>17.5</v>
      </c>
      <c r="K21">
        <f t="shared" si="14"/>
        <v>1.9380219762063071</v>
      </c>
      <c r="L21" s="5">
        <f t="shared" si="15"/>
        <v>3.1967606885138101E-3</v>
      </c>
      <c r="M21" s="2">
        <f t="shared" si="16"/>
        <v>17.599999999999998</v>
      </c>
      <c r="N21" s="4">
        <f t="shared" si="17"/>
        <v>1.9437540613783473</v>
      </c>
      <c r="O21" s="5">
        <f t="shared" si="18"/>
        <v>5.9007320638798055E-7</v>
      </c>
      <c r="P21" s="2">
        <f t="shared" si="19"/>
        <v>9.9999999999999645E-2</v>
      </c>
      <c r="Q21" s="4">
        <f t="shared" si="20"/>
        <v>5.7266273316494915E-3</v>
      </c>
    </row>
    <row r="22" spans="1:17" x14ac:dyDescent="0.35">
      <c r="B22">
        <f t="shared" si="21"/>
        <v>75</v>
      </c>
      <c r="C22">
        <f t="shared" si="6"/>
        <v>3.0993336432666978E-3</v>
      </c>
      <c r="D22">
        <f t="shared" si="7"/>
        <v>12.4</v>
      </c>
      <c r="E22">
        <f t="shared" si="8"/>
        <v>0.27155269052189734</v>
      </c>
      <c r="F22">
        <f t="shared" si="9"/>
        <v>3.1022180859314411E-3</v>
      </c>
      <c r="G22">
        <f t="shared" si="10"/>
        <v>12.1</v>
      </c>
      <c r="H22">
        <f t="shared" si="11"/>
        <v>0.24764102291459714</v>
      </c>
      <c r="I22">
        <f t="shared" si="12"/>
        <v>3.0983733539891559E-3</v>
      </c>
      <c r="J22">
        <f t="shared" si="13"/>
        <v>12.1</v>
      </c>
      <c r="K22">
        <f t="shared" si="14"/>
        <v>0.24764102291459714</v>
      </c>
      <c r="L22" s="5">
        <f t="shared" si="15"/>
        <v>3.0999750277290981E-3</v>
      </c>
      <c r="M22" s="2">
        <f t="shared" si="16"/>
        <v>12.200000000000001</v>
      </c>
      <c r="N22" s="4">
        <f t="shared" si="17"/>
        <v>0.25561157878369717</v>
      </c>
      <c r="O22" s="5">
        <f t="shared" si="18"/>
        <v>2.0010051095546022E-6</v>
      </c>
      <c r="P22" s="2">
        <f t="shared" si="19"/>
        <v>0.17320508075688815</v>
      </c>
      <c r="Q22" s="4">
        <f t="shared" si="20"/>
        <v>1.3805407729847629E-2</v>
      </c>
    </row>
    <row r="23" spans="1:17" x14ac:dyDescent="0.35">
      <c r="B23">
        <f t="shared" si="21"/>
        <v>30</v>
      </c>
      <c r="C23">
        <f t="shared" si="6"/>
        <v>3.0152268958239109E-3</v>
      </c>
      <c r="D23">
        <f t="shared" si="7"/>
        <v>11</v>
      </c>
      <c r="E23">
        <f t="shared" si="8"/>
        <v>-2.3442407682628783</v>
      </c>
      <c r="F23">
        <f t="shared" si="9"/>
        <v>3.013409673045051E-3</v>
      </c>
      <c r="G23">
        <f t="shared" si="10"/>
        <v>10.8</v>
      </c>
      <c r="H23">
        <f t="shared" si="11"/>
        <v>-2.3625474341667285</v>
      </c>
      <c r="I23">
        <f t="shared" si="12"/>
        <v>3.0125018828136767E-3</v>
      </c>
      <c r="J23">
        <f t="shared" si="13"/>
        <v>10.8</v>
      </c>
      <c r="K23">
        <f t="shared" si="14"/>
        <v>-2.3625474341667285</v>
      </c>
      <c r="L23" s="5">
        <f t="shared" si="15"/>
        <v>3.013712817227546E-3</v>
      </c>
      <c r="M23" s="2">
        <f t="shared" si="16"/>
        <v>10.866666666666667</v>
      </c>
      <c r="N23" s="4">
        <f t="shared" si="17"/>
        <v>-2.3564452121987784</v>
      </c>
      <c r="O23" s="5">
        <f t="shared" si="18"/>
        <v>1.3875684750750083E-6</v>
      </c>
      <c r="P23" s="2">
        <f t="shared" si="19"/>
        <v>0.11547005383792475</v>
      </c>
      <c r="Q23" s="4">
        <f t="shared" si="20"/>
        <v>1.0569358487552466E-2</v>
      </c>
    </row>
    <row r="24" spans="1:17" x14ac:dyDescent="0.35">
      <c r="B24">
        <f t="shared" si="21"/>
        <v>75</v>
      </c>
      <c r="C24">
        <f t="shared" si="6"/>
        <v>2.9235491887151005E-3</v>
      </c>
      <c r="D24">
        <f t="shared" si="7"/>
        <v>15.4</v>
      </c>
      <c r="E24">
        <f t="shared" si="8"/>
        <v>-3.3618805192852048</v>
      </c>
      <c r="F24">
        <f t="shared" si="9"/>
        <v>2.9226947245360223E-3</v>
      </c>
      <c r="G24">
        <f t="shared" si="10"/>
        <v>17.3</v>
      </c>
      <c r="H24">
        <f t="shared" si="11"/>
        <v>-3.2847485690189084</v>
      </c>
      <c r="I24">
        <f t="shared" si="12"/>
        <v>2.9235491887151005E-3</v>
      </c>
      <c r="J24">
        <f t="shared" si="13"/>
        <v>11.6</v>
      </c>
      <c r="K24">
        <f t="shared" si="14"/>
        <v>-3.2074414472425374</v>
      </c>
      <c r="L24" s="5">
        <f t="shared" si="15"/>
        <v>2.9232643673220743E-3</v>
      </c>
      <c r="M24" s="2">
        <f t="shared" si="16"/>
        <v>14.766666666666667</v>
      </c>
      <c r="N24" s="4">
        <f t="shared" si="17"/>
        <v>-3.2846901785155502</v>
      </c>
      <c r="O24" s="5">
        <f t="shared" si="18"/>
        <v>4.9332512380369501E-7</v>
      </c>
      <c r="P24" s="2">
        <f t="shared" si="19"/>
        <v>2.9022979401386815</v>
      </c>
      <c r="Q24" s="4">
        <f t="shared" si="20"/>
        <v>7.7219552578593809E-2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2023-07-31T17:57:47Z</dcterms:modified>
</cp:coreProperties>
</file>