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8_{2B2EB54C-9663-4FF9-84E5-3213386BDBC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<sst xmlns="http://schemas.openxmlformats.org/spreadsheetml/2006/main" count="60" uniqueCount="27">
  <si>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</si>
  <si>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</si>
  <si>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</si>
  <si>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</si>
  <si>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</si>
  <si>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</si>
  <si>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</si>
  <si>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</si>
  <si>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</si>
  <si>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</si>
  <si>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</si>
  <si>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</si>
  <si>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</si>
  <si>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</si>
  <si>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</si>
  <si>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</si>
  <si>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</si>
  <si>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</si>
  <si>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</si>
  <si>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</si>
  <si>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</si>
  <si>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</si>
  <si>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</si>
  <si>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</si>
  <si>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</si>
  <si>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</si>
  <si>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GER-D8-Pinkberry-80%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</si>
</sst>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1" fillId="3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25.5</c:v>
                </c:pt>
                <c:pt idx="1">
                  <c:v>29.833333333333332</c:v>
                </c:pt>
                <c:pt idx="2">
                  <c:v>40.133333333333333</c:v>
                </c:pt>
                <c:pt idx="3">
                  <c:v>49.9</c:v>
                </c:pt>
                <c:pt idx="4">
                  <c:v>60.033333333333331</c:v>
                </c:pt>
                <c:pt idx="5">
                  <c:v>66.13333333333334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 formatCode="General">
                  <c:v>16350</c:v>
                </c:pt>
                <c:pt idx="1">
                  <c:v>8327.6666666666661</c:v>
                </c:pt>
                <c:pt idx="2">
                  <c:v>2042</c:v>
                </c:pt>
                <c:pt idx="3">
                  <c:v>661.56666666666672</c:v>
                </c:pt>
                <c:pt idx="4">
                  <c:v>234.76666666666665</c:v>
                </c:pt>
                <c:pt idx="5">
                  <c:v>117.53333333333335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72461942257218"/>
          <c:y val="2.1275855106971046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3.3484011384563874E-3</c:v>
                </c:pt>
                <c:pt idx="1">
                  <c:v>3.30051501716287E-3</c:v>
                </c:pt>
                <c:pt idx="2">
                  <c:v>3.1919992290341862E-3</c:v>
                </c:pt>
                <c:pt idx="3">
                  <c:v>3.0954968442118962E-3</c:v>
                </c:pt>
                <c:pt idx="4">
                  <c:v>3.0013508481459054E-3</c:v>
                </c:pt>
                <c:pt idx="5">
                  <c:v>2.9473891613777362E-3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2.7942267751013823</c:v>
                </c:pt>
                <c:pt idx="1">
                  <c:v>2.1186689450747616</c:v>
                </c:pt>
                <c:pt idx="2">
                  <c:v>0.71383714619429917</c:v>
                </c:pt>
                <c:pt idx="3">
                  <c:v>-0.41320300271139171</c:v>
                </c:pt>
                <c:pt idx="4">
                  <c:v>-1.4491767606113857</c:v>
                </c:pt>
                <c:pt idx="5">
                  <c:v>-2.1410413258961962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B2" sqref="B2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7" t="s">
        <v>11</v>
      </c>
      <c r="D2" s="17"/>
      <c r="E2" s="17"/>
      <c r="F2" s="17" t="s">
        <v>10</v>
      </c>
      <c r="G2" s="17"/>
      <c r="H2" s="17"/>
      <c r="I2" s="17" t="s">
        <v>9</v>
      </c>
      <c r="J2" s="17"/>
      <c r="K2" s="17"/>
      <c r="L2" s="17" t="s">
        <v>21</v>
      </c>
      <c r="M2" s="17"/>
      <c r="N2" s="17"/>
      <c r="O2" s="17" t="s">
        <v>20</v>
      </c>
      <c r="P2" s="17"/>
      <c r="Q2" s="17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1</v>
      </c>
      <c r="C4">
        <v>25.5</v>
      </c>
      <c r="D4">
        <v>62.4</v>
      </c>
      <c r="E4">
        <v>16320</v>
      </c>
      <c r="F4">
        <v>25.5</v>
      </c>
      <c r="G4">
        <v>62.6</v>
      </c>
      <c r="H4">
        <v>16380</v>
      </c>
      <c r="I4">
        <v>25.5</v>
      </c>
      <c r="J4">
        <v>62.5</v>
      </c>
      <c r="K4">
        <v>16350</v>
      </c>
      <c r="L4" s="10">
        <f>AVERAGE(C4,F4,I4)</f>
        <v>25.5</v>
      </c>
      <c r="M4" s="2">
        <f>AVERAGE(D4,G4,J4)</f>
        <v>62.5</v>
      </c>
      <c r="N4" s="16">
        <f>AVERAGE(E4,H4,K4)</f>
        <v>16350</v>
      </c>
      <c r="O4" s="7">
        <f>STDEV(C4,F4,I4)</f>
        <v>0</v>
      </c>
      <c r="P4" s="7">
        <f>STDEV(D4,G4,J4)</f>
        <v>0.10000000000000142</v>
      </c>
      <c r="Q4" s="7">
        <f>STDEV(E4,H4,K4)</f>
        <v>30</v>
      </c>
    </row>
    <row r="5" spans="1:24" x14ac:dyDescent="0.35">
      <c r="A5" t="s">
        <v>25</v>
      </c>
      <c r="B5">
        <v>3</v>
      </c>
      <c r="C5">
        <v>29.4</v>
      </c>
      <c r="D5">
        <v>67.400000000000006</v>
      </c>
      <c r="E5" s="15">
        <v>8816</v>
      </c>
      <c r="F5">
        <v>30</v>
      </c>
      <c r="G5">
        <v>62.7</v>
      </c>
      <c r="H5">
        <v>8201</v>
      </c>
      <c r="I5">
        <v>30.1</v>
      </c>
      <c r="J5">
        <v>60.9</v>
      </c>
      <c r="K5">
        <v>7966</v>
      </c>
      <c r="L5" s="10">
        <f t="shared" ref="L5:L13" si="0">AVERAGE(C5,F5,I5)</f>
        <v>29.833333333333332</v>
      </c>
      <c r="M5" s="2">
        <f t="shared" ref="M5:M13" si="1">AVERAGE(D5,G5,J5)</f>
        <v>63.666666666666679</v>
      </c>
      <c r="N5" s="9">
        <f t="shared" ref="N5:N13" si="2">AVERAGE(E5,H5,K5)</f>
        <v>8327.6666666666661</v>
      </c>
      <c r="O5" s="7">
        <f t="shared" ref="O5:O13" si="3">STDEV(C5,F5,I5)</f>
        <v>0.37859388972001956</v>
      </c>
      <c r="P5" s="7">
        <f t="shared" ref="P5:P13" si="4">STDEV(D5,G5,J5)</f>
        <v>3.3560889936551677</v>
      </c>
      <c r="Q5" s="7">
        <f t="shared" ref="Q5:Q13" si="5">STDEV(E5,H5,K5)</f>
        <v>438.92861986128605</v>
      </c>
    </row>
    <row r="6" spans="1:24" x14ac:dyDescent="0.35">
      <c r="A6" t="s">
        <v>25</v>
      </c>
      <c r="B6">
        <v>10</v>
      </c>
      <c r="C6">
        <v>40.299999999999997</v>
      </c>
      <c r="D6">
        <v>76.8</v>
      </c>
      <c r="E6" s="15">
        <v>2009</v>
      </c>
      <c r="F6">
        <v>40.1</v>
      </c>
      <c r="G6">
        <v>78</v>
      </c>
      <c r="H6">
        <v>2040</v>
      </c>
      <c r="I6">
        <v>40</v>
      </c>
      <c r="J6">
        <v>79.400000000000006</v>
      </c>
      <c r="K6">
        <v>2077</v>
      </c>
      <c r="L6" s="10">
        <f t="shared" si="0"/>
        <v>40.133333333333333</v>
      </c>
      <c r="M6" s="2">
        <f t="shared" si="1"/>
        <v>78.066666666666677</v>
      </c>
      <c r="N6" s="9">
        <f t="shared" si="2"/>
        <v>2042</v>
      </c>
      <c r="O6" s="7">
        <f t="shared" si="3"/>
        <v>0.15275252316519294</v>
      </c>
      <c r="P6" s="7">
        <f t="shared" si="4"/>
        <v>1.3012814197295466</v>
      </c>
      <c r="Q6" s="7">
        <f t="shared" si="5"/>
        <v>34.044089061098404</v>
      </c>
    </row>
    <row r="7" spans="1:24" x14ac:dyDescent="0.35">
      <c r="A7" t="s">
        <v>25</v>
      </c>
      <c r="B7">
        <v>30</v>
      </c>
      <c r="C7">
        <v>50.1</v>
      </c>
      <c r="D7">
        <v>74.8</v>
      </c>
      <c r="E7">
        <v>652.29999999999995</v>
      </c>
      <c r="F7">
        <v>49.9</v>
      </c>
      <c r="G7">
        <v>76</v>
      </c>
      <c r="H7">
        <v>662.7</v>
      </c>
      <c r="I7">
        <v>49.7</v>
      </c>
      <c r="J7">
        <v>76.8</v>
      </c>
      <c r="K7">
        <v>669.7</v>
      </c>
      <c r="L7" s="10">
        <f t="shared" si="0"/>
        <v>49.9</v>
      </c>
      <c r="M7" s="2">
        <f t="shared" si="1"/>
        <v>75.866666666666674</v>
      </c>
      <c r="N7" s="9">
        <f t="shared" si="2"/>
        <v>661.56666666666672</v>
      </c>
      <c r="O7" s="7">
        <f t="shared" si="3"/>
        <v>0.19999999999999929</v>
      </c>
      <c r="P7" s="7">
        <f t="shared" si="4"/>
        <v>1.0066445913694335</v>
      </c>
      <c r="Q7" s="7">
        <f t="shared" si="5"/>
        <v>8.7551889376148928</v>
      </c>
    </row>
    <row r="8" spans="1:24" x14ac:dyDescent="0.35">
      <c r="A8" t="s">
        <v>25</v>
      </c>
      <c r="B8">
        <v>50</v>
      </c>
      <c r="C8">
        <v>60.1</v>
      </c>
      <c r="D8">
        <v>44.7</v>
      </c>
      <c r="E8">
        <v>233.9</v>
      </c>
      <c r="F8">
        <v>60.1</v>
      </c>
      <c r="G8">
        <v>44.7</v>
      </c>
      <c r="H8">
        <v>233.9</v>
      </c>
      <c r="I8">
        <v>59.9</v>
      </c>
      <c r="J8">
        <v>45.2</v>
      </c>
      <c r="K8">
        <v>236.5</v>
      </c>
      <c r="L8" s="10">
        <f t="shared" si="0"/>
        <v>60.033333333333331</v>
      </c>
      <c r="M8" s="2">
        <f t="shared" si="1"/>
        <v>44.866666666666674</v>
      </c>
      <c r="N8" s="9">
        <f t="shared" si="2"/>
        <v>234.76666666666665</v>
      </c>
      <c r="O8" s="7">
        <f t="shared" si="3"/>
        <v>0.1154700538379268</v>
      </c>
      <c r="P8" s="7">
        <f t="shared" si="4"/>
        <v>0.28867513459481292</v>
      </c>
      <c r="Q8" s="7">
        <f t="shared" si="5"/>
        <v>1.5011106998930237</v>
      </c>
    </row>
    <row r="9" spans="1:24" x14ac:dyDescent="0.35">
      <c r="A9" t="s">
        <v>25</v>
      </c>
      <c r="B9">
        <v>75</v>
      </c>
      <c r="C9">
        <v>66.099999999999994</v>
      </c>
      <c r="D9">
        <v>33.9</v>
      </c>
      <c r="E9">
        <v>118.2</v>
      </c>
      <c r="F9">
        <v>66.2</v>
      </c>
      <c r="G9">
        <v>33.6</v>
      </c>
      <c r="H9">
        <v>117.2</v>
      </c>
      <c r="I9">
        <v>66.099999999999994</v>
      </c>
      <c r="J9">
        <v>33.6</v>
      </c>
      <c r="K9">
        <v>117.2</v>
      </c>
      <c r="L9" s="10">
        <f t="shared" si="0"/>
        <v>66.13333333333334</v>
      </c>
      <c r="M9" s="2">
        <f t="shared" si="1"/>
        <v>33.699999999999996</v>
      </c>
      <c r="N9" s="9">
        <f t="shared" si="2"/>
        <v>117.53333333333335</v>
      </c>
      <c r="O9" s="7">
        <f t="shared" si="3"/>
        <v>5.7735026918967494E-2</v>
      </c>
      <c r="P9" s="7">
        <f t="shared" si="4"/>
        <v>0.17320508075688609</v>
      </c>
      <c r="Q9" s="7">
        <f t="shared" si="5"/>
        <v>0.57735026918962584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GER-D8-Pinkberry-80%</v>
      </c>
      <c r="C17" s="17" t="s">
        <v>11</v>
      </c>
      <c r="D17" s="17"/>
      <c r="E17" s="17"/>
      <c r="F17" s="17" t="s">
        <v>10</v>
      </c>
      <c r="G17" s="17"/>
      <c r="H17" s="17"/>
      <c r="I17" s="17" t="s">
        <v>9</v>
      </c>
      <c r="J17" s="17"/>
      <c r="K17" s="17"/>
      <c r="L17" s="17" t="s">
        <v>8</v>
      </c>
      <c r="M17" s="17"/>
      <c r="N17" s="17"/>
      <c r="O17" s="17" t="s">
        <v>7</v>
      </c>
      <c r="P17" s="17"/>
      <c r="Q17" s="17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1</v>
      </c>
      <c r="C19">
        <f t="shared" ref="C19:C28" si="6">1/(C4+273.15)</f>
        <v>3.3484011384563874E-3</v>
      </c>
      <c r="D19">
        <f t="shared" ref="D19:D28" si="7">D4</f>
        <v>62.4</v>
      </c>
      <c r="E19">
        <f t="shared" ref="E19:E28" si="8">LN(E4/1000)</f>
        <v>2.7923913495359609</v>
      </c>
      <c r="F19">
        <f t="shared" ref="F19:F28" si="9">1/(F4+273.15)</f>
        <v>3.3484011384563874E-3</v>
      </c>
      <c r="G19">
        <f t="shared" ref="G19:G28" si="10">G4</f>
        <v>62.6</v>
      </c>
      <c r="H19">
        <f t="shared" ref="H19:H28" si="11">LN(H4/1000)</f>
        <v>2.7960610784249234</v>
      </c>
      <c r="I19">
        <f t="shared" ref="I19:I28" si="12">1/(I4+273.15)</f>
        <v>3.3484011384563874E-3</v>
      </c>
      <c r="J19">
        <f t="shared" ref="J19:J28" si="13">J4</f>
        <v>62.5</v>
      </c>
      <c r="K19">
        <f t="shared" ref="K19:K28" si="14">LN(K4/1000)</f>
        <v>2.7942278973432626</v>
      </c>
      <c r="L19" s="5">
        <f t="shared" ref="L19:L28" si="15">AVERAGE(C19,F19,I19)</f>
        <v>3.3484011384563874E-3</v>
      </c>
      <c r="M19" s="2">
        <f t="shared" ref="M19:M28" si="16">AVERAGE(D19,G19,J19)</f>
        <v>62.5</v>
      </c>
      <c r="N19" s="4">
        <f t="shared" ref="N19:N28" si="17">AVERAGE(E19,H19,K19)</f>
        <v>2.7942267751013823</v>
      </c>
      <c r="O19" s="5">
        <f t="shared" ref="O19:O28" si="18">STDEV(C19,F19,I19)</f>
        <v>0</v>
      </c>
      <c r="P19" s="2">
        <f t="shared" ref="P19:P28" si="19">STDEV(D19,G19,J19)</f>
        <v>0.10000000000000142</v>
      </c>
      <c r="Q19" s="4">
        <f t="shared" ref="Q19:Q28" si="20">STDEV(E19,H19,K19)</f>
        <v>1.8348647018762744E-3</v>
      </c>
    </row>
    <row r="20" spans="1:17" x14ac:dyDescent="0.35">
      <c r="B20">
        <f t="shared" ref="B20:B28" si="21">B5</f>
        <v>3</v>
      </c>
      <c r="C20">
        <f t="shared" si="6"/>
        <v>3.3052388035035535E-3</v>
      </c>
      <c r="D20">
        <f t="shared" si="7"/>
        <v>67.400000000000006</v>
      </c>
      <c r="E20">
        <f t="shared" si="8"/>
        <v>2.1765682524105587</v>
      </c>
      <c r="F20">
        <f t="shared" si="9"/>
        <v>3.298697014679202E-3</v>
      </c>
      <c r="G20">
        <f t="shared" si="10"/>
        <v>62.7</v>
      </c>
      <c r="H20">
        <f t="shared" si="11"/>
        <v>2.1042560980542744</v>
      </c>
      <c r="I20">
        <f t="shared" si="12"/>
        <v>3.2976092333058533E-3</v>
      </c>
      <c r="J20">
        <f t="shared" si="13"/>
        <v>60.9</v>
      </c>
      <c r="K20">
        <f t="shared" si="14"/>
        <v>2.0751824847594524</v>
      </c>
      <c r="L20" s="5">
        <f t="shared" si="15"/>
        <v>3.30051501716287E-3</v>
      </c>
      <c r="M20" s="2">
        <f t="shared" si="16"/>
        <v>63.666666666666679</v>
      </c>
      <c r="N20" s="4">
        <f t="shared" si="17"/>
        <v>2.1186689450747616</v>
      </c>
      <c r="O20" s="5">
        <f t="shared" si="18"/>
        <v>4.126915933645198E-6</v>
      </c>
      <c r="P20" s="2">
        <f t="shared" si="19"/>
        <v>3.3560889936551677</v>
      </c>
      <c r="Q20" s="4">
        <f t="shared" si="20"/>
        <v>5.2206954421590318E-2</v>
      </c>
    </row>
    <row r="21" spans="1:17" x14ac:dyDescent="0.35">
      <c r="B21">
        <f t="shared" si="21"/>
        <v>10</v>
      </c>
      <c r="C21">
        <f t="shared" si="6"/>
        <v>3.1903014834901901E-3</v>
      </c>
      <c r="D21">
        <f t="shared" si="7"/>
        <v>76.8</v>
      </c>
      <c r="E21">
        <f t="shared" si="8"/>
        <v>0.69763708583279727</v>
      </c>
      <c r="F21">
        <f t="shared" si="9"/>
        <v>3.1923383878691143E-3</v>
      </c>
      <c r="G21">
        <f t="shared" si="10"/>
        <v>78</v>
      </c>
      <c r="H21">
        <f t="shared" si="11"/>
        <v>0.71294980785612505</v>
      </c>
      <c r="I21">
        <f t="shared" si="12"/>
        <v>3.1933578157432542E-3</v>
      </c>
      <c r="J21">
        <f t="shared" si="13"/>
        <v>79.400000000000006</v>
      </c>
      <c r="K21">
        <f t="shared" si="14"/>
        <v>0.73092454489397518</v>
      </c>
      <c r="L21" s="5">
        <f t="shared" si="15"/>
        <v>3.1919992290341862E-3</v>
      </c>
      <c r="M21" s="2">
        <f t="shared" si="16"/>
        <v>78.066666666666677</v>
      </c>
      <c r="N21" s="4">
        <f t="shared" si="17"/>
        <v>0.71383714619429917</v>
      </c>
      <c r="O21" s="5">
        <f t="shared" si="18"/>
        <v>1.5561372840344697E-6</v>
      </c>
      <c r="P21" s="2">
        <f t="shared" si="19"/>
        <v>1.3012814197295466</v>
      </c>
      <c r="Q21" s="4">
        <f t="shared" si="20"/>
        <v>1.6661460310614856E-2</v>
      </c>
    </row>
    <row r="22" spans="1:17" x14ac:dyDescent="0.35">
      <c r="B22">
        <f t="shared" si="21"/>
        <v>30</v>
      </c>
      <c r="C22">
        <f t="shared" si="6"/>
        <v>3.0935808197989174E-3</v>
      </c>
      <c r="D22">
        <f t="shared" si="7"/>
        <v>74.8</v>
      </c>
      <c r="E22">
        <f t="shared" si="8"/>
        <v>-0.42725070018008676</v>
      </c>
      <c r="F22">
        <f t="shared" si="9"/>
        <v>3.0954960532425324E-3</v>
      </c>
      <c r="G22">
        <f t="shared" si="10"/>
        <v>76</v>
      </c>
      <c r="H22">
        <f t="shared" si="11"/>
        <v>-0.41143287988795579</v>
      </c>
      <c r="I22">
        <f t="shared" si="12"/>
        <v>3.0974136595942393E-3</v>
      </c>
      <c r="J22">
        <f t="shared" si="13"/>
        <v>76.8</v>
      </c>
      <c r="K22">
        <f t="shared" si="14"/>
        <v>-0.40092542806613246</v>
      </c>
      <c r="L22" s="5">
        <f t="shared" si="15"/>
        <v>3.0954968442118962E-3</v>
      </c>
      <c r="M22" s="2">
        <f t="shared" si="16"/>
        <v>75.866666666666674</v>
      </c>
      <c r="N22" s="4">
        <f t="shared" si="17"/>
        <v>-0.41320300271139171</v>
      </c>
      <c r="O22" s="5">
        <f t="shared" si="18"/>
        <v>1.9164200200830628E-6</v>
      </c>
      <c r="P22" s="2">
        <f t="shared" si="19"/>
        <v>1.0066445913694335</v>
      </c>
      <c r="Q22" s="4">
        <f t="shared" si="20"/>
        <v>1.3251603264359051E-2</v>
      </c>
    </row>
    <row r="23" spans="1:17" x14ac:dyDescent="0.35">
      <c r="B23">
        <f t="shared" si="21"/>
        <v>50</v>
      </c>
      <c r="C23">
        <f t="shared" si="6"/>
        <v>3.0007501875468868E-3</v>
      </c>
      <c r="D23">
        <f t="shared" si="7"/>
        <v>44.7</v>
      </c>
      <c r="E23">
        <f t="shared" si="8"/>
        <v>-1.4528616053920038</v>
      </c>
      <c r="F23">
        <f t="shared" si="9"/>
        <v>3.0007501875468868E-3</v>
      </c>
      <c r="G23">
        <f t="shared" si="10"/>
        <v>44.7</v>
      </c>
      <c r="H23">
        <f t="shared" si="11"/>
        <v>-1.4528616053920038</v>
      </c>
      <c r="I23">
        <f t="shared" si="12"/>
        <v>3.0025521693439429E-3</v>
      </c>
      <c r="J23">
        <f t="shared" si="13"/>
        <v>45.2</v>
      </c>
      <c r="K23">
        <f t="shared" si="14"/>
        <v>-1.4418070710501494</v>
      </c>
      <c r="L23" s="5">
        <f t="shared" si="15"/>
        <v>3.0013508481459054E-3</v>
      </c>
      <c r="M23" s="2">
        <f t="shared" si="16"/>
        <v>44.866666666666674</v>
      </c>
      <c r="N23" s="4">
        <f t="shared" si="17"/>
        <v>-1.4491767606113857</v>
      </c>
      <c r="O23" s="5">
        <f t="shared" si="18"/>
        <v>1.0403746756051106E-6</v>
      </c>
      <c r="P23" s="2">
        <f t="shared" si="19"/>
        <v>0.28867513459481292</v>
      </c>
      <c r="Q23" s="4">
        <f t="shared" si="20"/>
        <v>6.3823383780356223E-3</v>
      </c>
    </row>
    <row r="24" spans="1:17" x14ac:dyDescent="0.35">
      <c r="B24">
        <f t="shared" si="21"/>
        <v>75</v>
      </c>
      <c r="C24">
        <f t="shared" si="6"/>
        <v>2.9476787030213707E-3</v>
      </c>
      <c r="D24">
        <f t="shared" si="7"/>
        <v>33.9</v>
      </c>
      <c r="E24">
        <f t="shared" si="8"/>
        <v>-2.1353771740101393</v>
      </c>
      <c r="F24">
        <f t="shared" si="9"/>
        <v>2.9468100780904675E-3</v>
      </c>
      <c r="G24">
        <f t="shared" si="10"/>
        <v>33.6</v>
      </c>
      <c r="H24">
        <f t="shared" si="11"/>
        <v>-2.1438734018392247</v>
      </c>
      <c r="I24">
        <f t="shared" si="12"/>
        <v>2.9476787030213707E-3</v>
      </c>
      <c r="J24">
        <f t="shared" si="13"/>
        <v>33.6</v>
      </c>
      <c r="K24">
        <f t="shared" si="14"/>
        <v>-2.1438734018392247</v>
      </c>
      <c r="L24" s="5">
        <f t="shared" si="15"/>
        <v>2.9473891613777362E-3</v>
      </c>
      <c r="M24" s="2">
        <f t="shared" si="16"/>
        <v>33.699999999999996</v>
      </c>
      <c r="N24" s="4">
        <f t="shared" si="17"/>
        <v>-2.1410413258961962</v>
      </c>
      <c r="O24" s="5">
        <f t="shared" si="18"/>
        <v>5.0150083768181478E-7</v>
      </c>
      <c r="P24" s="2">
        <f t="shared" si="19"/>
        <v>0.17320508075688609</v>
      </c>
      <c r="Q24" s="4">
        <f t="shared" si="20"/>
        <v>4.905299424218865E-3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2023-12-15T21:20:07Z</dcterms:modified>
</cp:coreProperties>
</file>