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6E05ADFD-EC88-4834-87C1-227E62D25E6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<sst xmlns="http://schemas.openxmlformats.org/spreadsheetml/2006/main" count="60" uniqueCount="27">
  <si>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</si>
  <si>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</si>
  <si>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</si>
  <si>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</si>
  <si>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</si>
  <si>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</si>
  <si>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</si>
  <si>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</si>
  <si>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</si>
  <si>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</si>
  <si>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</si>
  <si>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</si>
  <si>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</si>
  <si>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</si>
  <si>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</si>
  <si>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</si>
  <si>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</si>
  <si>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</si>
  <si>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</si>
  <si>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</si>
  <si>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</si>
  <si>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</si>
  <si>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</si>
  <si>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</si>
  <si>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</si>
  <si>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</si>
  <si>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GER-D8-Watermelon-80%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</si>
</sst>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25.5</c:v>
                </c:pt>
                <c:pt idx="1">
                  <c:v>33.566666666666663</c:v>
                </c:pt>
                <c:pt idx="2">
                  <c:v>40.299999999999997</c:v>
                </c:pt>
                <c:pt idx="3">
                  <c:v>50.266666666666673</c:v>
                </c:pt>
                <c:pt idx="4">
                  <c:v>60.133333333333333</c:v>
                </c:pt>
                <c:pt idx="5">
                  <c:v>67.899999999999991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10640</c:v>
                </c:pt>
                <c:pt idx="1">
                  <c:v>4973.333333333333</c:v>
                </c:pt>
                <c:pt idx="2">
                  <c:v>1273</c:v>
                </c:pt>
                <c:pt idx="3">
                  <c:v>368.86666666666662</c:v>
                </c:pt>
                <c:pt idx="4">
                  <c:v>151.93333333333334</c:v>
                </c:pt>
                <c:pt idx="5">
                  <c:v>84.063333333333333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3.3484011384563874E-3</c:v>
                </c:pt>
                <c:pt idx="1">
                  <c:v>3.2611162291981762E-3</c:v>
                </c:pt>
                <c:pt idx="2">
                  <c:v>3.1903014834901901E-3</c:v>
                </c:pt>
                <c:pt idx="3">
                  <c:v>3.0919866670883231E-3</c:v>
                </c:pt>
                <c:pt idx="4">
                  <c:v>3.0004501275311332E-3</c:v>
                </c:pt>
                <c:pt idx="5">
                  <c:v>2.9321309732159933E-3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2.3646166528623724</c:v>
                </c:pt>
                <c:pt idx="1">
                  <c:v>1.603547160834643</c:v>
                </c:pt>
                <c:pt idx="2">
                  <c:v>0.24137385382167867</c:v>
                </c:pt>
                <c:pt idx="3">
                  <c:v>-0.99733864337357814</c:v>
                </c:pt>
                <c:pt idx="4">
                  <c:v>-1.8843308648934751</c:v>
                </c:pt>
                <c:pt idx="5">
                  <c:v>-2.4775253985556418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25.5</v>
      </c>
      <c r="D4">
        <v>40.5</v>
      </c>
      <c r="E4">
        <v>10600</v>
      </c>
      <c r="F4" s="15">
        <v>25.5</v>
      </c>
      <c r="G4">
        <v>40.700000000000003</v>
      </c>
      <c r="H4">
        <v>10650</v>
      </c>
      <c r="I4">
        <v>25.5</v>
      </c>
      <c r="J4">
        <v>40.799999999999997</v>
      </c>
      <c r="K4">
        <v>10670</v>
      </c>
      <c r="L4" s="10">
        <f>AVERAGE(C4,F4,I4)</f>
        <v>25.5</v>
      </c>
      <c r="M4" s="2">
        <f>AVERAGE(D4,G4,J4)</f>
        <v>40.666666666666664</v>
      </c>
      <c r="N4" s="16">
        <f>AVERAGE(E4,H4,K4)</f>
        <v>10640</v>
      </c>
      <c r="O4" s="7">
        <f>STDEV(C4,F4,I4)</f>
        <v>0</v>
      </c>
      <c r="P4" s="7">
        <f>STDEV(D4,G4,J4)</f>
        <v>0.15275252316519375</v>
      </c>
      <c r="Q4" s="7">
        <f>STDEV(E4,H4,K4)</f>
        <v>36.055512754639892</v>
      </c>
    </row>
    <row r="5" spans="1:24" x14ac:dyDescent="0.35">
      <c r="A5" t="s">
        <v>25</v>
      </c>
      <c r="B5">
        <v>3</v>
      </c>
      <c r="C5">
        <v>30</v>
      </c>
      <c r="D5">
        <v>56.7</v>
      </c>
      <c r="E5" s="15">
        <v>5206</v>
      </c>
      <c r="F5">
        <v>30.4</v>
      </c>
      <c r="G5">
        <v>55.9</v>
      </c>
      <c r="H5">
        <v>4874</v>
      </c>
      <c r="I5">
        <v>40.299999999999997</v>
      </c>
      <c r="J5">
        <v>55.5</v>
      </c>
      <c r="K5">
        <v>4840</v>
      </c>
      <c r="L5" s="10">
        <f t="shared" ref="L5:L13" si="0">AVERAGE(C5,F5,I5)</f>
        <v>33.566666666666663</v>
      </c>
      <c r="M5" s="2">
        <f t="shared" ref="M5:M13" si="1">AVERAGE(D5,G5,J5)</f>
        <v>56.033333333333331</v>
      </c>
      <c r="N5" s="9">
        <f t="shared" ref="N5:N13" si="2">AVERAGE(E5,H5,K5)</f>
        <v>4973.333333333333</v>
      </c>
      <c r="O5" s="7">
        <f t="shared" ref="O5:O13" si="3">STDEV(C5,F5,I5)</f>
        <v>5.8346665143205501</v>
      </c>
      <c r="P5" s="7">
        <f t="shared" ref="P5:P13" si="4">STDEV(D5,G5,J5)</f>
        <v>0.61101009266078032</v>
      </c>
      <c r="Q5" s="7">
        <f t="shared" ref="Q5:Q13" si="5">STDEV(E5,H5,K5)</f>
        <v>202.21111080584404</v>
      </c>
    </row>
    <row r="6" spans="1:24" x14ac:dyDescent="0.35">
      <c r="A6" t="s">
        <v>25</v>
      </c>
      <c r="B6">
        <v>10</v>
      </c>
      <c r="C6">
        <v>40.299999999999997</v>
      </c>
      <c r="D6">
        <v>48.8</v>
      </c>
      <c r="E6" s="15">
        <v>1277</v>
      </c>
      <c r="F6">
        <v>40.299999999999997</v>
      </c>
      <c r="G6">
        <v>48.6</v>
      </c>
      <c r="H6">
        <v>1271</v>
      </c>
      <c r="I6">
        <v>40.299999999999997</v>
      </c>
      <c r="J6">
        <v>48.6</v>
      </c>
      <c r="K6">
        <v>1271</v>
      </c>
      <c r="L6" s="10">
        <f t="shared" si="0"/>
        <v>40.299999999999997</v>
      </c>
      <c r="M6" s="2">
        <f t="shared" si="1"/>
        <v>48.666666666666664</v>
      </c>
      <c r="N6" s="9">
        <f t="shared" si="2"/>
        <v>1273</v>
      </c>
      <c r="O6" s="7">
        <f t="shared" si="3"/>
        <v>0</v>
      </c>
      <c r="P6" s="7">
        <f t="shared" si="4"/>
        <v>0.11547005383792269</v>
      </c>
      <c r="Q6" s="7">
        <f t="shared" si="5"/>
        <v>3.4641016151377544</v>
      </c>
    </row>
    <row r="7" spans="1:24" x14ac:dyDescent="0.35">
      <c r="A7" t="s">
        <v>25</v>
      </c>
      <c r="B7">
        <v>50</v>
      </c>
      <c r="C7">
        <v>50.3</v>
      </c>
      <c r="D7">
        <v>70.099999999999994</v>
      </c>
      <c r="E7">
        <v>366.8</v>
      </c>
      <c r="F7">
        <v>50.3</v>
      </c>
      <c r="G7">
        <v>70.3</v>
      </c>
      <c r="H7">
        <v>367.8</v>
      </c>
      <c r="I7">
        <v>50.2</v>
      </c>
      <c r="J7">
        <v>71.099999999999994</v>
      </c>
      <c r="K7">
        <v>372</v>
      </c>
      <c r="L7" s="10">
        <f t="shared" si="0"/>
        <v>50.266666666666673</v>
      </c>
      <c r="M7" s="2">
        <f t="shared" si="1"/>
        <v>70.499999999999986</v>
      </c>
      <c r="N7" s="9">
        <f t="shared" si="2"/>
        <v>368.86666666666662</v>
      </c>
      <c r="O7" s="7">
        <f t="shared" si="3"/>
        <v>5.7735026918959292E-2</v>
      </c>
      <c r="P7" s="7">
        <f t="shared" si="4"/>
        <v>0.52915026221291761</v>
      </c>
      <c r="Q7" s="7">
        <f t="shared" si="5"/>
        <v>2.759226944876644</v>
      </c>
    </row>
    <row r="8" spans="1:24" x14ac:dyDescent="0.35">
      <c r="A8" t="s">
        <v>25</v>
      </c>
      <c r="B8">
        <v>50</v>
      </c>
      <c r="C8">
        <v>60.1</v>
      </c>
      <c r="D8">
        <v>29.1</v>
      </c>
      <c r="E8">
        <v>152.30000000000001</v>
      </c>
      <c r="F8">
        <v>60.1</v>
      </c>
      <c r="G8">
        <v>29.2</v>
      </c>
      <c r="H8">
        <v>152.80000000000001</v>
      </c>
      <c r="I8">
        <v>60.2</v>
      </c>
      <c r="J8">
        <v>28.8</v>
      </c>
      <c r="K8">
        <v>150.69999999999999</v>
      </c>
      <c r="L8" s="10">
        <f t="shared" si="0"/>
        <v>60.133333333333333</v>
      </c>
      <c r="M8" s="2">
        <f t="shared" si="1"/>
        <v>29.033333333333331</v>
      </c>
      <c r="N8" s="9">
        <f t="shared" si="2"/>
        <v>151.93333333333334</v>
      </c>
      <c r="O8" s="7">
        <f t="shared" si="3"/>
        <v>5.77350269189634E-2</v>
      </c>
      <c r="P8" s="7">
        <f t="shared" si="4"/>
        <v>0.20816659994661282</v>
      </c>
      <c r="Q8" s="7">
        <f t="shared" si="5"/>
        <v>1.0969655114603019</v>
      </c>
    </row>
    <row r="9" spans="1:24" x14ac:dyDescent="0.35">
      <c r="A9" t="s">
        <v>25</v>
      </c>
      <c r="B9">
        <v>75</v>
      </c>
      <c r="C9">
        <v>67.099999999999994</v>
      </c>
      <c r="D9">
        <v>17.2</v>
      </c>
      <c r="E9">
        <v>89.99</v>
      </c>
      <c r="F9">
        <v>68</v>
      </c>
      <c r="G9">
        <v>15.8</v>
      </c>
      <c r="H9">
        <v>82.67</v>
      </c>
      <c r="I9">
        <v>68.599999999999994</v>
      </c>
      <c r="J9">
        <v>15.2</v>
      </c>
      <c r="K9">
        <v>79.53</v>
      </c>
      <c r="L9" s="10">
        <f t="shared" si="0"/>
        <v>67.899999999999991</v>
      </c>
      <c r="M9" s="2">
        <f t="shared" si="1"/>
        <v>16.066666666666666</v>
      </c>
      <c r="N9" s="9">
        <f t="shared" si="2"/>
        <v>84.063333333333333</v>
      </c>
      <c r="O9" s="7">
        <f t="shared" si="3"/>
        <v>0.75498344352707536</v>
      </c>
      <c r="P9" s="7">
        <f t="shared" si="4"/>
        <v>1.0263202878893767</v>
      </c>
      <c r="Q9" s="7">
        <f t="shared" si="5"/>
        <v>5.3673953956582423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GER-D8-Watermelon-80%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3.3484011384563874E-3</v>
      </c>
      <c r="D19">
        <f t="shared" ref="D19:D28" si="7">D4</f>
        <v>40.5</v>
      </c>
      <c r="E19">
        <f t="shared" ref="E19:E28" si="8">LN(E4/1000)</f>
        <v>2.3608540011180215</v>
      </c>
      <c r="F19">
        <f t="shared" ref="F19:F28" si="9">1/(F4+273.15)</f>
        <v>3.3484011384563874E-3</v>
      </c>
      <c r="G19">
        <f t="shared" ref="G19:G28" si="10">G4</f>
        <v>40.700000000000003</v>
      </c>
      <c r="H19">
        <f t="shared" ref="H19:H28" si="11">LN(H4/1000)</f>
        <v>2.3655598921554342</v>
      </c>
      <c r="I19">
        <f t="shared" ref="I19:I28" si="12">1/(I4+273.15)</f>
        <v>3.3484011384563874E-3</v>
      </c>
      <c r="J19">
        <f t="shared" ref="J19:J28" si="13">J4</f>
        <v>40.799999999999997</v>
      </c>
      <c r="K19">
        <f t="shared" ref="K19:K28" si="14">LN(K4/1000)</f>
        <v>2.3674360653136621</v>
      </c>
      <c r="L19" s="5">
        <f t="shared" ref="L19:L28" si="15">AVERAGE(C19,F19,I19)</f>
        <v>3.3484011384563874E-3</v>
      </c>
      <c r="M19" s="2">
        <f t="shared" ref="M19:M28" si="16">AVERAGE(D19,G19,J19)</f>
        <v>40.666666666666664</v>
      </c>
      <c r="N19" s="4">
        <f t="shared" ref="N19:N28" si="17">AVERAGE(E19,H19,K19)</f>
        <v>2.3646166528623724</v>
      </c>
      <c r="O19" s="5">
        <f t="shared" ref="O19:O28" si="18">STDEV(C19,F19,I19)</f>
        <v>0</v>
      </c>
      <c r="P19" s="2">
        <f t="shared" ref="P19:P28" si="19">STDEV(D19,G19,J19)</f>
        <v>0.15275252316519375</v>
      </c>
      <c r="Q19" s="4">
        <f t="shared" ref="Q19:Q28" si="20">STDEV(E19,H19,K19)</f>
        <v>3.390894799586857E-3</v>
      </c>
    </row>
    <row r="20" spans="1:17" x14ac:dyDescent="0.35">
      <c r="B20">
        <f t="shared" ref="B20:B28" si="21">B5</f>
        <v>3</v>
      </c>
      <c r="C20">
        <f t="shared" si="6"/>
        <v>3.298697014679202E-3</v>
      </c>
      <c r="D20">
        <f t="shared" si="7"/>
        <v>56.7</v>
      </c>
      <c r="E20">
        <f t="shared" si="8"/>
        <v>1.6498118065723737</v>
      </c>
      <c r="F20">
        <f t="shared" si="9"/>
        <v>3.2943501894251363E-3</v>
      </c>
      <c r="G20">
        <f t="shared" si="10"/>
        <v>55.9</v>
      </c>
      <c r="H20">
        <f t="shared" si="11"/>
        <v>1.5839149552030145</v>
      </c>
      <c r="I20">
        <f t="shared" si="12"/>
        <v>3.1903014834901901E-3</v>
      </c>
      <c r="J20">
        <f t="shared" si="13"/>
        <v>55.5</v>
      </c>
      <c r="K20">
        <f t="shared" si="14"/>
        <v>1.5769147207285403</v>
      </c>
      <c r="L20" s="5">
        <f t="shared" si="15"/>
        <v>3.2611162291981762E-3</v>
      </c>
      <c r="M20" s="2">
        <f t="shared" si="16"/>
        <v>56.033333333333331</v>
      </c>
      <c r="N20" s="4">
        <f t="shared" si="17"/>
        <v>1.603547160834643</v>
      </c>
      <c r="O20" s="5">
        <f t="shared" si="18"/>
        <v>6.1365869012932502E-5</v>
      </c>
      <c r="P20" s="2">
        <f t="shared" si="19"/>
        <v>0.61101009266078032</v>
      </c>
      <c r="Q20" s="4">
        <f t="shared" si="20"/>
        <v>4.0218949571100275E-2</v>
      </c>
    </row>
    <row r="21" spans="1:17" x14ac:dyDescent="0.35">
      <c r="B21">
        <f t="shared" si="21"/>
        <v>10</v>
      </c>
      <c r="C21">
        <f t="shared" si="6"/>
        <v>3.1903014834901901E-3</v>
      </c>
      <c r="D21">
        <f t="shared" si="7"/>
        <v>48.8</v>
      </c>
      <c r="E21">
        <f t="shared" si="8"/>
        <v>0.24451357705040216</v>
      </c>
      <c r="F21">
        <f t="shared" si="9"/>
        <v>3.1903014834901901E-3</v>
      </c>
      <c r="G21">
        <f t="shared" si="10"/>
        <v>48.6</v>
      </c>
      <c r="H21">
        <f t="shared" si="11"/>
        <v>0.23980399220731693</v>
      </c>
      <c r="I21">
        <f t="shared" si="12"/>
        <v>3.1903014834901901E-3</v>
      </c>
      <c r="J21">
        <f t="shared" si="13"/>
        <v>48.6</v>
      </c>
      <c r="K21">
        <f t="shared" si="14"/>
        <v>0.23980399220731693</v>
      </c>
      <c r="L21" s="5">
        <f t="shared" si="15"/>
        <v>3.1903014834901901E-3</v>
      </c>
      <c r="M21" s="2">
        <f t="shared" si="16"/>
        <v>48.666666666666664</v>
      </c>
      <c r="N21" s="4">
        <f t="shared" si="17"/>
        <v>0.24137385382167867</v>
      </c>
      <c r="O21" s="5">
        <f t="shared" si="18"/>
        <v>0</v>
      </c>
      <c r="P21" s="2">
        <f t="shared" si="19"/>
        <v>0.11547005383792269</v>
      </c>
      <c r="Q21" s="4">
        <f t="shared" si="20"/>
        <v>2.7190800769266387E-3</v>
      </c>
    </row>
    <row r="22" spans="1:17" x14ac:dyDescent="0.35">
      <c r="B22">
        <f t="shared" si="21"/>
        <v>50</v>
      </c>
      <c r="C22">
        <f t="shared" si="6"/>
        <v>3.0916679548616478E-3</v>
      </c>
      <c r="D22">
        <f t="shared" si="7"/>
        <v>70.099999999999994</v>
      </c>
      <c r="E22">
        <f t="shared" si="8"/>
        <v>-1.0029385385998273</v>
      </c>
      <c r="F22">
        <f t="shared" si="9"/>
        <v>3.0916679548616478E-3</v>
      </c>
      <c r="G22">
        <f t="shared" si="10"/>
        <v>70.3</v>
      </c>
      <c r="H22">
        <f t="shared" si="11"/>
        <v>-1.0002159668119164</v>
      </c>
      <c r="I22">
        <f t="shared" si="12"/>
        <v>3.0926240915416735E-3</v>
      </c>
      <c r="J22">
        <f t="shared" si="13"/>
        <v>71.099999999999994</v>
      </c>
      <c r="K22">
        <f t="shared" si="14"/>
        <v>-0.98886142470899052</v>
      </c>
      <c r="L22" s="5">
        <f t="shared" si="15"/>
        <v>3.0919866670883231E-3</v>
      </c>
      <c r="M22" s="2">
        <f t="shared" si="16"/>
        <v>70.499999999999986</v>
      </c>
      <c r="N22" s="4">
        <f t="shared" si="17"/>
        <v>-0.99733864337357814</v>
      </c>
      <c r="O22" s="5">
        <f t="shared" si="18"/>
        <v>5.520257695949002E-7</v>
      </c>
      <c r="P22" s="2">
        <f t="shared" si="19"/>
        <v>0.52915026221291761</v>
      </c>
      <c r="Q22" s="4">
        <f t="shared" si="20"/>
        <v>7.4666275185324227E-3</v>
      </c>
    </row>
    <row r="23" spans="1:17" x14ac:dyDescent="0.35">
      <c r="B23">
        <f t="shared" si="21"/>
        <v>50</v>
      </c>
      <c r="C23">
        <f t="shared" si="6"/>
        <v>3.0007501875468868E-3</v>
      </c>
      <c r="D23">
        <f t="shared" si="7"/>
        <v>29.1</v>
      </c>
      <c r="E23">
        <f t="shared" si="8"/>
        <v>-1.8819030190810209</v>
      </c>
      <c r="F23">
        <f t="shared" si="9"/>
        <v>3.0007501875468868E-3</v>
      </c>
      <c r="G23">
        <f t="shared" si="10"/>
        <v>29.2</v>
      </c>
      <c r="H23">
        <f t="shared" si="11"/>
        <v>-1.8786254022497169</v>
      </c>
      <c r="I23">
        <f t="shared" si="12"/>
        <v>2.9998500074996251E-3</v>
      </c>
      <c r="J23">
        <f t="shared" si="13"/>
        <v>28.8</v>
      </c>
      <c r="K23">
        <f t="shared" si="14"/>
        <v>-1.8924641733496872</v>
      </c>
      <c r="L23" s="5">
        <f t="shared" si="15"/>
        <v>3.0004501275311332E-3</v>
      </c>
      <c r="M23" s="2">
        <f t="shared" si="16"/>
        <v>29.033333333333331</v>
      </c>
      <c r="N23" s="4">
        <f t="shared" si="17"/>
        <v>-1.8843308648934751</v>
      </c>
      <c r="O23" s="5">
        <f t="shared" si="18"/>
        <v>5.1971919260566162E-7</v>
      </c>
      <c r="P23" s="2">
        <f t="shared" si="19"/>
        <v>0.20816659994661282</v>
      </c>
      <c r="Q23" s="4">
        <f t="shared" si="20"/>
        <v>7.2317855925166756E-3</v>
      </c>
    </row>
    <row r="24" spans="1:17" x14ac:dyDescent="0.35">
      <c r="B24">
        <f t="shared" si="21"/>
        <v>75</v>
      </c>
      <c r="C24">
        <f t="shared" si="6"/>
        <v>2.9390154298310064E-3</v>
      </c>
      <c r="D24">
        <f t="shared" si="7"/>
        <v>17.2</v>
      </c>
      <c r="E24">
        <f t="shared" si="8"/>
        <v>-2.4080567259362797</v>
      </c>
      <c r="F24">
        <f t="shared" si="9"/>
        <v>2.9312619082515023E-3</v>
      </c>
      <c r="G24">
        <f t="shared" si="10"/>
        <v>15.8</v>
      </c>
      <c r="H24">
        <f t="shared" si="11"/>
        <v>-2.4928984997175525</v>
      </c>
      <c r="I24">
        <f t="shared" si="12"/>
        <v>2.926115581565472E-3</v>
      </c>
      <c r="J24">
        <f t="shared" si="13"/>
        <v>15.2</v>
      </c>
      <c r="K24">
        <f t="shared" si="14"/>
        <v>-2.5316209700130932</v>
      </c>
      <c r="L24" s="5">
        <f t="shared" si="15"/>
        <v>2.9321309732159933E-3</v>
      </c>
      <c r="M24" s="2">
        <f t="shared" si="16"/>
        <v>16.066666666666666</v>
      </c>
      <c r="N24" s="4">
        <f t="shared" si="17"/>
        <v>-2.4775253985556418</v>
      </c>
      <c r="O24" s="5">
        <f t="shared" si="18"/>
        <v>6.4936874541998589E-6</v>
      </c>
      <c r="P24" s="2">
        <f t="shared" si="19"/>
        <v>1.0263202878893767</v>
      </c>
      <c r="Q24" s="4">
        <f t="shared" si="20"/>
        <v>6.3200314738688895E-2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2023-12-15T21:33:24Z</dcterms:modified>
</cp:coreProperties>
</file>