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D6197B62-0EE2-4249-BA7D-8893782D945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<sst xmlns="http://schemas.openxmlformats.org/spreadsheetml/2006/main" count="60" uniqueCount="28">
  <si>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</si>
  <si>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</si>
  <si>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</si>
  <si>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</si>
  <si>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</si>
  <si>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</si>
  <si>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</si>
  <si>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</si>
  <si>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</si>
  <si>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</si>
  <si>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</si>
  <si>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</si>
  <si>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</si>
  <si>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</si>
  <si>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</si>
  <si>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</si>
  <si>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</si>
  <si>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</si>
  <si>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</si>
  <si>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</si>
  <si>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</si>
  <si>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</si>
  <si>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</si>
  <si>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</si>
  <si>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</si>
  <si>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</si>
  <si>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CPA-52Z</t>
  </si>
  <si>
    <t>D8 kynn-thcp King Louis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</si>
</sst>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26.5</c:v>
                </c:pt>
                <c:pt idx="1">
                  <c:v>30</c:v>
                </c:pt>
                <c:pt idx="2">
                  <c:v>39.066666666666663</c:v>
                </c:pt>
                <c:pt idx="3">
                  <c:v>49.166666666666664</c:v>
                </c:pt>
                <c:pt idx="4">
                  <c:v>59.466666666666669</c:v>
                </c:pt>
                <c:pt idx="5">
                  <c:v>69.966666666666669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403733.33333333331</c:v>
                </c:pt>
                <c:pt idx="1">
                  <c:v>194633.33333333334</c:v>
                </c:pt>
                <c:pt idx="2">
                  <c:v>27306.666666666668</c:v>
                </c:pt>
                <c:pt idx="3">
                  <c:v>4381.666666666667</c:v>
                </c:pt>
                <c:pt idx="4">
                  <c:v>362.33333333333331</c:v>
                </c:pt>
                <c:pt idx="5">
                  <c:v>86.833333333333329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3.3372267645586525E-3</c:v>
                </c:pt>
                <c:pt idx="1">
                  <c:v>3.29869725397555E-3</c:v>
                </c:pt>
                <c:pt idx="2">
                  <c:v>3.2029040392867448E-3</c:v>
                </c:pt>
                <c:pt idx="3">
                  <c:v>3.102538977380723E-3</c:v>
                </c:pt>
                <c:pt idx="4">
                  <c:v>3.006466492522052E-3</c:v>
                </c:pt>
                <c:pt idx="5">
                  <c:v>2.9144662530967229E-3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6.0007423937996505</c:v>
                </c:pt>
                <c:pt idx="1">
                  <c:v>5.2698837816291499</c:v>
                </c:pt>
                <c:pt idx="2">
                  <c:v>3.3070611044725737</c:v>
                </c:pt>
                <c:pt idx="3">
                  <c:v>1.4773899897428346</c:v>
                </c:pt>
                <c:pt idx="4">
                  <c:v>-1.0157533227510844</c:v>
                </c:pt>
                <c:pt idx="5">
                  <c:v>-2.4446448395076823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C10" sqref="C10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27</v>
      </c>
      <c r="C2" s="17" t="s">
        <v>11</v>
      </c>
      <c r="D2" s="17"/>
      <c r="E2" s="17"/>
      <c r="F2" s="17" t="s">
        <v>10</v>
      </c>
      <c r="G2" s="17"/>
      <c r="H2" s="17"/>
      <c r="I2" s="17" t="s">
        <v>9</v>
      </c>
      <c r="J2" s="17"/>
      <c r="K2" s="17"/>
      <c r="L2" s="17" t="s">
        <v>21</v>
      </c>
      <c r="M2" s="17"/>
      <c r="N2" s="17"/>
      <c r="O2" s="17" t="s">
        <v>20</v>
      </c>
      <c r="P2" s="17"/>
      <c r="Q2" s="17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26</v>
      </c>
      <c r="B4">
        <v>0.5</v>
      </c>
      <c r="C4">
        <v>26.5</v>
      </c>
      <c r="D4">
        <v>25.3</v>
      </c>
      <c r="E4" s="15">
        <v>401600</v>
      </c>
      <c r="F4">
        <v>26.5</v>
      </c>
      <c r="G4">
        <v>25.4</v>
      </c>
      <c r="H4" s="15">
        <v>403200</v>
      </c>
      <c r="I4" s="16">
        <v>26.5</v>
      </c>
      <c r="J4" s="15">
        <v>25.6</v>
      </c>
      <c r="K4" s="15">
        <v>406400</v>
      </c>
      <c r="L4" s="10">
        <f>AVERAGE(C4,F4,I4)</f>
        <v>26.5</v>
      </c>
      <c r="M4" s="2">
        <f>AVERAGE(D4,G4,J4)</f>
        <v>25.433333333333337</v>
      </c>
      <c r="N4" s="9">
        <f>AVERAGE(E4,H4,K4)</f>
        <v>403733.33333333331</v>
      </c>
      <c r="O4" s="7">
        <f>STDEV(C4,F4,I4)</f>
        <v>0</v>
      </c>
      <c r="P4" s="7">
        <f>STDEV(D4,G4,J4)</f>
        <v>0.1527525231651953</v>
      </c>
      <c r="Q4" s="7">
        <f>STDEV(E4,H4,K4)</f>
        <v>2444.0403706431148</v>
      </c>
    </row>
    <row r="5" spans="1:24" x14ac:dyDescent="0.35">
      <c r="A5" t="s">
        <v>26</v>
      </c>
      <c r="B5">
        <v>2</v>
      </c>
      <c r="C5">
        <v>29.9</v>
      </c>
      <c r="D5" s="15">
        <v>52.3</v>
      </c>
      <c r="E5" s="15">
        <v>207600</v>
      </c>
      <c r="F5">
        <v>30</v>
      </c>
      <c r="G5">
        <v>48.4</v>
      </c>
      <c r="H5" s="15">
        <v>192100</v>
      </c>
      <c r="I5" s="15">
        <v>30.1</v>
      </c>
      <c r="J5" s="15">
        <v>46.4</v>
      </c>
      <c r="K5" s="15">
        <v>184200</v>
      </c>
      <c r="L5" s="10">
        <f t="shared" ref="L5:L13" si="0">AVERAGE(C5,F5,I5)</f>
        <v>30</v>
      </c>
      <c r="M5" s="2">
        <f t="shared" ref="M5:M13" si="1">AVERAGE(D5,G5,J5)</f>
        <v>49.033333333333331</v>
      </c>
      <c r="N5" s="9">
        <f t="shared" ref="N5:N13" si="2">AVERAGE(E5,H5,K5)</f>
        <v>194633.33333333334</v>
      </c>
      <c r="O5" s="7">
        <f t="shared" ref="O5:O13" si="3">STDEV(C5,F5,I5)</f>
        <v>0.10000000000000142</v>
      </c>
      <c r="P5" s="7">
        <f t="shared" ref="P5:P13" si="4">STDEV(D5,G5,J5)</f>
        <v>3.0005555041247494</v>
      </c>
      <c r="Q5" s="7">
        <f t="shared" ref="Q5:Q13" si="5">STDEV(E5,H5,K5)</f>
        <v>11903.920922676414</v>
      </c>
    </row>
    <row r="6" spans="1:24" x14ac:dyDescent="0.35">
      <c r="A6" t="s">
        <v>26</v>
      </c>
      <c r="B6">
        <v>10</v>
      </c>
      <c r="C6">
        <v>39</v>
      </c>
      <c r="D6">
        <v>34.9</v>
      </c>
      <c r="E6" s="15">
        <v>27700</v>
      </c>
      <c r="F6">
        <v>39.1</v>
      </c>
      <c r="G6">
        <v>34.4</v>
      </c>
      <c r="H6" s="15">
        <v>27310</v>
      </c>
      <c r="I6">
        <v>39.1</v>
      </c>
      <c r="J6">
        <v>33.9</v>
      </c>
      <c r="K6" s="15">
        <v>26910</v>
      </c>
      <c r="L6" s="10">
        <f t="shared" si="0"/>
        <v>39.066666666666663</v>
      </c>
      <c r="M6" s="2">
        <f t="shared" si="1"/>
        <v>34.4</v>
      </c>
      <c r="N6" s="9">
        <f t="shared" si="2"/>
        <v>27306.666666666668</v>
      </c>
      <c r="O6" s="7">
        <f t="shared" si="3"/>
        <v>5.7735026918963393E-2</v>
      </c>
      <c r="P6" s="7">
        <f t="shared" si="4"/>
        <v>0.5</v>
      </c>
      <c r="Q6" s="7">
        <f t="shared" si="5"/>
        <v>395.0105483823607</v>
      </c>
    </row>
    <row r="7" spans="1:24" x14ac:dyDescent="0.35">
      <c r="A7" t="s">
        <v>26</v>
      </c>
      <c r="B7">
        <v>50</v>
      </c>
      <c r="C7">
        <v>49.1</v>
      </c>
      <c r="D7">
        <v>27.9</v>
      </c>
      <c r="E7" s="15">
        <v>4429</v>
      </c>
      <c r="F7">
        <v>49.2</v>
      </c>
      <c r="G7">
        <v>27.6</v>
      </c>
      <c r="H7" s="15">
        <v>4382</v>
      </c>
      <c r="I7">
        <v>49.2</v>
      </c>
      <c r="J7">
        <v>27.3</v>
      </c>
      <c r="K7" s="15">
        <v>4334</v>
      </c>
      <c r="L7" s="10">
        <f t="shared" si="0"/>
        <v>49.166666666666664</v>
      </c>
      <c r="M7" s="2">
        <f t="shared" si="1"/>
        <v>27.599999999999998</v>
      </c>
      <c r="N7" s="9">
        <f t="shared" si="2"/>
        <v>4381.666666666667</v>
      </c>
      <c r="O7" s="7">
        <f t="shared" si="3"/>
        <v>5.7735026918963393E-2</v>
      </c>
      <c r="P7" s="7">
        <f t="shared" si="4"/>
        <v>0.29999999999999893</v>
      </c>
      <c r="Q7" s="7">
        <f t="shared" si="5"/>
        <v>47.500877184882945</v>
      </c>
    </row>
    <row r="8" spans="1:24" x14ac:dyDescent="0.35">
      <c r="A8" t="s">
        <v>25</v>
      </c>
      <c r="B8">
        <v>20</v>
      </c>
      <c r="C8">
        <v>59.2</v>
      </c>
      <c r="D8">
        <v>28.4</v>
      </c>
      <c r="E8" s="15">
        <v>371.5</v>
      </c>
      <c r="F8">
        <v>59.3</v>
      </c>
      <c r="G8">
        <v>28.3</v>
      </c>
      <c r="H8" s="15">
        <v>370.2</v>
      </c>
      <c r="I8">
        <v>59.9</v>
      </c>
      <c r="J8">
        <v>26.4</v>
      </c>
      <c r="K8" s="15">
        <v>345.3</v>
      </c>
      <c r="L8" s="10">
        <f t="shared" si="0"/>
        <v>59.466666666666669</v>
      </c>
      <c r="M8" s="2">
        <f t="shared" si="1"/>
        <v>27.7</v>
      </c>
      <c r="N8" s="9">
        <f t="shared" si="2"/>
        <v>362.33333333333331</v>
      </c>
      <c r="O8" s="7">
        <f t="shared" si="3"/>
        <v>0.37859388972001706</v>
      </c>
      <c r="P8" s="7">
        <f t="shared" si="4"/>
        <v>1.1269427669584651</v>
      </c>
      <c r="Q8" s="7">
        <f t="shared" si="5"/>
        <v>14.765613205462651</v>
      </c>
    </row>
    <row r="9" spans="1:24" x14ac:dyDescent="0.35">
      <c r="A9" t="s">
        <v>25</v>
      </c>
      <c r="B9">
        <v>75</v>
      </c>
      <c r="C9">
        <v>69.3</v>
      </c>
      <c r="D9">
        <v>26.4</v>
      </c>
      <c r="E9" s="15">
        <v>92.03</v>
      </c>
      <c r="F9">
        <v>70.2</v>
      </c>
      <c r="G9">
        <v>24.2</v>
      </c>
      <c r="H9" s="15">
        <v>84.41</v>
      </c>
      <c r="I9">
        <v>70.400000000000006</v>
      </c>
      <c r="J9">
        <v>24.1</v>
      </c>
      <c r="K9" s="15">
        <v>84.06</v>
      </c>
      <c r="L9" s="10">
        <f t="shared" si="0"/>
        <v>69.966666666666669</v>
      </c>
      <c r="M9" s="2">
        <f t="shared" si="1"/>
        <v>24.899999999999995</v>
      </c>
      <c r="N9" s="9">
        <f t="shared" si="2"/>
        <v>86.833333333333329</v>
      </c>
      <c r="O9" s="7">
        <f t="shared" si="3"/>
        <v>0.58594652770823585</v>
      </c>
      <c r="P9" s="7">
        <f t="shared" si="4"/>
        <v>1.2999999999999989</v>
      </c>
      <c r="Q9" s="7">
        <f t="shared" si="5"/>
        <v>4.5038465041932039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 kynn-thcp King Louis</v>
      </c>
      <c r="C17" s="17" t="s">
        <v>11</v>
      </c>
      <c r="D17" s="17"/>
      <c r="E17" s="17"/>
      <c r="F17" s="17" t="s">
        <v>10</v>
      </c>
      <c r="G17" s="17"/>
      <c r="H17" s="17"/>
      <c r="I17" s="17" t="s">
        <v>9</v>
      </c>
      <c r="J17" s="17"/>
      <c r="K17" s="17"/>
      <c r="L17" s="17" t="s">
        <v>8</v>
      </c>
      <c r="M17" s="17"/>
      <c r="N17" s="17"/>
      <c r="O17" s="17" t="s">
        <v>7</v>
      </c>
      <c r="P17" s="17"/>
      <c r="Q17" s="17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0.5</v>
      </c>
      <c r="C19">
        <f t="shared" ref="C19:C28" si="6">1/(C4+273.15)</f>
        <v>3.3372267645586521E-3</v>
      </c>
      <c r="D19">
        <f t="shared" ref="D19:D28" si="7">D4</f>
        <v>25.3</v>
      </c>
      <c r="E19">
        <f t="shared" ref="E19:E28" si="8">LN(E4/1000)</f>
        <v>5.9954565683775192</v>
      </c>
      <c r="F19">
        <f t="shared" ref="F19:F28" si="9">1/(F4+273.15)</f>
        <v>3.3372267645586521E-3</v>
      </c>
      <c r="G19">
        <f t="shared" ref="G19:G28" si="10">G4</f>
        <v>25.4</v>
      </c>
      <c r="H19">
        <f t="shared" ref="H19:H28" si="11">LN(H4/1000)</f>
        <v>5.9994327167571591</v>
      </c>
      <c r="I19">
        <f t="shared" ref="I19:I28" si="12">1/(I4+273.15)</f>
        <v>3.3372267645586521E-3</v>
      </c>
      <c r="J19">
        <f t="shared" ref="J19:J28" si="13">J4</f>
        <v>25.6</v>
      </c>
      <c r="K19">
        <f t="shared" ref="K19:K28" si="14">LN(K4/1000)</f>
        <v>6.0073378962642723</v>
      </c>
      <c r="L19" s="5">
        <f t="shared" ref="L19:L28" si="15">AVERAGE(C19,F19,I19)</f>
        <v>3.3372267645586525E-3</v>
      </c>
      <c r="M19" s="2">
        <f t="shared" ref="M19:M28" si="16">AVERAGE(D19,G19,J19)</f>
        <v>25.433333333333337</v>
      </c>
      <c r="N19" s="4">
        <f t="shared" ref="N19:N28" si="17">AVERAGE(E19,H19,K19)</f>
        <v>6.0007423937996505</v>
      </c>
      <c r="O19" s="5">
        <f t="shared" ref="O19:O28" si="18">STDEV(C19,F19,I19)</f>
        <v>5.3114842012129618E-19</v>
      </c>
      <c r="P19" s="2">
        <f t="shared" ref="P19:P28" si="19">STDEV(D19,G19,J19)</f>
        <v>0.1527525231651953</v>
      </c>
      <c r="Q19" s="4">
        <f t="shared" ref="Q19:Q28" si="20">STDEV(E19,H19,K19)</f>
        <v>6.0479689611352581E-3</v>
      </c>
    </row>
    <row r="20" spans="1:17" x14ac:dyDescent="0.35">
      <c r="B20">
        <f t="shared" ref="B20:B28" si="21">B5</f>
        <v>2</v>
      </c>
      <c r="C20">
        <f t="shared" si="6"/>
        <v>3.2997855139415941E-3</v>
      </c>
      <c r="D20">
        <f t="shared" si="7"/>
        <v>52.3</v>
      </c>
      <c r="E20">
        <f t="shared" si="8"/>
        <v>5.3356131512917333</v>
      </c>
      <c r="F20">
        <f t="shared" si="9"/>
        <v>3.298697014679202E-3</v>
      </c>
      <c r="G20">
        <f t="shared" si="10"/>
        <v>48.4</v>
      </c>
      <c r="H20">
        <f t="shared" si="11"/>
        <v>5.2580160697745111</v>
      </c>
      <c r="I20">
        <f t="shared" si="12"/>
        <v>3.2976092333058533E-3</v>
      </c>
      <c r="J20">
        <f t="shared" si="13"/>
        <v>46.4</v>
      </c>
      <c r="K20">
        <f t="shared" si="14"/>
        <v>5.2160221238212063</v>
      </c>
      <c r="L20" s="5">
        <f t="shared" si="15"/>
        <v>3.29869725397555E-3</v>
      </c>
      <c r="M20" s="2">
        <f t="shared" si="16"/>
        <v>49.033333333333331</v>
      </c>
      <c r="N20" s="4">
        <f t="shared" si="17"/>
        <v>5.2698837816291499</v>
      </c>
      <c r="O20" s="5">
        <f t="shared" si="18"/>
        <v>1.0881403376045411E-6</v>
      </c>
      <c r="P20" s="2">
        <f t="shared" si="19"/>
        <v>3.0005555041247494</v>
      </c>
      <c r="Q20" s="4">
        <f t="shared" si="20"/>
        <v>6.0672361099290022E-2</v>
      </c>
    </row>
    <row r="21" spans="1:17" x14ac:dyDescent="0.35">
      <c r="B21">
        <f t="shared" si="21"/>
        <v>10</v>
      </c>
      <c r="C21">
        <f t="shared" si="6"/>
        <v>3.2035880185808108E-3</v>
      </c>
      <c r="D21">
        <f t="shared" si="7"/>
        <v>34.9</v>
      </c>
      <c r="E21">
        <f t="shared" si="8"/>
        <v>3.3214324131932926</v>
      </c>
      <c r="F21">
        <f t="shared" si="9"/>
        <v>3.2025620496397116E-3</v>
      </c>
      <c r="G21">
        <f t="shared" si="10"/>
        <v>34.4</v>
      </c>
      <c r="H21">
        <f t="shared" si="11"/>
        <v>3.3072529354856135</v>
      </c>
      <c r="I21">
        <f t="shared" si="12"/>
        <v>3.2025620496397116E-3</v>
      </c>
      <c r="J21">
        <f t="shared" si="13"/>
        <v>33.9</v>
      </c>
      <c r="K21">
        <f t="shared" si="14"/>
        <v>3.2924979647388146</v>
      </c>
      <c r="L21" s="5">
        <f t="shared" si="15"/>
        <v>3.2029040392867448E-3</v>
      </c>
      <c r="M21" s="2">
        <f t="shared" si="16"/>
        <v>34.4</v>
      </c>
      <c r="N21" s="4">
        <f t="shared" si="17"/>
        <v>3.3070611044725737</v>
      </c>
      <c r="O21" s="5">
        <f t="shared" si="18"/>
        <v>5.9234344432382681E-7</v>
      </c>
      <c r="P21" s="2">
        <f t="shared" si="19"/>
        <v>0.5</v>
      </c>
      <c r="Q21" s="4">
        <f t="shared" si="20"/>
        <v>1.4468178053728265E-2</v>
      </c>
    </row>
    <row r="22" spans="1:17" x14ac:dyDescent="0.35">
      <c r="B22">
        <f t="shared" si="21"/>
        <v>50</v>
      </c>
      <c r="C22">
        <f t="shared" si="6"/>
        <v>3.1031807602792862E-3</v>
      </c>
      <c r="D22">
        <f t="shared" si="7"/>
        <v>27.9</v>
      </c>
      <c r="E22">
        <f t="shared" si="8"/>
        <v>1.4881738249410612</v>
      </c>
      <c r="F22">
        <f t="shared" si="9"/>
        <v>3.1022180859314411E-3</v>
      </c>
      <c r="G22">
        <f t="shared" si="10"/>
        <v>27.6</v>
      </c>
      <c r="H22">
        <f t="shared" si="11"/>
        <v>1.4775052411732748</v>
      </c>
      <c r="I22">
        <f t="shared" si="12"/>
        <v>3.1022180859314411E-3</v>
      </c>
      <c r="J22">
        <f t="shared" si="13"/>
        <v>27.3</v>
      </c>
      <c r="K22">
        <f t="shared" si="14"/>
        <v>1.4664909031141673</v>
      </c>
      <c r="L22" s="5">
        <f t="shared" si="15"/>
        <v>3.102538977380723E-3</v>
      </c>
      <c r="M22" s="2">
        <f t="shared" si="16"/>
        <v>27.599999999999998</v>
      </c>
      <c r="N22" s="4">
        <f t="shared" si="17"/>
        <v>1.4773899897428346</v>
      </c>
      <c r="O22" s="5">
        <f t="shared" si="18"/>
        <v>5.5580029387032195E-7</v>
      </c>
      <c r="P22" s="2">
        <f t="shared" si="19"/>
        <v>0.29999999999999893</v>
      </c>
      <c r="Q22" s="4">
        <f t="shared" si="20"/>
        <v>1.0841920351439683E-2</v>
      </c>
    </row>
    <row r="23" spans="1:17" x14ac:dyDescent="0.35">
      <c r="B23">
        <f t="shared" si="21"/>
        <v>20</v>
      </c>
      <c r="C23">
        <f t="shared" si="6"/>
        <v>3.0088761847449981E-3</v>
      </c>
      <c r="D23">
        <f t="shared" si="7"/>
        <v>28.4</v>
      </c>
      <c r="E23">
        <f t="shared" si="8"/>
        <v>-0.99020641482432326</v>
      </c>
      <c r="F23">
        <f t="shared" si="9"/>
        <v>3.0079711234772149E-3</v>
      </c>
      <c r="G23">
        <f t="shared" si="10"/>
        <v>28.3</v>
      </c>
      <c r="H23">
        <f t="shared" si="11"/>
        <v>-0.99371187884274004</v>
      </c>
      <c r="I23">
        <f t="shared" si="12"/>
        <v>3.0025521693439429E-3</v>
      </c>
      <c r="J23">
        <f t="shared" si="13"/>
        <v>26.4</v>
      </c>
      <c r="K23">
        <f t="shared" si="14"/>
        <v>-1.0633416745861903</v>
      </c>
      <c r="L23" s="5">
        <f t="shared" si="15"/>
        <v>3.006466492522052E-3</v>
      </c>
      <c r="M23" s="2">
        <f t="shared" si="16"/>
        <v>27.7</v>
      </c>
      <c r="N23" s="4">
        <f t="shared" si="17"/>
        <v>-1.0157533227510844</v>
      </c>
      <c r="O23" s="5">
        <f t="shared" si="18"/>
        <v>3.4199749168118086E-6</v>
      </c>
      <c r="P23" s="2">
        <f t="shared" si="19"/>
        <v>1.1269427669584651</v>
      </c>
      <c r="Q23" s="4">
        <f t="shared" si="20"/>
        <v>4.1249975664022713E-2</v>
      </c>
    </row>
    <row r="24" spans="1:17" x14ac:dyDescent="0.35">
      <c r="B24">
        <f t="shared" si="21"/>
        <v>75</v>
      </c>
      <c r="C24">
        <f t="shared" si="6"/>
        <v>2.9201343261790044E-3</v>
      </c>
      <c r="D24">
        <f t="shared" si="7"/>
        <v>26.4</v>
      </c>
      <c r="E24">
        <f t="shared" si="8"/>
        <v>-2.3856406681313715</v>
      </c>
      <c r="F24">
        <f t="shared" si="9"/>
        <v>2.9124799767001604E-3</v>
      </c>
      <c r="G24">
        <f t="shared" si="10"/>
        <v>24.2</v>
      </c>
      <c r="H24">
        <f t="shared" si="11"/>
        <v>-2.4720694009865083</v>
      </c>
      <c r="I24">
        <f t="shared" si="12"/>
        <v>2.9107844564110032E-3</v>
      </c>
      <c r="J24">
        <f t="shared" si="13"/>
        <v>24.1</v>
      </c>
      <c r="K24">
        <f t="shared" si="14"/>
        <v>-2.4762244494051666</v>
      </c>
      <c r="L24" s="5">
        <f t="shared" si="15"/>
        <v>2.9144662530967229E-3</v>
      </c>
      <c r="M24" s="2">
        <f t="shared" si="16"/>
        <v>24.899999999999995</v>
      </c>
      <c r="N24" s="4">
        <f t="shared" si="17"/>
        <v>-2.4446448395076823</v>
      </c>
      <c r="O24" s="5">
        <f t="shared" si="18"/>
        <v>4.9813639309230369E-6</v>
      </c>
      <c r="P24" s="2">
        <f t="shared" si="19"/>
        <v>1.2999999999999989</v>
      </c>
      <c r="Q24" s="4">
        <f t="shared" si="20"/>
        <v>5.1141326602798666E-2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17:E17"/>
    <mergeCell ref="F17:H17"/>
    <mergeCell ref="I17:K17"/>
    <mergeCell ref="L17:N17"/>
    <mergeCell ref="O17:Q17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2023-06-28T21:13:26Z</dcterms:modified>
</cp:coreProperties>
</file>