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6292EA60-F20C-452C-B0A1-4F5220E48C0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<sst xmlns="http://schemas.openxmlformats.org/spreadsheetml/2006/main" count="60" uniqueCount="28">
  <si>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</si>
  <si>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</si>
  <si>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</si>
  <si>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</si>
  <si>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</si>
  <si>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</si>
  <si>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</si>
  <si>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</si>
  <si>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</si>
  <si>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</si>
  <si>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</si>
  <si>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</si>
  <si>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</si>
  <si>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</si>
  <si>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</si>
  <si>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</si>
  <si>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</si>
  <si>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</si>
  <si>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</si>
  <si>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</si>
  <si>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</si>
  <si>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</si>
  <si>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</si>
  <si>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</si>
  <si>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</si>
  <si>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</si>
  <si>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</si>
  <si>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D8 BLUE DREAM KYNN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</si>
</sst>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</c:v>
                </c:pt>
                <c:pt idx="1">
                  <c:v>29.3</c:v>
                </c:pt>
                <c:pt idx="2">
                  <c:v>40.766666666666666</c:v>
                </c:pt>
                <c:pt idx="3">
                  <c:v>49.966666666666669</c:v>
                </c:pt>
                <c:pt idx="4">
                  <c:v>58.966666666666669</c:v>
                </c:pt>
                <c:pt idx="5">
                  <c:v>66.833333333333329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228366.66666666666</c:v>
                </c:pt>
                <c:pt idx="1">
                  <c:v>106566.66666666667</c:v>
                </c:pt>
                <c:pt idx="2">
                  <c:v>13470</c:v>
                </c:pt>
                <c:pt idx="3">
                  <c:v>3122.3333333333335</c:v>
                </c:pt>
                <c:pt idx="4">
                  <c:v>312.23333333333335</c:v>
                </c:pt>
                <c:pt idx="5">
                  <c:v>161.66666666666666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3.3506449991623391E-3</c:v>
                </c:pt>
                <c:pt idx="1">
                  <c:v>3.3063318660236959E-3</c:v>
                </c:pt>
                <c:pt idx="2">
                  <c:v>3.1855666278352689E-3</c:v>
                </c:pt>
                <c:pt idx="3">
                  <c:v>3.0948574445358958E-3</c:v>
                </c:pt>
                <c:pt idx="4">
                  <c:v>3.0109901745837084E-3</c:v>
                </c:pt>
                <c:pt idx="5">
                  <c:v>2.9413222367523514E-3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5.4307585466501687</c:v>
                </c:pt>
                <c:pt idx="1">
                  <c:v>4.6684510742282166</c:v>
                </c:pt>
                <c:pt idx="2">
                  <c:v>2.6001758395056309</c:v>
                </c:pt>
                <c:pt idx="3">
                  <c:v>1.1381993545655995</c:v>
                </c:pt>
                <c:pt idx="4">
                  <c:v>-1.1640154361781387</c:v>
                </c:pt>
                <c:pt idx="5">
                  <c:v>-1.8224759848490628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4" workbookViewId="0">
      <selection activeCell="J40" sqref="J40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2</v>
      </c>
      <c r="C4">
        <v>25.3</v>
      </c>
      <c r="D4">
        <v>56</v>
      </c>
      <c r="E4" s="15">
        <v>222300</v>
      </c>
      <c r="F4">
        <v>25.3</v>
      </c>
      <c r="G4">
        <v>57.9</v>
      </c>
      <c r="H4" s="15">
        <v>229800</v>
      </c>
      <c r="I4" s="15">
        <v>25.3</v>
      </c>
      <c r="J4" s="15">
        <v>58.7</v>
      </c>
      <c r="K4" s="15">
        <v>233000</v>
      </c>
      <c r="L4" s="10">
        <f>AVERAGE(C4,F4,I4)</f>
        <v>25.3</v>
      </c>
      <c r="M4" s="2">
        <f>AVERAGE(D4,G4,J4)</f>
        <v>57.533333333333339</v>
      </c>
      <c r="N4" s="9">
        <f>AVERAGE(E4,H4,K4)</f>
        <v>228366.66666666666</v>
      </c>
      <c r="O4" s="7">
        <f>STDEV(C4,F4,I4)</f>
        <v>0</v>
      </c>
      <c r="P4" s="7">
        <f>STDEV(D4,G4,J4)</f>
        <v>1.3868429375143156</v>
      </c>
      <c r="Q4" s="7">
        <f>STDEV(E4,H4,K4)</f>
        <v>5492.1155608138233</v>
      </c>
    </row>
    <row r="5" spans="1:24" x14ac:dyDescent="0.35">
      <c r="A5" t="s">
        <v>26</v>
      </c>
      <c r="B5">
        <v>5</v>
      </c>
      <c r="C5">
        <v>29.2</v>
      </c>
      <c r="D5" s="15">
        <v>67.099999999999994</v>
      </c>
      <c r="E5" s="15">
        <v>109900</v>
      </c>
      <c r="F5">
        <v>29.3</v>
      </c>
      <c r="G5">
        <v>67.099999999999994</v>
      </c>
      <c r="H5" s="15">
        <v>106500</v>
      </c>
      <c r="I5" s="15">
        <v>29.4</v>
      </c>
      <c r="J5" s="15">
        <v>65.099999999999994</v>
      </c>
      <c r="K5" s="15">
        <v>103300</v>
      </c>
      <c r="L5" s="10">
        <f t="shared" ref="L5:L13" si="0">AVERAGE(C5,F5,I5)</f>
        <v>29.3</v>
      </c>
      <c r="M5" s="2">
        <f t="shared" ref="M5:M13" si="1">AVERAGE(D5,G5,J5)</f>
        <v>66.433333333333323</v>
      </c>
      <c r="N5" s="9">
        <f t="shared" ref="N5:N13" si="2">AVERAGE(E5,H5,K5)</f>
        <v>106566.66666666667</v>
      </c>
      <c r="O5" s="7">
        <f t="shared" ref="O5:O13" si="3">STDEV(C5,F5,I5)</f>
        <v>9.9999999999999645E-2</v>
      </c>
      <c r="P5" s="7">
        <f t="shared" ref="P5:P13" si="4">STDEV(D5,G5,J5)</f>
        <v>1.1547005383792517</v>
      </c>
      <c r="Q5" s="7">
        <f t="shared" ref="Q5:Q13" si="5">STDEV(E5,H5,K5)</f>
        <v>3300.5050118630838</v>
      </c>
    </row>
    <row r="6" spans="1:24" x14ac:dyDescent="0.35">
      <c r="A6" t="s">
        <v>26</v>
      </c>
      <c r="B6">
        <v>10</v>
      </c>
      <c r="C6">
        <v>41.4</v>
      </c>
      <c r="D6">
        <v>16.5</v>
      </c>
      <c r="E6" s="15">
        <v>13100</v>
      </c>
      <c r="F6">
        <v>40.700000000000003</v>
      </c>
      <c r="G6">
        <v>16.899999999999999</v>
      </c>
      <c r="H6" s="15">
        <v>13420</v>
      </c>
      <c r="I6">
        <v>40.200000000000003</v>
      </c>
      <c r="J6">
        <v>17.5</v>
      </c>
      <c r="K6" s="15">
        <v>13890</v>
      </c>
      <c r="L6" s="10">
        <f t="shared" si="0"/>
        <v>40.766666666666666</v>
      </c>
      <c r="M6" s="2">
        <f t="shared" si="1"/>
        <v>16.966666666666665</v>
      </c>
      <c r="N6" s="9">
        <f t="shared" si="2"/>
        <v>13470</v>
      </c>
      <c r="O6" s="7">
        <f t="shared" si="3"/>
        <v>0.60277137733416852</v>
      </c>
      <c r="P6" s="7">
        <f t="shared" si="4"/>
        <v>0.50332229568471676</v>
      </c>
      <c r="Q6" s="7">
        <f t="shared" si="5"/>
        <v>397.36632972611056</v>
      </c>
    </row>
    <row r="7" spans="1:24" x14ac:dyDescent="0.35">
      <c r="A7" t="s">
        <v>26</v>
      </c>
      <c r="B7">
        <v>50</v>
      </c>
      <c r="C7">
        <v>49.9</v>
      </c>
      <c r="D7">
        <v>20.399999999999999</v>
      </c>
      <c r="E7" s="15">
        <v>3239</v>
      </c>
      <c r="F7">
        <v>50</v>
      </c>
      <c r="G7">
        <v>19.5</v>
      </c>
      <c r="H7" s="15">
        <v>3096</v>
      </c>
      <c r="I7">
        <v>50</v>
      </c>
      <c r="J7">
        <v>19.100000000000001</v>
      </c>
      <c r="K7" s="15">
        <v>3032</v>
      </c>
      <c r="L7" s="10">
        <f t="shared" si="0"/>
        <v>49.966666666666669</v>
      </c>
      <c r="M7" s="2">
        <f t="shared" si="1"/>
        <v>19.666666666666668</v>
      </c>
      <c r="N7" s="9">
        <f t="shared" si="2"/>
        <v>3122.3333333333335</v>
      </c>
      <c r="O7" s="7">
        <f t="shared" si="3"/>
        <v>5.77350269189634E-2</v>
      </c>
      <c r="P7" s="7">
        <f t="shared" si="4"/>
        <v>0.66583281184793786</v>
      </c>
      <c r="Q7" s="7">
        <f t="shared" si="5"/>
        <v>105.98270299125859</v>
      </c>
    </row>
    <row r="8" spans="1:24" x14ac:dyDescent="0.35">
      <c r="A8" t="s">
        <v>25</v>
      </c>
      <c r="B8">
        <v>100</v>
      </c>
      <c r="C8">
        <v>58.9</v>
      </c>
      <c r="D8">
        <v>39.6</v>
      </c>
      <c r="E8" s="15">
        <v>314.3</v>
      </c>
      <c r="F8">
        <v>59</v>
      </c>
      <c r="G8">
        <v>39.200000000000003</v>
      </c>
      <c r="H8" s="15">
        <v>311.2</v>
      </c>
      <c r="I8">
        <v>59</v>
      </c>
      <c r="J8">
        <v>39.200000000000003</v>
      </c>
      <c r="K8" s="15">
        <v>311.2</v>
      </c>
      <c r="L8" s="10">
        <f t="shared" si="0"/>
        <v>58.966666666666669</v>
      </c>
      <c r="M8" s="2">
        <f t="shared" si="1"/>
        <v>39.333333333333336</v>
      </c>
      <c r="N8" s="9">
        <f t="shared" si="2"/>
        <v>312.23333333333335</v>
      </c>
      <c r="O8" s="7">
        <f t="shared" si="3"/>
        <v>5.77350269189634E-2</v>
      </c>
      <c r="P8" s="7">
        <f t="shared" si="4"/>
        <v>0.23094010767584949</v>
      </c>
      <c r="Q8" s="7">
        <f t="shared" si="5"/>
        <v>1.789785834487853</v>
      </c>
    </row>
    <row r="9" spans="1:24" x14ac:dyDescent="0.35">
      <c r="A9" t="s">
        <v>25</v>
      </c>
      <c r="B9">
        <v>100</v>
      </c>
      <c r="C9">
        <v>66.5</v>
      </c>
      <c r="D9">
        <v>21</v>
      </c>
      <c r="E9" s="15">
        <v>166.7</v>
      </c>
      <c r="F9">
        <v>66.900000000000006</v>
      </c>
      <c r="G9">
        <v>20.2</v>
      </c>
      <c r="H9" s="15">
        <v>160.30000000000001</v>
      </c>
      <c r="I9">
        <v>67.099999999999994</v>
      </c>
      <c r="J9">
        <v>19.899999999999999</v>
      </c>
      <c r="K9" s="15">
        <v>158</v>
      </c>
      <c r="L9" s="10">
        <f t="shared" si="0"/>
        <v>66.833333333333329</v>
      </c>
      <c r="M9" s="2">
        <f t="shared" si="1"/>
        <v>20.366666666666667</v>
      </c>
      <c r="N9" s="9">
        <f t="shared" si="2"/>
        <v>161.66666666666666</v>
      </c>
      <c r="O9" s="7">
        <f t="shared" si="3"/>
        <v>0.3055050463303875</v>
      </c>
      <c r="P9" s="7">
        <f t="shared" si="4"/>
        <v>0.56862407030773343</v>
      </c>
      <c r="Q9" s="7">
        <f t="shared" si="5"/>
        <v>4.5081407845511281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BLUE DREAM KYNN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2</v>
      </c>
      <c r="C19">
        <f t="shared" ref="C19:C28" si="6">1/(C4+273.15)</f>
        <v>3.3506449991623391E-3</v>
      </c>
      <c r="D19">
        <f t="shared" ref="D19:D28" si="7">D4</f>
        <v>56</v>
      </c>
      <c r="E19">
        <f t="shared" ref="E19:E28" si="8">LN(E4/1000)</f>
        <v>5.4040278209701507</v>
      </c>
      <c r="F19">
        <f t="shared" ref="F19:F28" si="9">1/(F4+273.15)</f>
        <v>3.3506449991623391E-3</v>
      </c>
      <c r="G19">
        <f t="shared" ref="G19:G28" si="10">G4</f>
        <v>57.9</v>
      </c>
      <c r="H19">
        <f t="shared" ref="H19:H28" si="11">LN(H4/1000)</f>
        <v>5.4372093654146552</v>
      </c>
      <c r="I19">
        <f t="shared" ref="I19:I28" si="12">1/(I4+273.15)</f>
        <v>3.3506449991623391E-3</v>
      </c>
      <c r="J19">
        <f t="shared" ref="J19:J28" si="13">J4</f>
        <v>58.7</v>
      </c>
      <c r="K19">
        <f t="shared" ref="K19:K28" si="14">LN(K4/1000)</f>
        <v>5.4510384535657002</v>
      </c>
      <c r="L19" s="5">
        <f t="shared" ref="L19:L28" si="15">AVERAGE(C19,F19,I19)</f>
        <v>3.3506449991623391E-3</v>
      </c>
      <c r="M19" s="2">
        <f t="shared" ref="M19:M28" si="16">AVERAGE(D19,G19,J19)</f>
        <v>57.533333333333339</v>
      </c>
      <c r="N19" s="4">
        <f t="shared" ref="N19:N28" si="17">AVERAGE(E19,H19,K19)</f>
        <v>5.4307585466501687</v>
      </c>
      <c r="O19" s="5">
        <f t="shared" ref="O19:O28" si="18">STDEV(C19,F19,I19)</f>
        <v>0</v>
      </c>
      <c r="P19" s="2">
        <f t="shared" ref="P19:P28" si="19">STDEV(D19,G19,J19)</f>
        <v>1.3868429375143156</v>
      </c>
      <c r="Q19" s="4">
        <f t="shared" ref="Q19:Q28" si="20">STDEV(E19,H19,K19)</f>
        <v>2.4160084670953111E-2</v>
      </c>
    </row>
    <row r="20" spans="1:17" x14ac:dyDescent="0.35">
      <c r="B20">
        <f t="shared" ref="B20:B28" si="21">B5</f>
        <v>5</v>
      </c>
      <c r="C20">
        <f t="shared" si="6"/>
        <v>3.3074251695055404E-3</v>
      </c>
      <c r="D20">
        <f t="shared" si="7"/>
        <v>67.099999999999994</v>
      </c>
      <c r="E20">
        <f t="shared" si="8"/>
        <v>4.6995708614095761</v>
      </c>
      <c r="F20">
        <f t="shared" si="9"/>
        <v>3.3063316250619939E-3</v>
      </c>
      <c r="G20">
        <f t="shared" si="10"/>
        <v>67.099999999999994</v>
      </c>
      <c r="H20">
        <f t="shared" si="11"/>
        <v>4.6681449851494801</v>
      </c>
      <c r="I20">
        <f t="shared" si="12"/>
        <v>3.3052388035035535E-3</v>
      </c>
      <c r="J20">
        <f t="shared" si="13"/>
        <v>65.099999999999994</v>
      </c>
      <c r="K20">
        <f t="shared" si="14"/>
        <v>4.6376373761255927</v>
      </c>
      <c r="L20" s="5">
        <f t="shared" si="15"/>
        <v>3.3063318660236959E-3</v>
      </c>
      <c r="M20" s="2">
        <f t="shared" si="16"/>
        <v>66.433333333333323</v>
      </c>
      <c r="N20" s="4">
        <f t="shared" si="17"/>
        <v>4.6684510742282166</v>
      </c>
      <c r="O20" s="5">
        <f t="shared" si="18"/>
        <v>1.093183020910935E-6</v>
      </c>
      <c r="P20" s="2">
        <f t="shared" si="19"/>
        <v>1.1547005383792517</v>
      </c>
      <c r="Q20" s="4">
        <f t="shared" si="20"/>
        <v>3.0967877191509917E-2</v>
      </c>
    </row>
    <row r="21" spans="1:17" x14ac:dyDescent="0.35">
      <c r="B21">
        <f t="shared" si="21"/>
        <v>10</v>
      </c>
      <c r="C21">
        <f t="shared" si="6"/>
        <v>3.179144810046098E-3</v>
      </c>
      <c r="D21">
        <f t="shared" si="7"/>
        <v>16.5</v>
      </c>
      <c r="E21">
        <f t="shared" si="8"/>
        <v>2.5726122302071057</v>
      </c>
      <c r="F21">
        <f t="shared" si="9"/>
        <v>3.1862354628007013E-3</v>
      </c>
      <c r="G21">
        <f t="shared" si="10"/>
        <v>16.899999999999999</v>
      </c>
      <c r="H21">
        <f t="shared" si="11"/>
        <v>2.5967461315435356</v>
      </c>
      <c r="I21">
        <f t="shared" si="12"/>
        <v>3.1913196106590079E-3</v>
      </c>
      <c r="J21">
        <f t="shared" si="13"/>
        <v>17.5</v>
      </c>
      <c r="K21">
        <f t="shared" si="14"/>
        <v>2.6311691567662523</v>
      </c>
      <c r="L21" s="5">
        <f t="shared" si="15"/>
        <v>3.1855666278352689E-3</v>
      </c>
      <c r="M21" s="2">
        <f t="shared" si="16"/>
        <v>16.966666666666665</v>
      </c>
      <c r="N21" s="4">
        <f t="shared" si="17"/>
        <v>2.6001758395056309</v>
      </c>
      <c r="O21" s="5">
        <f t="shared" si="18"/>
        <v>6.114895555057886E-6</v>
      </c>
      <c r="P21" s="2">
        <f t="shared" si="19"/>
        <v>0.50332229568471676</v>
      </c>
      <c r="Q21" s="4">
        <f t="shared" si="20"/>
        <v>2.9428737392933928E-2</v>
      </c>
    </row>
    <row r="22" spans="1:17" x14ac:dyDescent="0.35">
      <c r="B22">
        <f t="shared" si="21"/>
        <v>50</v>
      </c>
      <c r="C22">
        <f t="shared" si="6"/>
        <v>3.0954960532425324E-3</v>
      </c>
      <c r="D22">
        <f t="shared" si="7"/>
        <v>20.399999999999999</v>
      </c>
      <c r="E22">
        <f t="shared" si="8"/>
        <v>1.1752646401891922</v>
      </c>
      <c r="F22">
        <f t="shared" si="9"/>
        <v>3.0945381401825778E-3</v>
      </c>
      <c r="G22">
        <f t="shared" si="10"/>
        <v>19.5</v>
      </c>
      <c r="H22">
        <f t="shared" si="11"/>
        <v>1.1301109557274807</v>
      </c>
      <c r="I22">
        <f t="shared" si="12"/>
        <v>3.0945381401825778E-3</v>
      </c>
      <c r="J22">
        <f t="shared" si="13"/>
        <v>19.100000000000001</v>
      </c>
      <c r="K22">
        <f t="shared" si="14"/>
        <v>1.1092224677801252</v>
      </c>
      <c r="L22" s="5">
        <f t="shared" si="15"/>
        <v>3.0948574445358958E-3</v>
      </c>
      <c r="M22" s="2">
        <f t="shared" si="16"/>
        <v>19.666666666666668</v>
      </c>
      <c r="N22" s="4">
        <f t="shared" si="17"/>
        <v>1.1381993545655995</v>
      </c>
      <c r="O22" s="5">
        <f t="shared" si="18"/>
        <v>5.5305136302509336E-7</v>
      </c>
      <c r="P22" s="2">
        <f t="shared" si="19"/>
        <v>0.66583281184793786</v>
      </c>
      <c r="Q22" s="4">
        <f t="shared" si="20"/>
        <v>3.3755870318369678E-2</v>
      </c>
    </row>
    <row r="23" spans="1:17" x14ac:dyDescent="0.35">
      <c r="B23">
        <f t="shared" si="21"/>
        <v>100</v>
      </c>
      <c r="C23">
        <f t="shared" si="6"/>
        <v>3.0115946393615423E-3</v>
      </c>
      <c r="D23">
        <f t="shared" si="7"/>
        <v>39.6</v>
      </c>
      <c r="E23">
        <f t="shared" si="8"/>
        <v>-1.1574073351786152</v>
      </c>
      <c r="F23">
        <f t="shared" si="9"/>
        <v>3.0106879421947915E-3</v>
      </c>
      <c r="G23">
        <f t="shared" si="10"/>
        <v>39.200000000000003</v>
      </c>
      <c r="H23">
        <f t="shared" si="11"/>
        <v>-1.1673194866779006</v>
      </c>
      <c r="I23">
        <f t="shared" si="12"/>
        <v>3.0106879421947915E-3</v>
      </c>
      <c r="J23">
        <f t="shared" si="13"/>
        <v>39.200000000000003</v>
      </c>
      <c r="K23">
        <f t="shared" si="14"/>
        <v>-1.1673194866779006</v>
      </c>
      <c r="L23" s="5">
        <f t="shared" si="15"/>
        <v>3.0109901745837084E-3</v>
      </c>
      <c r="M23" s="2">
        <f t="shared" si="16"/>
        <v>39.333333333333336</v>
      </c>
      <c r="N23" s="4">
        <f t="shared" si="17"/>
        <v>-1.1640154361781387</v>
      </c>
      <c r="O23" s="5">
        <f t="shared" si="18"/>
        <v>5.2348185329699651E-7</v>
      </c>
      <c r="P23" s="2">
        <f t="shared" si="19"/>
        <v>0.23094010767584949</v>
      </c>
      <c r="Q23" s="4">
        <f t="shared" si="20"/>
        <v>5.7227833363608259E-3</v>
      </c>
    </row>
    <row r="24" spans="1:17" x14ac:dyDescent="0.35">
      <c r="B24">
        <f t="shared" si="21"/>
        <v>100</v>
      </c>
      <c r="C24">
        <f t="shared" si="6"/>
        <v>2.9442072721919624E-3</v>
      </c>
      <c r="D24">
        <f t="shared" si="7"/>
        <v>21</v>
      </c>
      <c r="E24">
        <f t="shared" si="8"/>
        <v>-1.7915594892253888</v>
      </c>
      <c r="F24">
        <f t="shared" si="9"/>
        <v>2.9407440082340835E-3</v>
      </c>
      <c r="G24">
        <f t="shared" si="10"/>
        <v>20.2</v>
      </c>
      <c r="H24">
        <f t="shared" si="11"/>
        <v>-1.8307082193666298</v>
      </c>
      <c r="I24">
        <f t="shared" si="12"/>
        <v>2.9390154298310064E-3</v>
      </c>
      <c r="J24">
        <f t="shared" si="13"/>
        <v>19.899999999999999</v>
      </c>
      <c r="K24">
        <f t="shared" si="14"/>
        <v>-1.8451602459551701</v>
      </c>
      <c r="L24" s="5">
        <f t="shared" si="15"/>
        <v>2.9413222367523514E-3</v>
      </c>
      <c r="M24" s="2">
        <f t="shared" si="16"/>
        <v>20.366666666666667</v>
      </c>
      <c r="N24" s="4">
        <f t="shared" si="17"/>
        <v>-1.8224759848490628</v>
      </c>
      <c r="O24" s="5">
        <f t="shared" si="18"/>
        <v>2.6437791019216408E-6</v>
      </c>
      <c r="P24" s="2">
        <f t="shared" si="19"/>
        <v>0.56862407030773343</v>
      </c>
      <c r="Q24" s="4">
        <f t="shared" si="20"/>
        <v>2.7732427668083176E-2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2023-06-27T19:28:24Z</dcterms:modified>
</cp:coreProperties>
</file>