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240A5B84-96E1-4053-B9DB-38986CA0CF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<sst xmlns="http://schemas.openxmlformats.org/spreadsheetml/2006/main" count="61" uniqueCount="29">
  <si>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</si>
  <si>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</si>
  <si>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</si>
  <si>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</si>
  <si>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</si>
  <si>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</si>
  <si>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</si>
  <si>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</si>
  <si>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</si>
  <si>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</si>
  <si>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</si>
  <si>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</si>
  <si>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</si>
  <si>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</si>
  <si>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</si>
  <si>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</si>
  <si>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</si>
  <si>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</si>
  <si>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</si>
  <si>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</si>
  <si>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</si>
  <si>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</si>
  <si>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</si>
  <si>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</si>
  <si>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</si>
  <si>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</si>
  <si>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</si>
  <si>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335,00</t>
  </si>
  <si>
    <t>D8 peanut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</si>
</sst>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25.099999999999998</c:v>
                </c:pt>
                <c:pt idx="1">
                  <c:v>29.466666666666669</c:v>
                </c:pt>
                <c:pt idx="2">
                  <c:v>39.200000000000003</c:v>
                </c:pt>
                <c:pt idx="3">
                  <c:v>49.5</c:v>
                </c:pt>
                <c:pt idx="4">
                  <c:v>59.166666666666664</c:v>
                </c:pt>
                <c:pt idx="5">
                  <c:v>66.466666666666654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335350</c:v>
                </c:pt>
                <c:pt idx="1">
                  <c:v>125766.66666666667</c:v>
                </c:pt>
                <c:pt idx="2">
                  <c:v>17780</c:v>
                </c:pt>
                <c:pt idx="3">
                  <c:v>3021.3333333333335</c:v>
                </c:pt>
                <c:pt idx="4">
                  <c:v>178.76666666666665</c:v>
                </c:pt>
                <c:pt idx="5">
                  <c:v>76.91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3.35289212052272E-3</c:v>
                </c:pt>
                <c:pt idx="1">
                  <c:v>3.3045109777279404E-3</c:v>
                </c:pt>
                <c:pt idx="2">
                  <c:v>3.2015369564022955E-3</c:v>
                </c:pt>
                <c:pt idx="3">
                  <c:v>3.0993336432666978E-3</c:v>
                </c:pt>
                <c:pt idx="4">
                  <c:v>3.0091780534367203E-3</c:v>
                </c:pt>
                <c:pt idx="5">
                  <c:v>2.9444973238129408E-3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</c:v>
                </c:pt>
                <c:pt idx="1">
                  <c:v>4.8341117773891318</c:v>
                </c:pt>
                <c:pt idx="2">
                  <c:v>2.8778658781946169</c:v>
                </c:pt>
                <c:pt idx="3">
                  <c:v>1.1056951226905147</c:v>
                </c:pt>
                <c:pt idx="4">
                  <c:v>-1.722118596254443</c:v>
                </c:pt>
                <c:pt idx="5">
                  <c:v>-2.5658751033970559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28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25</v>
      </c>
      <c r="D4">
        <v>42.9</v>
      </c>
      <c r="E4" s="15">
        <v>340500</v>
      </c>
      <c r="F4">
        <v>25.1</v>
      </c>
      <c r="G4">
        <v>42.2</v>
      </c>
      <c r="H4" s="15" t="s">
        <v>27</v>
      </c>
      <c r="I4">
        <v>25.2</v>
      </c>
      <c r="J4">
        <v>41.6</v>
      </c>
      <c r="K4" s="15">
        <v>330200</v>
      </c>
      <c r="L4" s="10">
        <f>AVERAGE(C4,F4,I4)</f>
        <v>25.099999999999998</v>
      </c>
      <c r="M4" s="2">
        <f>AVERAGE(D4,G4,J4)</f>
        <v>42.233333333333327</v>
      </c>
      <c r="N4" s="9">
        <f>AVERAGE(E4,H4,K4)</f>
        <v>335350</v>
      </c>
      <c r="O4" s="7">
        <f>STDEV(C4,F4,I4)</f>
        <v>9.9999999999999645E-2</v>
      </c>
      <c r="P4" s="7">
        <f>STDEV(D4,G4,J4)</f>
        <v>0.65064070986476963</v>
      </c>
      <c r="Q4" s="7">
        <f>STDEV(E4,H4,K4)</f>
        <v>7283.1998462214397</v>
      </c>
    </row>
    <row r="5" spans="1:24" x14ac:dyDescent="0.35">
      <c r="A5" t="s">
        <v>26</v>
      </c>
      <c r="B5">
        <v>3</v>
      </c>
      <c r="C5">
        <v>29.4</v>
      </c>
      <c r="D5">
        <v>48.9</v>
      </c>
      <c r="E5" s="15">
        <v>129400</v>
      </c>
      <c r="F5">
        <v>29.4</v>
      </c>
      <c r="G5">
        <v>47.7</v>
      </c>
      <c r="H5" s="15">
        <v>126200</v>
      </c>
      <c r="I5">
        <v>29.6</v>
      </c>
      <c r="J5">
        <v>46</v>
      </c>
      <c r="K5" s="15">
        <v>121700</v>
      </c>
      <c r="L5" s="10">
        <f t="shared" ref="L5:L13" si="0">AVERAGE(C5,F5,I5)</f>
        <v>29.466666666666669</v>
      </c>
      <c r="M5" s="2">
        <f t="shared" ref="M5:M13" si="1">AVERAGE(D5,G5,J5)</f>
        <v>47.533333333333331</v>
      </c>
      <c r="N5" s="9">
        <f t="shared" ref="N5:N13" si="2">AVERAGE(E5,H5,K5)</f>
        <v>125766.66666666667</v>
      </c>
      <c r="O5" s="7">
        <f t="shared" ref="O5:O13" si="3">STDEV(C5,F5,I5)</f>
        <v>0.1154700538379268</v>
      </c>
      <c r="P5" s="7">
        <f t="shared" ref="P5:P13" si="4">STDEV(D5,G5,J5)</f>
        <v>1.4571661996262923</v>
      </c>
      <c r="Q5" s="7">
        <f t="shared" ref="Q5:Q13" si="5">STDEV(E5,H5,K5)</f>
        <v>3868.2468035704928</v>
      </c>
    </row>
    <row r="6" spans="1:24" x14ac:dyDescent="0.35">
      <c r="A6" t="s">
        <v>26</v>
      </c>
      <c r="B6">
        <v>10</v>
      </c>
      <c r="C6">
        <v>39.1</v>
      </c>
      <c r="D6">
        <v>23</v>
      </c>
      <c r="E6" s="15">
        <v>18260</v>
      </c>
      <c r="F6">
        <v>39.200000000000003</v>
      </c>
      <c r="G6">
        <v>22.3</v>
      </c>
      <c r="H6" s="15">
        <v>17700</v>
      </c>
      <c r="I6">
        <v>39.299999999999997</v>
      </c>
      <c r="J6">
        <v>21.9</v>
      </c>
      <c r="K6" s="15">
        <v>17380</v>
      </c>
      <c r="L6" s="10">
        <f t="shared" si="0"/>
        <v>39.200000000000003</v>
      </c>
      <c r="M6" s="2">
        <f t="shared" si="1"/>
        <v>22.399999999999995</v>
      </c>
      <c r="N6" s="9">
        <f t="shared" si="2"/>
        <v>17780</v>
      </c>
      <c r="O6" s="7">
        <f t="shared" si="3"/>
        <v>9.9999999999997882E-2</v>
      </c>
      <c r="P6" s="7">
        <f t="shared" si="4"/>
        <v>0.55677643628300277</v>
      </c>
      <c r="Q6" s="7">
        <f t="shared" si="5"/>
        <v>445.42114902640174</v>
      </c>
    </row>
    <row r="7" spans="1:24" x14ac:dyDescent="0.35">
      <c r="A7" t="s">
        <v>26</v>
      </c>
      <c r="B7">
        <v>50</v>
      </c>
      <c r="C7">
        <v>49.5</v>
      </c>
      <c r="D7">
        <v>19.100000000000001</v>
      </c>
      <c r="E7" s="15">
        <v>3032</v>
      </c>
      <c r="F7">
        <v>49.5</v>
      </c>
      <c r="G7">
        <v>19</v>
      </c>
      <c r="H7" s="15">
        <v>3016</v>
      </c>
      <c r="I7">
        <v>49.5</v>
      </c>
      <c r="J7">
        <v>19</v>
      </c>
      <c r="K7" s="15">
        <v>3016</v>
      </c>
      <c r="L7" s="10">
        <f t="shared" si="0"/>
        <v>49.5</v>
      </c>
      <c r="M7" s="2">
        <f t="shared" si="1"/>
        <v>19.033333333333335</v>
      </c>
      <c r="N7" s="9">
        <f t="shared" si="2"/>
        <v>3021.3333333333335</v>
      </c>
      <c r="O7" s="7">
        <f t="shared" si="3"/>
        <v>0</v>
      </c>
      <c r="P7" s="7">
        <f t="shared" si="4"/>
        <v>5.77350269189634E-2</v>
      </c>
      <c r="Q7" s="7">
        <f t="shared" si="5"/>
        <v>9.2376043070340135</v>
      </c>
    </row>
    <row r="8" spans="1:24" x14ac:dyDescent="0.35">
      <c r="A8" t="s">
        <v>25</v>
      </c>
      <c r="B8">
        <v>20</v>
      </c>
      <c r="C8">
        <v>59.1</v>
      </c>
      <c r="D8">
        <v>14.2</v>
      </c>
      <c r="E8" s="15">
        <v>185.7</v>
      </c>
      <c r="F8">
        <v>59.2</v>
      </c>
      <c r="G8">
        <v>13.6</v>
      </c>
      <c r="H8" s="15">
        <v>177.9</v>
      </c>
      <c r="I8">
        <v>59.2</v>
      </c>
      <c r="J8">
        <v>13.2</v>
      </c>
      <c r="K8" s="15">
        <v>172.7</v>
      </c>
      <c r="L8" s="10">
        <f t="shared" si="0"/>
        <v>59.166666666666664</v>
      </c>
      <c r="M8" s="2">
        <f t="shared" si="1"/>
        <v>13.666666666666666</v>
      </c>
      <c r="N8" s="9">
        <f t="shared" si="2"/>
        <v>178.76666666666665</v>
      </c>
      <c r="O8" s="7">
        <f t="shared" si="3"/>
        <v>5.7735026918963393E-2</v>
      </c>
      <c r="P8" s="7">
        <f t="shared" si="4"/>
        <v>0.50332229568471665</v>
      </c>
      <c r="Q8" s="7">
        <f t="shared" si="5"/>
        <v>6.543189843901315</v>
      </c>
    </row>
    <row r="9" spans="1:24" x14ac:dyDescent="0.35">
      <c r="A9" t="s">
        <v>25</v>
      </c>
      <c r="B9">
        <v>50</v>
      </c>
      <c r="C9">
        <v>66.2</v>
      </c>
      <c r="D9">
        <v>15.4</v>
      </c>
      <c r="E9" s="15">
        <v>80.569999999999993</v>
      </c>
      <c r="F9">
        <v>66.5</v>
      </c>
      <c r="G9">
        <v>14.7</v>
      </c>
      <c r="H9" s="15">
        <v>76.91</v>
      </c>
      <c r="I9">
        <v>66.7</v>
      </c>
      <c r="J9">
        <v>14</v>
      </c>
      <c r="K9" s="15">
        <v>73.25</v>
      </c>
      <c r="L9" s="10">
        <f t="shared" si="0"/>
        <v>66.466666666666654</v>
      </c>
      <c r="M9" s="2">
        <f t="shared" si="1"/>
        <v>14.700000000000001</v>
      </c>
      <c r="N9" s="9">
        <f t="shared" si="2"/>
        <v>76.91</v>
      </c>
      <c r="O9" s="7">
        <f t="shared" si="3"/>
        <v>0.25166114784235816</v>
      </c>
      <c r="P9" s="7">
        <f t="shared" si="4"/>
        <v>0.70000000000000018</v>
      </c>
      <c r="Q9" s="7">
        <f t="shared" si="5"/>
        <v>3.6599999999999966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peanut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3.3540164346805303E-3</v>
      </c>
      <c r="D19">
        <f t="shared" ref="D19:D28" si="7">D4</f>
        <v>42.9</v>
      </c>
      <c r="E19">
        <f t="shared" ref="E19:E28" si="8">LN(E4/1000)</f>
        <v>5.8304151255895666</v>
      </c>
      <c r="F19">
        <f t="shared" ref="F19:F28" si="9">1/(F4+273.15)</f>
        <v>3.3528918692372171E-3</v>
      </c>
      <c r="G19">
        <f t="shared" ref="G19:G28" si="10">G4</f>
        <v>42.2</v>
      </c>
      <c r="H19" t="e">
        <f t="shared" ref="H19:H28" si="11">LN(H4/1000)</f>
        <v>#VALUE!</v>
      </c>
      <c r="I19">
        <f t="shared" ref="I19:I28" si="12">1/(I4+273.15)</f>
        <v>3.3517680576504111E-3</v>
      </c>
      <c r="J19">
        <f t="shared" ref="J19:J28" si="13">J4</f>
        <v>41.6</v>
      </c>
      <c r="K19">
        <f t="shared" ref="K19:K28" si="14">LN(K4/1000)</f>
        <v>5.7996985314860279</v>
      </c>
      <c r="L19" s="5">
        <f t="shared" ref="L19:L28" si="15">AVERAGE(C19,F19,I19)</f>
        <v>3.35289212052272E-3</v>
      </c>
      <c r="M19" s="2">
        <f t="shared" ref="M19:M28" si="16">AVERAGE(D19,G19,J19)</f>
        <v>42.233333333333327</v>
      </c>
      <c r="N19" s="4" t="e">
        <f t="shared" ref="N19:N28" si="17">AVERAGE(E19,H19,K19)</f>
        <v>#VALUE!</v>
      </c>
      <c r="O19" s="5">
        <f t="shared" ref="O19:O28" si="18">STDEV(C19,F19,I19)</f>
        <v>1.124188536122927E-6</v>
      </c>
      <c r="P19" s="2">
        <f t="shared" ref="P19:P28" si="19">STDEV(D19,G19,J19)</f>
        <v>0.65064070986476963</v>
      </c>
      <c r="Q19" s="4" t="e">
        <f t="shared" ref="Q19:Q28" si="20">STDEV(E19,H19,K19)</f>
        <v>#VALUE!</v>
      </c>
    </row>
    <row r="20" spans="1:17" x14ac:dyDescent="0.35">
      <c r="B20">
        <f t="shared" ref="B20:B28" si="21">B5</f>
        <v>3</v>
      </c>
      <c r="C20">
        <f t="shared" si="6"/>
        <v>3.3052388035035535E-3</v>
      </c>
      <c r="D20">
        <f t="shared" si="7"/>
        <v>48.9</v>
      </c>
      <c r="E20">
        <f t="shared" si="8"/>
        <v>4.8629083820668004</v>
      </c>
      <c r="F20">
        <f t="shared" si="9"/>
        <v>3.3052388035035535E-3</v>
      </c>
      <c r="G20">
        <f t="shared" si="10"/>
        <v>47.7</v>
      </c>
      <c r="H20">
        <f t="shared" si="11"/>
        <v>4.8378679501071131</v>
      </c>
      <c r="I20">
        <f t="shared" si="12"/>
        <v>3.3030553261767133E-3</v>
      </c>
      <c r="J20">
        <f t="shared" si="13"/>
        <v>46</v>
      </c>
      <c r="K20">
        <f t="shared" si="14"/>
        <v>4.8015589999934818</v>
      </c>
      <c r="L20" s="5">
        <f t="shared" si="15"/>
        <v>3.3045109777279404E-3</v>
      </c>
      <c r="M20" s="2">
        <f t="shared" si="16"/>
        <v>47.533333333333331</v>
      </c>
      <c r="N20" s="4">
        <f t="shared" si="17"/>
        <v>4.8341117773891318</v>
      </c>
      <c r="O20" s="5">
        <f t="shared" si="18"/>
        <v>1.2606312224206141E-6</v>
      </c>
      <c r="P20" s="2">
        <f t="shared" si="19"/>
        <v>1.4571661996262923</v>
      </c>
      <c r="Q20" s="4">
        <f t="shared" si="20"/>
        <v>3.0846690184037379E-2</v>
      </c>
    </row>
    <row r="21" spans="1:17" x14ac:dyDescent="0.35">
      <c r="B21">
        <f t="shared" si="21"/>
        <v>10</v>
      </c>
      <c r="C21">
        <f t="shared" si="6"/>
        <v>3.2025620496397116E-3</v>
      </c>
      <c r="D21">
        <f t="shared" si="7"/>
        <v>23</v>
      </c>
      <c r="E21">
        <f t="shared" si="8"/>
        <v>2.9047128751668225</v>
      </c>
      <c r="F21">
        <f t="shared" si="9"/>
        <v>3.2015367376340646E-3</v>
      </c>
      <c r="G21">
        <f t="shared" si="10"/>
        <v>22.3</v>
      </c>
      <c r="H21">
        <f t="shared" si="11"/>
        <v>2.8735646395797834</v>
      </c>
      <c r="I21">
        <f t="shared" si="12"/>
        <v>3.2005120819331096E-3</v>
      </c>
      <c r="J21">
        <f t="shared" si="13"/>
        <v>21.9</v>
      </c>
      <c r="K21">
        <f t="shared" si="14"/>
        <v>2.8553201198372458</v>
      </c>
      <c r="L21" s="5">
        <f t="shared" si="15"/>
        <v>3.2015369564022955E-3</v>
      </c>
      <c r="M21" s="2">
        <f t="shared" si="16"/>
        <v>22.399999999999995</v>
      </c>
      <c r="N21" s="4">
        <f t="shared" si="17"/>
        <v>2.8778658781946169</v>
      </c>
      <c r="O21" s="5">
        <f t="shared" si="18"/>
        <v>1.024983870810852E-6</v>
      </c>
      <c r="P21" s="2">
        <f t="shared" si="19"/>
        <v>0.55677643628300277</v>
      </c>
      <c r="Q21" s="4">
        <f t="shared" si="20"/>
        <v>2.4975719408620881E-2</v>
      </c>
    </row>
    <row r="22" spans="1:17" x14ac:dyDescent="0.35">
      <c r="B22">
        <f t="shared" si="21"/>
        <v>50</v>
      </c>
      <c r="C22">
        <f t="shared" si="6"/>
        <v>3.0993336432666978E-3</v>
      </c>
      <c r="D22">
        <f t="shared" si="7"/>
        <v>19.100000000000001</v>
      </c>
      <c r="E22">
        <f t="shared" si="8"/>
        <v>1.1092224677801252</v>
      </c>
      <c r="F22">
        <f t="shared" si="9"/>
        <v>3.0993336432666978E-3</v>
      </c>
      <c r="G22">
        <f t="shared" si="10"/>
        <v>19</v>
      </c>
      <c r="H22">
        <f t="shared" si="11"/>
        <v>1.1039314501457096</v>
      </c>
      <c r="I22">
        <f t="shared" si="12"/>
        <v>3.0993336432666978E-3</v>
      </c>
      <c r="J22">
        <f t="shared" si="13"/>
        <v>19</v>
      </c>
      <c r="K22">
        <f t="shared" si="14"/>
        <v>1.1039314501457096</v>
      </c>
      <c r="L22" s="5">
        <f t="shared" si="15"/>
        <v>3.0993336432666978E-3</v>
      </c>
      <c r="M22" s="2">
        <f t="shared" si="16"/>
        <v>19.033333333333335</v>
      </c>
      <c r="N22" s="4">
        <f t="shared" si="17"/>
        <v>1.1056951226905147</v>
      </c>
      <c r="O22" s="5">
        <f t="shared" si="18"/>
        <v>0</v>
      </c>
      <c r="P22" s="2">
        <f t="shared" si="19"/>
        <v>5.77350269189634E-2</v>
      </c>
      <c r="Q22" s="4">
        <f t="shared" si="20"/>
        <v>3.0547704555169268E-3</v>
      </c>
    </row>
    <row r="23" spans="1:17" x14ac:dyDescent="0.35">
      <c r="B23">
        <f t="shared" si="21"/>
        <v>20</v>
      </c>
      <c r="C23">
        <f t="shared" si="6"/>
        <v>3.0097817908201654E-3</v>
      </c>
      <c r="D23">
        <f t="shared" si="7"/>
        <v>14.2</v>
      </c>
      <c r="E23">
        <f t="shared" si="8"/>
        <v>-1.683622810623477</v>
      </c>
      <c r="F23">
        <f t="shared" si="9"/>
        <v>3.0088761847449981E-3</v>
      </c>
      <c r="G23">
        <f t="shared" si="10"/>
        <v>13.6</v>
      </c>
      <c r="H23">
        <f t="shared" si="11"/>
        <v>-1.7265336843103476</v>
      </c>
      <c r="I23">
        <f t="shared" si="12"/>
        <v>3.0088761847449981E-3</v>
      </c>
      <c r="J23">
        <f t="shared" si="13"/>
        <v>13.2</v>
      </c>
      <c r="K23">
        <f t="shared" si="14"/>
        <v>-1.7561992938295041</v>
      </c>
      <c r="L23" s="5">
        <f t="shared" si="15"/>
        <v>3.0091780534367203E-3</v>
      </c>
      <c r="M23" s="2">
        <f t="shared" si="16"/>
        <v>13.666666666666666</v>
      </c>
      <c r="N23" s="4">
        <f t="shared" si="17"/>
        <v>-1.722118596254443</v>
      </c>
      <c r="O23" s="5">
        <f t="shared" si="18"/>
        <v>5.2285191127760875E-7</v>
      </c>
      <c r="P23" s="2">
        <f t="shared" si="19"/>
        <v>0.50332229568471665</v>
      </c>
      <c r="Q23" s="4">
        <f t="shared" si="20"/>
        <v>3.648912482568923E-2</v>
      </c>
    </row>
    <row r="24" spans="1:17" x14ac:dyDescent="0.35">
      <c r="B24">
        <f t="shared" si="21"/>
        <v>50</v>
      </c>
      <c r="C24">
        <f t="shared" si="6"/>
        <v>2.9468100780904675E-3</v>
      </c>
      <c r="D24">
        <f t="shared" si="7"/>
        <v>15.4</v>
      </c>
      <c r="E24">
        <f t="shared" si="8"/>
        <v>-2.5186289071930328</v>
      </c>
      <c r="F24">
        <f t="shared" si="9"/>
        <v>2.9442072721919624E-3</v>
      </c>
      <c r="G24">
        <f t="shared" si="10"/>
        <v>14.7</v>
      </c>
      <c r="H24">
        <f t="shared" si="11"/>
        <v>-2.5651193719131746</v>
      </c>
      <c r="I24">
        <f t="shared" si="12"/>
        <v>2.9424746211563929E-3</v>
      </c>
      <c r="J24">
        <f t="shared" si="13"/>
        <v>14</v>
      </c>
      <c r="K24">
        <f t="shared" si="14"/>
        <v>-2.6138770310849604</v>
      </c>
      <c r="L24" s="5">
        <f t="shared" si="15"/>
        <v>2.9444973238129408E-3</v>
      </c>
      <c r="M24" s="2">
        <f t="shared" si="16"/>
        <v>14.700000000000001</v>
      </c>
      <c r="N24" s="4">
        <f t="shared" si="17"/>
        <v>-2.5658751033970559</v>
      </c>
      <c r="O24" s="5">
        <f t="shared" si="18"/>
        <v>2.1822337555651808E-6</v>
      </c>
      <c r="P24" s="2">
        <f t="shared" si="19"/>
        <v>0.70000000000000018</v>
      </c>
      <c r="Q24" s="4">
        <f t="shared" si="20"/>
        <v>4.7628558909437881E-2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2023-06-27T17:01:36Z</dcterms:modified>
</cp:coreProperties>
</file>