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1B7BD94-C8FA-4FD5-8D75-F66BBAA579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<sst xmlns="http://schemas.openxmlformats.org/spreadsheetml/2006/main" count="60" uniqueCount="27">
  <si>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</si>
  <si>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</si>
  <si>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</si>
  <si>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</si>
  <si>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</si>
  <si>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</si>
  <si>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</si>
  <si>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</si>
  <si>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</si>
  <si>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</si>
  <si>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</si>
  <si>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</si>
  <si>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</si>
  <si>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</si>
  <si>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</si>
  <si>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</si>
  <si>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</si>
  <si>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</si>
  <si>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</si>
  <si>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</si>
  <si>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</si>
  <si>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</si>
  <si>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</si>
  <si>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</si>
  <si>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</si>
  <si>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</si>
  <si>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>D8 WATERMELON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</si>
</sst>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26.599999999999998</c:v>
                </c:pt>
                <c:pt idx="1">
                  <c:v>30.033333333333331</c:v>
                </c:pt>
                <c:pt idx="2">
                  <c:v>39.799999999999997</c:v>
                </c:pt>
                <c:pt idx="3">
                  <c:v>49.800000000000004</c:v>
                </c:pt>
                <c:pt idx="4">
                  <c:v>59.633333333333333</c:v>
                </c:pt>
                <c:pt idx="5">
                  <c:v>65.166666666666657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4346133.333333333</c:v>
                </c:pt>
                <c:pt idx="1">
                  <c:v>1799400</c:v>
                </c:pt>
                <c:pt idx="2">
                  <c:v>133033.33333333334</c:v>
                </c:pt>
                <c:pt idx="3">
                  <c:v>21273.333333333332</c:v>
                </c:pt>
                <c:pt idx="4">
                  <c:v>4011.3333333333335</c:v>
                </c:pt>
                <c:pt idx="5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3.3361144179845661E-3</c:v>
                </c:pt>
                <c:pt idx="1">
                  <c:v>3.2983449547108099E-3</c:v>
                </c:pt>
                <c:pt idx="2">
                  <c:v>3.1953986259785909E-3</c:v>
                </c:pt>
                <c:pt idx="3">
                  <c:v>3.0964601058852312E-3</c:v>
                </c:pt>
                <c:pt idx="4">
                  <c:v>3.0049647554511913E-3</c:v>
                </c:pt>
                <c:pt idx="5">
                  <c:v>2.9558134422485328E-3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8.376412119715658</c:v>
                </c:pt>
                <c:pt idx="1">
                  <c:v>7.4768863950875017</c:v>
                </c:pt>
                <c:pt idx="2">
                  <c:v>4.8905921126946525</c:v>
                </c:pt>
                <c:pt idx="3">
                  <c:v>3.0534144174708344</c:v>
                </c:pt>
                <c:pt idx="4">
                  <c:v>1.3866808461127134</c:v>
                </c:pt>
                <c:pt idx="5">
                  <c:v>0.37100204810237042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I14" sqref="I1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0.1</v>
      </c>
      <c r="C4">
        <v>26.4</v>
      </c>
      <c r="D4">
        <v>53.7</v>
      </c>
      <c r="E4" s="15">
        <v>4262000</v>
      </c>
      <c r="F4">
        <v>26.6</v>
      </c>
      <c r="G4">
        <v>57.5</v>
      </c>
      <c r="H4" s="15">
        <v>4564000</v>
      </c>
      <c r="I4">
        <v>26.8</v>
      </c>
      <c r="J4">
        <v>54.5</v>
      </c>
      <c r="K4" s="15">
        <v>4212400</v>
      </c>
      <c r="L4" s="10">
        <f>AVERAGE(C4,F4,I4)</f>
        <v>26.599999999999998</v>
      </c>
      <c r="M4" s="2">
        <f>AVERAGE(D4,G4,J4)</f>
        <v>55.233333333333327</v>
      </c>
      <c r="N4" s="9">
        <f>AVERAGE(E4,H4,K4)</f>
        <v>4346133.333333333</v>
      </c>
      <c r="O4" s="7">
        <f>STDEV(C4,F4,I4)</f>
        <v>0.20000000000000107</v>
      </c>
      <c r="P4" s="7">
        <f>STDEV(D4,G4,J4)</f>
        <v>2.0033305601755615</v>
      </c>
      <c r="Q4" s="7">
        <f>STDEV(E4,H4,K4)</f>
        <v>190300.95463064112</v>
      </c>
    </row>
    <row r="5" spans="1:24" x14ac:dyDescent="0.35">
      <c r="A5" t="s">
        <v>25</v>
      </c>
      <c r="B5">
        <v>0.1</v>
      </c>
      <c r="C5">
        <v>29.3</v>
      </c>
      <c r="D5">
        <v>28.8</v>
      </c>
      <c r="E5" s="15">
        <v>2286200</v>
      </c>
      <c r="F5">
        <v>30.2</v>
      </c>
      <c r="G5">
        <v>20.8</v>
      </c>
      <c r="H5" s="15">
        <v>1651000</v>
      </c>
      <c r="I5">
        <v>30.6</v>
      </c>
      <c r="J5">
        <v>18.399999999999999</v>
      </c>
      <c r="K5" s="15">
        <v>1461000</v>
      </c>
      <c r="L5" s="10">
        <f t="shared" ref="L5:L13" si="0">AVERAGE(C5,F5,I5)</f>
        <v>30.033333333333331</v>
      </c>
      <c r="M5" s="2">
        <f t="shared" ref="M5:M13" si="1">AVERAGE(D5,G5,J5)</f>
        <v>22.666666666666668</v>
      </c>
      <c r="N5" s="9">
        <f t="shared" ref="N5:N13" si="2">AVERAGE(E5,H5,K5)</f>
        <v>1799400</v>
      </c>
      <c r="O5" s="7">
        <f t="shared" ref="O5:O13" si="3">STDEV(C5,F5,I5)</f>
        <v>0.66583281184793941</v>
      </c>
      <c r="P5" s="7">
        <f t="shared" ref="P5:P13" si="4">STDEV(D5,G5,J5)</f>
        <v>5.4454874284432444</v>
      </c>
      <c r="Q5" s="7">
        <f t="shared" ref="Q5:Q13" si="5">STDEV(E5,H5,K5)</f>
        <v>432152.38053260796</v>
      </c>
    </row>
    <row r="6" spans="1:24" x14ac:dyDescent="0.35">
      <c r="A6" t="s">
        <v>25</v>
      </c>
      <c r="B6">
        <v>3</v>
      </c>
      <c r="C6">
        <v>39.799999999999997</v>
      </c>
      <c r="D6">
        <v>50.4</v>
      </c>
      <c r="E6" s="15">
        <v>133400</v>
      </c>
      <c r="F6">
        <v>39.799999999999997</v>
      </c>
      <c r="G6">
        <v>50.4</v>
      </c>
      <c r="H6" s="15">
        <v>133400</v>
      </c>
      <c r="I6">
        <v>39.799999999999997</v>
      </c>
      <c r="J6">
        <v>50</v>
      </c>
      <c r="K6" s="15">
        <v>132300</v>
      </c>
      <c r="L6" s="10">
        <f t="shared" si="0"/>
        <v>39.799999999999997</v>
      </c>
      <c r="M6" s="2">
        <f t="shared" si="1"/>
        <v>50.266666666666673</v>
      </c>
      <c r="N6" s="9">
        <f t="shared" si="2"/>
        <v>133033.33333333334</v>
      </c>
      <c r="O6" s="7">
        <f t="shared" si="3"/>
        <v>0</v>
      </c>
      <c r="P6" s="7">
        <f t="shared" si="4"/>
        <v>0.23094010767584949</v>
      </c>
      <c r="Q6" s="7">
        <f t="shared" si="5"/>
        <v>635.0852961085883</v>
      </c>
    </row>
    <row r="7" spans="1:24" x14ac:dyDescent="0.35">
      <c r="A7" t="s">
        <v>25</v>
      </c>
      <c r="B7">
        <v>20</v>
      </c>
      <c r="C7">
        <v>49.2</v>
      </c>
      <c r="D7">
        <v>60.1</v>
      </c>
      <c r="E7" s="15">
        <v>23850</v>
      </c>
      <c r="F7">
        <v>50</v>
      </c>
      <c r="G7">
        <v>52.3</v>
      </c>
      <c r="H7" s="15">
        <v>20760</v>
      </c>
      <c r="I7">
        <v>50.2</v>
      </c>
      <c r="J7">
        <v>48.4</v>
      </c>
      <c r="K7" s="15">
        <v>19210</v>
      </c>
      <c r="L7" s="10">
        <f t="shared" si="0"/>
        <v>49.800000000000004</v>
      </c>
      <c r="M7" s="2">
        <f t="shared" si="1"/>
        <v>53.6</v>
      </c>
      <c r="N7" s="9">
        <f t="shared" si="2"/>
        <v>21273.333333333332</v>
      </c>
      <c r="O7" s="7">
        <f t="shared" si="3"/>
        <v>0.52915026221291761</v>
      </c>
      <c r="P7" s="7">
        <f t="shared" si="4"/>
        <v>5.9573484034425936</v>
      </c>
      <c r="Q7" s="7">
        <f t="shared" si="5"/>
        <v>2362.2094177556178</v>
      </c>
    </row>
    <row r="8" spans="1:24" x14ac:dyDescent="0.35">
      <c r="A8" t="s">
        <v>25</v>
      </c>
      <c r="B8">
        <v>50</v>
      </c>
      <c r="C8">
        <v>59</v>
      </c>
      <c r="D8">
        <v>27.6</v>
      </c>
      <c r="E8" s="15">
        <v>4382</v>
      </c>
      <c r="F8">
        <v>59.7</v>
      </c>
      <c r="G8">
        <v>24.9</v>
      </c>
      <c r="H8" s="15">
        <v>3953</v>
      </c>
      <c r="I8">
        <v>60.2</v>
      </c>
      <c r="J8">
        <v>23.3</v>
      </c>
      <c r="K8" s="15">
        <v>3699</v>
      </c>
      <c r="L8" s="10">
        <f t="shared" si="0"/>
        <v>59.633333333333333</v>
      </c>
      <c r="M8" s="2">
        <f t="shared" si="1"/>
        <v>25.266666666666666</v>
      </c>
      <c r="N8" s="9">
        <f t="shared" si="2"/>
        <v>4011.3333333333335</v>
      </c>
      <c r="O8" s="7">
        <f t="shared" si="3"/>
        <v>0.6027713773341723</v>
      </c>
      <c r="P8" s="7">
        <f t="shared" si="4"/>
        <v>2.1733231083604059</v>
      </c>
      <c r="Q8" s="7">
        <f t="shared" si="5"/>
        <v>345.2163572795086</v>
      </c>
    </row>
    <row r="9" spans="1:24" x14ac:dyDescent="0.35">
      <c r="A9" t="s">
        <v>25</v>
      </c>
      <c r="B9">
        <v>75</v>
      </c>
      <c r="C9">
        <v>65.099999999999994</v>
      </c>
      <c r="D9">
        <v>14.2</v>
      </c>
      <c r="E9" s="15">
        <v>1503</v>
      </c>
      <c r="F9">
        <v>64.8</v>
      </c>
      <c r="G9">
        <v>13.8</v>
      </c>
      <c r="H9" s="15">
        <v>1461</v>
      </c>
      <c r="I9">
        <v>65.599999999999994</v>
      </c>
      <c r="J9">
        <v>13.1</v>
      </c>
      <c r="K9" s="15">
        <v>1386</v>
      </c>
      <c r="L9" s="10">
        <f t="shared" si="0"/>
        <v>65.166666666666657</v>
      </c>
      <c r="M9" s="2">
        <f t="shared" si="1"/>
        <v>13.700000000000001</v>
      </c>
      <c r="N9" s="9">
        <f t="shared" si="2"/>
        <v>1450</v>
      </c>
      <c r="O9" s="7">
        <f t="shared" si="3"/>
        <v>0.40414518843273678</v>
      </c>
      <c r="P9" s="7">
        <f t="shared" si="4"/>
        <v>0.55677643628300211</v>
      </c>
      <c r="Q9" s="7">
        <f t="shared" si="5"/>
        <v>59.270566050949775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WATERMELON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0.1</v>
      </c>
      <c r="C19">
        <f t="shared" ref="C19:C28" si="6">1/(C4+273.15)</f>
        <v>3.3383408446002343E-3</v>
      </c>
      <c r="D19">
        <f t="shared" ref="D19:D28" si="7">D4</f>
        <v>53.7</v>
      </c>
      <c r="E19">
        <f t="shared" ref="E19:E28" si="8">LN(E4/1000)</f>
        <v>8.3574938126585625</v>
      </c>
      <c r="F19">
        <f t="shared" ref="F19:F28" si="9">1/(F4+273.15)</f>
        <v>3.336113427856547E-3</v>
      </c>
      <c r="G19">
        <f t="shared" ref="G19:G28" si="10">G4</f>
        <v>57.5</v>
      </c>
      <c r="H19">
        <f t="shared" ref="H19:H28" si="11">LN(H4/1000)</f>
        <v>8.4259547109819657</v>
      </c>
      <c r="I19">
        <f t="shared" ref="I19:I28" si="12">1/(I4+273.15)</f>
        <v>3.3338889814969164E-3</v>
      </c>
      <c r="J19">
        <f t="shared" ref="J19:J28" si="13">J4</f>
        <v>54.5</v>
      </c>
      <c r="K19">
        <f t="shared" ref="K19:K28" si="14">LN(K4/1000)</f>
        <v>8.3457878355064423</v>
      </c>
      <c r="L19" s="5">
        <f t="shared" ref="L19:L28" si="15">AVERAGE(C19,F19,I19)</f>
        <v>3.3361144179845661E-3</v>
      </c>
      <c r="M19" s="2">
        <f t="shared" ref="M19:M28" si="16">AVERAGE(D19,G19,J19)</f>
        <v>55.233333333333327</v>
      </c>
      <c r="N19" s="4">
        <f t="shared" ref="N19:N28" si="17">AVERAGE(E19,H19,K19)</f>
        <v>8.376412119715658</v>
      </c>
      <c r="O19" s="5">
        <f t="shared" ref="O19:O28" si="18">STDEV(C19,F19,I19)</f>
        <v>2.2259317168179213E-6</v>
      </c>
      <c r="P19" s="2">
        <f t="shared" ref="P19:P28" si="19">STDEV(D19,G19,J19)</f>
        <v>2.0033305601755615</v>
      </c>
      <c r="Q19" s="4">
        <f t="shared" ref="Q19:Q28" si="20">STDEV(E19,H19,K19)</f>
        <v>4.3302525761286681E-2</v>
      </c>
    </row>
    <row r="20" spans="1:17" x14ac:dyDescent="0.35">
      <c r="B20">
        <f t="shared" ref="B20:B28" si="21">B5</f>
        <v>0.1</v>
      </c>
      <c r="C20">
        <f t="shared" si="6"/>
        <v>3.3063316250619939E-3</v>
      </c>
      <c r="D20">
        <f t="shared" si="7"/>
        <v>28.8</v>
      </c>
      <c r="E20">
        <f t="shared" si="8"/>
        <v>7.7346463295916781</v>
      </c>
      <c r="F20">
        <f t="shared" si="9"/>
        <v>3.2965221691115877E-3</v>
      </c>
      <c r="G20">
        <f t="shared" si="10"/>
        <v>20.8</v>
      </c>
      <c r="H20">
        <f t="shared" si="11"/>
        <v>7.4091364439201284</v>
      </c>
      <c r="I20">
        <f t="shared" si="12"/>
        <v>3.2921810699588477E-3</v>
      </c>
      <c r="J20">
        <f t="shared" si="13"/>
        <v>18.399999999999999</v>
      </c>
      <c r="K20">
        <f t="shared" si="14"/>
        <v>7.2868764117506997</v>
      </c>
      <c r="L20" s="5">
        <f t="shared" si="15"/>
        <v>3.2983449547108099E-3</v>
      </c>
      <c r="M20" s="2">
        <f t="shared" si="16"/>
        <v>22.666666666666668</v>
      </c>
      <c r="N20" s="4">
        <f t="shared" si="17"/>
        <v>7.4768863950875017</v>
      </c>
      <c r="O20" s="5">
        <f t="shared" si="18"/>
        <v>7.2492387833029318E-6</v>
      </c>
      <c r="P20" s="2">
        <f t="shared" si="19"/>
        <v>5.4454874284432444</v>
      </c>
      <c r="Q20" s="4">
        <f t="shared" si="20"/>
        <v>0.23144549410868917</v>
      </c>
    </row>
    <row r="21" spans="1:17" x14ac:dyDescent="0.35">
      <c r="B21">
        <f t="shared" si="21"/>
        <v>3</v>
      </c>
      <c r="C21">
        <f t="shared" si="6"/>
        <v>3.1953986259785909E-3</v>
      </c>
      <c r="D21">
        <f t="shared" si="7"/>
        <v>50.4</v>
      </c>
      <c r="E21">
        <f t="shared" si="8"/>
        <v>4.8933521334815238</v>
      </c>
      <c r="F21">
        <f t="shared" si="9"/>
        <v>3.1953986259785909E-3</v>
      </c>
      <c r="G21">
        <f t="shared" si="10"/>
        <v>50.4</v>
      </c>
      <c r="H21">
        <f t="shared" si="11"/>
        <v>4.8933521334815238</v>
      </c>
      <c r="I21">
        <f t="shared" si="12"/>
        <v>3.1953986259785909E-3</v>
      </c>
      <c r="J21">
        <f t="shared" si="13"/>
        <v>50</v>
      </c>
      <c r="K21">
        <f t="shared" si="14"/>
        <v>4.8850720711209101</v>
      </c>
      <c r="L21" s="5">
        <f t="shared" si="15"/>
        <v>3.1953986259785909E-3</v>
      </c>
      <c r="M21" s="2">
        <f t="shared" si="16"/>
        <v>50.266666666666673</v>
      </c>
      <c r="N21" s="4">
        <f t="shared" si="17"/>
        <v>4.8905921126946525</v>
      </c>
      <c r="O21" s="5">
        <f t="shared" si="18"/>
        <v>0</v>
      </c>
      <c r="P21" s="2">
        <f t="shared" si="19"/>
        <v>0.23094010767584949</v>
      </c>
      <c r="Q21" s="4">
        <f t="shared" si="20"/>
        <v>4.7804962328071654E-3</v>
      </c>
    </row>
    <row r="22" spans="1:17" x14ac:dyDescent="0.35">
      <c r="B22">
        <f t="shared" si="21"/>
        <v>20</v>
      </c>
      <c r="C22">
        <f t="shared" si="6"/>
        <v>3.1022180859314411E-3</v>
      </c>
      <c r="D22">
        <f t="shared" si="7"/>
        <v>60.1</v>
      </c>
      <c r="E22">
        <f t="shared" si="8"/>
        <v>3.1717842173343502</v>
      </c>
      <c r="F22">
        <f t="shared" si="9"/>
        <v>3.0945381401825778E-3</v>
      </c>
      <c r="G22">
        <f t="shared" si="10"/>
        <v>52.3</v>
      </c>
      <c r="H22">
        <f t="shared" si="11"/>
        <v>3.0330280582976878</v>
      </c>
      <c r="I22">
        <f t="shared" si="12"/>
        <v>3.0926240915416735E-3</v>
      </c>
      <c r="J22">
        <f t="shared" si="13"/>
        <v>48.4</v>
      </c>
      <c r="K22">
        <f t="shared" si="14"/>
        <v>2.9554309767804652</v>
      </c>
      <c r="L22" s="5">
        <f t="shared" si="15"/>
        <v>3.0964601058852312E-3</v>
      </c>
      <c r="M22" s="2">
        <f t="shared" si="16"/>
        <v>53.6</v>
      </c>
      <c r="N22" s="4">
        <f t="shared" si="17"/>
        <v>3.0534144174708344</v>
      </c>
      <c r="O22" s="5">
        <f t="shared" si="18"/>
        <v>5.0775630187476698E-6</v>
      </c>
      <c r="P22" s="2">
        <f t="shared" si="19"/>
        <v>5.9573484034425936</v>
      </c>
      <c r="Q22" s="4">
        <f t="shared" si="20"/>
        <v>0.10960786424702479</v>
      </c>
    </row>
    <row r="23" spans="1:17" x14ac:dyDescent="0.35">
      <c r="B23">
        <f t="shared" si="21"/>
        <v>50</v>
      </c>
      <c r="C23">
        <f t="shared" si="6"/>
        <v>3.0106879421947915E-3</v>
      </c>
      <c r="D23">
        <f t="shared" si="7"/>
        <v>27.6</v>
      </c>
      <c r="E23">
        <f t="shared" si="8"/>
        <v>1.4775052411732748</v>
      </c>
      <c r="F23">
        <f t="shared" si="9"/>
        <v>3.0043563166591561E-3</v>
      </c>
      <c r="G23">
        <f t="shared" si="10"/>
        <v>24.9</v>
      </c>
      <c r="H23">
        <f t="shared" si="11"/>
        <v>1.3744747843145484</v>
      </c>
      <c r="I23">
        <f t="shared" si="12"/>
        <v>2.9998500074996251E-3</v>
      </c>
      <c r="J23">
        <f t="shared" si="13"/>
        <v>23.3</v>
      </c>
      <c r="K23">
        <f t="shared" si="14"/>
        <v>1.3080625128503169</v>
      </c>
      <c r="L23" s="5">
        <f t="shared" si="15"/>
        <v>3.0049647554511913E-3</v>
      </c>
      <c r="M23" s="2">
        <f t="shared" si="16"/>
        <v>25.266666666666666</v>
      </c>
      <c r="N23" s="4">
        <f t="shared" si="17"/>
        <v>1.3866808461127134</v>
      </c>
      <c r="O23" s="5">
        <f t="shared" si="18"/>
        <v>5.4445252719509487E-6</v>
      </c>
      <c r="P23" s="2">
        <f t="shared" si="19"/>
        <v>2.1733231083604059</v>
      </c>
      <c r="Q23" s="4">
        <f t="shared" si="20"/>
        <v>8.5378278876113378E-2</v>
      </c>
    </row>
    <row r="24" spans="1:17" x14ac:dyDescent="0.35">
      <c r="B24">
        <f t="shared" si="21"/>
        <v>75</v>
      </c>
      <c r="C24">
        <f t="shared" si="6"/>
        <v>2.9563932002956393E-3</v>
      </c>
      <c r="D24">
        <f t="shared" si="7"/>
        <v>14.2</v>
      </c>
      <c r="E24">
        <f t="shared" si="8"/>
        <v>0.40746311077083736</v>
      </c>
      <c r="F24">
        <f t="shared" si="9"/>
        <v>2.9590176061547566E-3</v>
      </c>
      <c r="G24">
        <f t="shared" si="10"/>
        <v>13.8</v>
      </c>
      <c r="H24">
        <f t="shared" si="11"/>
        <v>0.37912113276856246</v>
      </c>
      <c r="I24">
        <f t="shared" si="12"/>
        <v>2.9520295202952029E-3</v>
      </c>
      <c r="J24">
        <f t="shared" si="13"/>
        <v>13.1</v>
      </c>
      <c r="K24">
        <f t="shared" si="14"/>
        <v>0.32642190076771144</v>
      </c>
      <c r="L24" s="5">
        <f t="shared" si="15"/>
        <v>2.9558134422485328E-3</v>
      </c>
      <c r="M24" s="2">
        <f t="shared" si="16"/>
        <v>13.700000000000001</v>
      </c>
      <c r="N24" s="4">
        <f t="shared" si="17"/>
        <v>0.37100204810237042</v>
      </c>
      <c r="O24" s="5">
        <f t="shared" si="18"/>
        <v>3.5299327953959849E-6</v>
      </c>
      <c r="P24" s="2">
        <f t="shared" si="19"/>
        <v>0.55677643628300211</v>
      </c>
      <c r="Q24" s="4">
        <f t="shared" si="20"/>
        <v>4.112613623421589E-2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2023-06-26T23:39:53Z</dcterms:modified>
</cp:coreProperties>
</file>