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E52C4481-99EF-4BDA-B52F-09B632B5F72C}" xr6:coauthVersionLast="47" xr6:coauthVersionMax="47" xr10:uidLastSave="{00000000-0000-0000-0000-000000000000}"/>
  <bookViews>
    <workbookView xWindow="3680" yWindow="3410" windowWidth="14400" windowHeight="821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<sst xmlns="http://schemas.openxmlformats.org/spreadsheetml/2006/main" count="60" uniqueCount="28">
  <si>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</si>
  <si>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</si>
  <si>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</si>
  <si>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</si>
  <si>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</si>
  <si>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</si>
  <si>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</si>
  <si>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</si>
  <si>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</si>
  <si>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</si>
  <si>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</si>
  <si>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</si>
  <si>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</si>
  <si>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</si>
  <si>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</si>
  <si>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</si>
  <si>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</si>
  <si>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</si>
  <si>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</si>
  <si>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</si>
  <si>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</si>
  <si>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</si>
  <si>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</si>
  <si>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</si>
  <si>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</si>
  <si>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</si>
  <si>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</si>
  <si>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 WATERMELON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</si>
</sst>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25.566666666666666</c:v>
                </c:pt>
                <c:pt idx="1">
                  <c:v>29.466666666666669</c:v>
                </c:pt>
                <c:pt idx="2">
                  <c:v>39.6</c:v>
                </c:pt>
                <c:pt idx="3">
                  <c:v>49.366666666666674</c:v>
                </c:pt>
                <c:pt idx="4">
                  <c:v>60.1</c:v>
                </c:pt>
                <c:pt idx="5">
                  <c:v>68.8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139000</c:v>
                </c:pt>
                <c:pt idx="1">
                  <c:v>64063.333333333336</c:v>
                </c:pt>
                <c:pt idx="2">
                  <c:v>11074.333333333334</c:v>
                </c:pt>
                <c:pt idx="3">
                  <c:v>1993</c:v>
                </c:pt>
                <c:pt idx="4">
                  <c:v>377.76666666666665</c:v>
                </c:pt>
                <c:pt idx="5">
                  <c:v>151.19999999999999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3.3476539359708177E-3</c:v>
                </c:pt>
                <c:pt idx="1">
                  <c:v>3.30451121845079E-3</c:v>
                </c:pt>
                <c:pt idx="2">
                  <c:v>3.1974553213543967E-3</c:v>
                </c:pt>
                <c:pt idx="3">
                  <c:v>3.1006178019133551E-3</c:v>
                </c:pt>
                <c:pt idx="4">
                  <c:v>3.0007501875468864E-3</c:v>
                </c:pt>
                <c:pt idx="5">
                  <c:v>2.9244043193866628E-3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4.9344210020860553</c:v>
                </c:pt>
                <c:pt idx="1">
                  <c:v>4.1597488832744247</c:v>
                </c:pt>
                <c:pt idx="2">
                  <c:v>2.4011565988738481</c:v>
                </c:pt>
                <c:pt idx="3">
                  <c:v>0.68912552834564822</c:v>
                </c:pt>
                <c:pt idx="4">
                  <c:v>-0.97349629872797816</c:v>
                </c:pt>
                <c:pt idx="5">
                  <c:v>-1.8891554604046805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C11" sqref="C11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3</v>
      </c>
      <c r="C4">
        <v>25.6</v>
      </c>
      <c r="D4">
        <v>51.9</v>
      </c>
      <c r="E4" s="15">
        <v>137300</v>
      </c>
      <c r="F4">
        <v>25.6</v>
      </c>
      <c r="G4">
        <v>52.5</v>
      </c>
      <c r="H4" s="15">
        <v>138900</v>
      </c>
      <c r="I4">
        <v>25.5</v>
      </c>
      <c r="J4">
        <v>53.2</v>
      </c>
      <c r="K4" s="15">
        <v>140800</v>
      </c>
      <c r="L4" s="10">
        <f>AVERAGE(C4,F4,I4)</f>
        <v>25.566666666666666</v>
      </c>
      <c r="M4" s="2">
        <f>AVERAGE(D4,G4,J4)</f>
        <v>52.533333333333339</v>
      </c>
      <c r="N4" s="9">
        <f>AVERAGE(E4,H4,K4)</f>
        <v>139000</v>
      </c>
      <c r="O4" s="7">
        <f>STDEV(C4,F4,I4)</f>
        <v>5.77350269189634E-2</v>
      </c>
      <c r="P4" s="7">
        <f>STDEV(D4,G4,J4)</f>
        <v>0.65064070986477329</v>
      </c>
      <c r="Q4" s="7">
        <f>STDEV(E4,H4,K4)</f>
        <v>1752.1415467935233</v>
      </c>
    </row>
    <row r="5" spans="1:24" x14ac:dyDescent="0.35">
      <c r="A5" t="s">
        <v>26</v>
      </c>
      <c r="B5">
        <v>8</v>
      </c>
      <c r="C5">
        <v>29.3</v>
      </c>
      <c r="D5">
        <v>66</v>
      </c>
      <c r="E5" s="15">
        <v>65490</v>
      </c>
      <c r="F5">
        <v>29.5</v>
      </c>
      <c r="G5">
        <v>63.8</v>
      </c>
      <c r="H5" s="15">
        <v>63300</v>
      </c>
      <c r="I5">
        <v>29.6</v>
      </c>
      <c r="J5">
        <v>63.9</v>
      </c>
      <c r="K5" s="15">
        <v>63400</v>
      </c>
      <c r="L5" s="10">
        <f t="shared" ref="L5:L13" si="0">AVERAGE(C5,F5,I5)</f>
        <v>29.466666666666669</v>
      </c>
      <c r="M5" s="2">
        <f t="shared" ref="M5:M13" si="1">AVERAGE(D5,G5,J5)</f>
        <v>64.566666666666677</v>
      </c>
      <c r="N5" s="9">
        <f t="shared" ref="N5:N13" si="2">AVERAGE(E5,H5,K5)</f>
        <v>64063.333333333336</v>
      </c>
      <c r="O5" s="7">
        <f t="shared" ref="O5:O13" si="3">STDEV(C5,F5,I5)</f>
        <v>0.15275252316519491</v>
      </c>
      <c r="P5" s="7">
        <f t="shared" ref="P5:P13" si="4">STDEV(D5,G5,J5)</f>
        <v>1.2423096769056161</v>
      </c>
      <c r="Q5" s="7">
        <f t="shared" ref="Q5:Q13" si="5">STDEV(E5,H5,K5)</f>
        <v>1236.5408741053946</v>
      </c>
    </row>
    <row r="6" spans="1:24" x14ac:dyDescent="0.35">
      <c r="A6" t="s">
        <v>26</v>
      </c>
      <c r="B6">
        <v>20</v>
      </c>
      <c r="C6">
        <v>39.1</v>
      </c>
      <c r="D6">
        <v>29.8</v>
      </c>
      <c r="E6" s="15">
        <v>11830</v>
      </c>
      <c r="F6">
        <v>39.200000000000003</v>
      </c>
      <c r="G6">
        <v>29.2</v>
      </c>
      <c r="H6" s="15">
        <v>11590</v>
      </c>
      <c r="I6">
        <v>40.5</v>
      </c>
      <c r="J6">
        <v>24.7</v>
      </c>
      <c r="K6" s="15">
        <v>9803</v>
      </c>
      <c r="L6" s="10">
        <f t="shared" si="0"/>
        <v>39.6</v>
      </c>
      <c r="M6" s="2">
        <f t="shared" si="1"/>
        <v>27.900000000000002</v>
      </c>
      <c r="N6" s="9">
        <f t="shared" si="2"/>
        <v>11074.333333333334</v>
      </c>
      <c r="O6" s="7">
        <f t="shared" si="3"/>
        <v>0.7810249675906642</v>
      </c>
      <c r="P6" s="7">
        <f t="shared" si="4"/>
        <v>2.7874719729532713</v>
      </c>
      <c r="Q6" s="7">
        <f t="shared" si="5"/>
        <v>1107.5271253262076</v>
      </c>
    </row>
    <row r="7" spans="1:24" x14ac:dyDescent="0.35">
      <c r="A7" t="s">
        <v>26</v>
      </c>
      <c r="B7">
        <v>75</v>
      </c>
      <c r="C7">
        <v>49.1</v>
      </c>
      <c r="D7">
        <v>19.399999999999999</v>
      </c>
      <c r="E7" s="15">
        <v>2053</v>
      </c>
      <c r="F7">
        <v>49.2</v>
      </c>
      <c r="G7">
        <v>19.100000000000001</v>
      </c>
      <c r="H7" s="15">
        <v>2021</v>
      </c>
      <c r="I7">
        <v>49.8</v>
      </c>
      <c r="J7">
        <v>18</v>
      </c>
      <c r="K7" s="15">
        <v>1905</v>
      </c>
      <c r="L7" s="10">
        <f t="shared" si="0"/>
        <v>49.366666666666674</v>
      </c>
      <c r="M7" s="2">
        <f t="shared" si="1"/>
        <v>18.833333333333332</v>
      </c>
      <c r="N7" s="9">
        <f t="shared" si="2"/>
        <v>1993</v>
      </c>
      <c r="O7" s="7">
        <f t="shared" si="3"/>
        <v>0.37859388972001551</v>
      </c>
      <c r="P7" s="7">
        <f t="shared" si="4"/>
        <v>0.73711147958319911</v>
      </c>
      <c r="Q7" s="7">
        <f t="shared" si="5"/>
        <v>77.87168933572714</v>
      </c>
    </row>
    <row r="8" spans="1:24" x14ac:dyDescent="0.35">
      <c r="A8" t="s">
        <v>25</v>
      </c>
      <c r="B8">
        <v>25</v>
      </c>
      <c r="C8">
        <v>60.1</v>
      </c>
      <c r="D8">
        <v>36.4</v>
      </c>
      <c r="E8" s="15">
        <v>380.9</v>
      </c>
      <c r="F8">
        <v>60.1</v>
      </c>
      <c r="G8">
        <v>36</v>
      </c>
      <c r="H8" s="15">
        <v>376.7</v>
      </c>
      <c r="I8">
        <v>60.1</v>
      </c>
      <c r="J8">
        <v>35.9</v>
      </c>
      <c r="K8" s="15">
        <v>375.7</v>
      </c>
      <c r="L8" s="10">
        <f t="shared" si="0"/>
        <v>60.1</v>
      </c>
      <c r="M8" s="2">
        <f t="shared" si="1"/>
        <v>36.1</v>
      </c>
      <c r="N8" s="9">
        <f t="shared" si="2"/>
        <v>377.76666666666665</v>
      </c>
      <c r="O8" s="7">
        <f t="shared" si="3"/>
        <v>0</v>
      </c>
      <c r="P8" s="7">
        <f t="shared" si="4"/>
        <v>0.26457513110645881</v>
      </c>
      <c r="Q8" s="7">
        <f t="shared" si="5"/>
        <v>2.759226944876644</v>
      </c>
    </row>
    <row r="9" spans="1:24" x14ac:dyDescent="0.35">
      <c r="A9" t="s">
        <v>25</v>
      </c>
      <c r="B9">
        <v>50</v>
      </c>
      <c r="C9">
        <v>68.7</v>
      </c>
      <c r="D9">
        <v>29</v>
      </c>
      <c r="E9" s="15">
        <v>151.69999999999999</v>
      </c>
      <c r="F9">
        <v>68.8</v>
      </c>
      <c r="G9">
        <v>28.9</v>
      </c>
      <c r="H9" s="15">
        <v>151.19999999999999</v>
      </c>
      <c r="I9">
        <v>68.900000000000006</v>
      </c>
      <c r="J9">
        <v>28.8</v>
      </c>
      <c r="K9" s="15">
        <v>150.69999999999999</v>
      </c>
      <c r="L9" s="10">
        <f t="shared" si="0"/>
        <v>68.8</v>
      </c>
      <c r="M9" s="2">
        <f t="shared" si="1"/>
        <v>28.900000000000002</v>
      </c>
      <c r="N9" s="9">
        <f t="shared" si="2"/>
        <v>151.19999999999999</v>
      </c>
      <c r="O9" s="7">
        <f t="shared" si="3"/>
        <v>0.10000000000000142</v>
      </c>
      <c r="P9" s="7">
        <f t="shared" si="4"/>
        <v>9.9999999999999645E-2</v>
      </c>
      <c r="Q9" s="7">
        <f t="shared" si="5"/>
        <v>0.5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WATERMELON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3</v>
      </c>
      <c r="C19">
        <f t="shared" ref="C19:C28" si="6">1/(C4+273.15)</f>
        <v>3.3472803347280333E-3</v>
      </c>
      <c r="D19">
        <f t="shared" ref="D19:D28" si="7">D4</f>
        <v>51.9</v>
      </c>
      <c r="E19">
        <f t="shared" ref="E19:E28" si="8">LN(E4/1000)</f>
        <v>4.9221683127739251</v>
      </c>
      <c r="F19">
        <f t="shared" ref="F19:F28" si="9">1/(F4+273.15)</f>
        <v>3.3472803347280333E-3</v>
      </c>
      <c r="G19">
        <f t="shared" ref="G19:G28" si="10">G4</f>
        <v>52.5</v>
      </c>
      <c r="H19">
        <f t="shared" ref="H19:H28" si="11">LN(H4/1000)</f>
        <v>4.9337542497602982</v>
      </c>
      <c r="I19">
        <f t="shared" ref="I19:I28" si="12">1/(I4+273.15)</f>
        <v>3.3484011384563874E-3</v>
      </c>
      <c r="J19">
        <f t="shared" ref="J19:J28" si="13">J4</f>
        <v>53.2</v>
      </c>
      <c r="K19">
        <f t="shared" ref="K19:K28" si="14">LN(K4/1000)</f>
        <v>4.9473404437239425</v>
      </c>
      <c r="L19" s="5">
        <f t="shared" ref="L19:L28" si="15">AVERAGE(C19,F19,I19)</f>
        <v>3.3476539359708177E-3</v>
      </c>
      <c r="M19" s="2">
        <f t="shared" ref="M19:M28" si="16">AVERAGE(D19,G19,J19)</f>
        <v>52.533333333333339</v>
      </c>
      <c r="N19" s="4">
        <f t="shared" ref="N19:N28" si="17">AVERAGE(E19,H19,K19)</f>
        <v>4.9344210020860553</v>
      </c>
      <c r="O19" s="5">
        <f t="shared" ref="O19:O28" si="18">STDEV(C19,F19,I19)</f>
        <v>6.4709633427398949E-7</v>
      </c>
      <c r="P19" s="2">
        <f t="shared" ref="P19:P28" si="19">STDEV(D19,G19,J19)</f>
        <v>0.65064070986477329</v>
      </c>
      <c r="Q19" s="4">
        <f t="shared" ref="Q19:Q28" si="20">STDEV(E19,H19,K19)</f>
        <v>1.2599304073603972E-2</v>
      </c>
    </row>
    <row r="20" spans="1:17" x14ac:dyDescent="0.35">
      <c r="B20">
        <f t="shared" ref="B20:B28" si="21">B5</f>
        <v>8</v>
      </c>
      <c r="C20">
        <f t="shared" si="6"/>
        <v>3.3063316250619939E-3</v>
      </c>
      <c r="D20">
        <f t="shared" si="7"/>
        <v>66</v>
      </c>
      <c r="E20">
        <f t="shared" si="8"/>
        <v>4.1818974592299618</v>
      </c>
      <c r="F20">
        <f t="shared" si="9"/>
        <v>3.3041467041136628E-3</v>
      </c>
      <c r="G20">
        <f t="shared" si="10"/>
        <v>63.8</v>
      </c>
      <c r="H20">
        <f t="shared" si="11"/>
        <v>4.1478853291501308</v>
      </c>
      <c r="I20">
        <f t="shared" si="12"/>
        <v>3.3030553261767133E-3</v>
      </c>
      <c r="J20">
        <f t="shared" si="13"/>
        <v>63.9</v>
      </c>
      <c r="K20">
        <f t="shared" si="14"/>
        <v>4.1494638614431798</v>
      </c>
      <c r="L20" s="5">
        <f t="shared" si="15"/>
        <v>3.30451121845079E-3</v>
      </c>
      <c r="M20" s="2">
        <f t="shared" si="16"/>
        <v>64.566666666666677</v>
      </c>
      <c r="N20" s="4">
        <f t="shared" si="17"/>
        <v>4.1597488832744247</v>
      </c>
      <c r="O20" s="5">
        <f t="shared" si="18"/>
        <v>1.6682885310704755E-6</v>
      </c>
      <c r="P20" s="2">
        <f t="shared" si="19"/>
        <v>1.2423096769056161</v>
      </c>
      <c r="Q20" s="4">
        <f t="shared" si="20"/>
        <v>1.9197460865794633E-2</v>
      </c>
    </row>
    <row r="21" spans="1:17" x14ac:dyDescent="0.35">
      <c r="B21">
        <f t="shared" si="21"/>
        <v>20</v>
      </c>
      <c r="C21">
        <f t="shared" si="6"/>
        <v>3.2025620496397116E-3</v>
      </c>
      <c r="D21">
        <f t="shared" si="7"/>
        <v>29.8</v>
      </c>
      <c r="E21">
        <f t="shared" si="8"/>
        <v>2.4706386779902956</v>
      </c>
      <c r="F21">
        <f t="shared" si="9"/>
        <v>3.2015367376340646E-3</v>
      </c>
      <c r="G21">
        <f t="shared" si="10"/>
        <v>29.2</v>
      </c>
      <c r="H21">
        <f t="shared" si="11"/>
        <v>2.4501426573516603</v>
      </c>
      <c r="I21">
        <f t="shared" si="12"/>
        <v>3.188267176789415E-3</v>
      </c>
      <c r="J21">
        <f t="shared" si="13"/>
        <v>24.7</v>
      </c>
      <c r="K21">
        <f t="shared" si="14"/>
        <v>2.282688461279589</v>
      </c>
      <c r="L21" s="5">
        <f t="shared" si="15"/>
        <v>3.1974553213543967E-3</v>
      </c>
      <c r="M21" s="2">
        <f t="shared" si="16"/>
        <v>27.900000000000002</v>
      </c>
      <c r="N21" s="4">
        <f t="shared" si="17"/>
        <v>2.4011565988738481</v>
      </c>
      <c r="O21" s="5">
        <f t="shared" si="18"/>
        <v>7.9736639374560996E-6</v>
      </c>
      <c r="P21" s="2">
        <f t="shared" si="19"/>
        <v>2.7874719729532713</v>
      </c>
      <c r="Q21" s="4">
        <f t="shared" si="20"/>
        <v>0.10310696598336166</v>
      </c>
    </row>
    <row r="22" spans="1:17" x14ac:dyDescent="0.35">
      <c r="B22">
        <f t="shared" si="21"/>
        <v>75</v>
      </c>
      <c r="C22">
        <f t="shared" si="6"/>
        <v>3.1031807602792862E-3</v>
      </c>
      <c r="D22">
        <f t="shared" si="7"/>
        <v>19.399999999999999</v>
      </c>
      <c r="E22">
        <f t="shared" si="8"/>
        <v>0.71930213803679643</v>
      </c>
      <c r="F22">
        <f t="shared" si="9"/>
        <v>3.1022180859314411E-3</v>
      </c>
      <c r="G22">
        <f t="shared" si="10"/>
        <v>19.100000000000001</v>
      </c>
      <c r="H22">
        <f t="shared" si="11"/>
        <v>0.70359243842148389</v>
      </c>
      <c r="I22">
        <f t="shared" si="12"/>
        <v>3.0964545595293389E-3</v>
      </c>
      <c r="J22">
        <f t="shared" si="13"/>
        <v>18</v>
      </c>
      <c r="K22">
        <f t="shared" si="14"/>
        <v>0.64448200857866433</v>
      </c>
      <c r="L22" s="5">
        <f t="shared" si="15"/>
        <v>3.1006178019133551E-3</v>
      </c>
      <c r="M22" s="2">
        <f t="shared" si="16"/>
        <v>18.833333333333332</v>
      </c>
      <c r="N22" s="4">
        <f t="shared" si="17"/>
        <v>0.68912552834564822</v>
      </c>
      <c r="O22" s="5">
        <f t="shared" si="18"/>
        <v>3.6374614549234028E-6</v>
      </c>
      <c r="P22" s="2">
        <f t="shared" si="19"/>
        <v>0.73711147958319911</v>
      </c>
      <c r="Q22" s="4">
        <f t="shared" si="20"/>
        <v>3.9452269369323341E-2</v>
      </c>
    </row>
    <row r="23" spans="1:17" x14ac:dyDescent="0.35">
      <c r="B23">
        <f t="shared" si="21"/>
        <v>25</v>
      </c>
      <c r="C23">
        <f t="shared" si="6"/>
        <v>3.0007501875468868E-3</v>
      </c>
      <c r="D23">
        <f t="shared" si="7"/>
        <v>36.4</v>
      </c>
      <c r="E23">
        <f t="shared" si="8"/>
        <v>-0.96521840549757876</v>
      </c>
      <c r="F23">
        <f t="shared" si="9"/>
        <v>3.0007501875468868E-3</v>
      </c>
      <c r="G23">
        <f t="shared" si="10"/>
        <v>36</v>
      </c>
      <c r="H23">
        <f t="shared" si="11"/>
        <v>-0.97630616428414174</v>
      </c>
      <c r="I23">
        <f t="shared" si="12"/>
        <v>3.0007501875468868E-3</v>
      </c>
      <c r="J23">
        <f t="shared" si="13"/>
        <v>35.9</v>
      </c>
      <c r="K23">
        <f t="shared" si="14"/>
        <v>-0.97896432640221387</v>
      </c>
      <c r="L23" s="5">
        <f t="shared" si="15"/>
        <v>3.0007501875468864E-3</v>
      </c>
      <c r="M23" s="2">
        <f t="shared" si="16"/>
        <v>36.1</v>
      </c>
      <c r="N23" s="4">
        <f t="shared" si="17"/>
        <v>-0.97349629872797816</v>
      </c>
      <c r="O23" s="5">
        <f t="shared" si="18"/>
        <v>5.3114842012129618E-19</v>
      </c>
      <c r="P23" s="2">
        <f t="shared" si="19"/>
        <v>0.26457513110645881</v>
      </c>
      <c r="Q23" s="4">
        <f t="shared" si="20"/>
        <v>7.2910283027778156E-3</v>
      </c>
    </row>
    <row r="24" spans="1:17" x14ac:dyDescent="0.35">
      <c r="B24">
        <f t="shared" si="21"/>
        <v>50</v>
      </c>
      <c r="C24">
        <f t="shared" si="6"/>
        <v>2.9252596167909906E-3</v>
      </c>
      <c r="D24">
        <f t="shared" si="7"/>
        <v>29</v>
      </c>
      <c r="E24">
        <f t="shared" si="8"/>
        <v>-1.8858503926276504</v>
      </c>
      <c r="F24">
        <f t="shared" si="9"/>
        <v>2.9244041526538967E-3</v>
      </c>
      <c r="G24">
        <f t="shared" si="10"/>
        <v>28.9</v>
      </c>
      <c r="H24">
        <f t="shared" si="11"/>
        <v>-1.8891518152367044</v>
      </c>
      <c r="I24">
        <f t="shared" si="12"/>
        <v>2.9235491887151005E-3</v>
      </c>
      <c r="J24">
        <f t="shared" si="13"/>
        <v>28.8</v>
      </c>
      <c r="K24">
        <f t="shared" si="14"/>
        <v>-1.8924641733496872</v>
      </c>
      <c r="L24" s="5">
        <f t="shared" si="15"/>
        <v>2.9244043193866628E-3</v>
      </c>
      <c r="M24" s="2">
        <f t="shared" si="16"/>
        <v>28.900000000000002</v>
      </c>
      <c r="N24" s="4">
        <f t="shared" si="17"/>
        <v>-1.8891554604046805</v>
      </c>
      <c r="O24" s="5">
        <f t="shared" si="18"/>
        <v>8.5521405013489616E-7</v>
      </c>
      <c r="P24" s="2">
        <f t="shared" si="19"/>
        <v>9.9999999999999645E-2</v>
      </c>
      <c r="Q24" s="4">
        <f t="shared" si="20"/>
        <v>3.3068918677866548E-3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2023-06-26T21:36:00Z</dcterms:modified>
</cp:coreProperties>
</file>