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34692C28-6A09-4272-8527-D6EF33189B9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<sst xmlns="http://schemas.openxmlformats.org/spreadsheetml/2006/main" count="60" uniqueCount="28">
  <si>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</si>
  <si>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</si>
  <si>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</si>
  <si>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</si>
  <si>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</si>
  <si>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</si>
  <si>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</si>
  <si>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</si>
  <si>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</si>
  <si>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</si>
  <si>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</si>
  <si>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</si>
  <si>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</si>
  <si>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</si>
  <si>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</si>
  <si>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</si>
  <si>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</si>
  <si>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</si>
  <si>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</si>
  <si>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</si>
  <si>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</si>
  <si>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</si>
  <si>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</si>
  <si>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</si>
  <si>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</si>
  <si>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</si>
  <si>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</si>
  <si>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D8-Strawberry Cough 2.2.23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</si>
</sst>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24.766666666666669</c:v>
                </c:pt>
                <c:pt idx="1">
                  <c:v>30.099999999999998</c:v>
                </c:pt>
                <c:pt idx="2">
                  <c:v>39.300000000000004</c:v>
                </c:pt>
                <c:pt idx="3">
                  <c:v>48.766666666666673</c:v>
                </c:pt>
                <c:pt idx="4">
                  <c:v>58.833333333333336</c:v>
                </c:pt>
                <c:pt idx="5">
                  <c:v>69.100000000000009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1207333.3333333333</c:v>
                </c:pt>
                <c:pt idx="1">
                  <c:v>316466.66666666669</c:v>
                </c:pt>
                <c:pt idx="2">
                  <c:v>39850</c:v>
                </c:pt>
                <c:pt idx="3">
                  <c:v>7038</c:v>
                </c:pt>
                <c:pt idx="4">
                  <c:v>701.69999999999993</c:v>
                </c:pt>
                <c:pt idx="5">
                  <c:v>176.13333333333333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3.3566444488776423E-3</c:v>
                </c:pt>
                <c:pt idx="1">
                  <c:v>3.2976109074342986E-3</c:v>
                </c:pt>
                <c:pt idx="2">
                  <c:v>3.2005123004913566E-3</c:v>
                </c:pt>
                <c:pt idx="3">
                  <c:v>3.106394260700637E-3</c:v>
                </c:pt>
                <c:pt idx="4">
                  <c:v>3.0121994683296321E-3</c:v>
                </c:pt>
                <c:pt idx="5">
                  <c:v>2.9218409259732978E-3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7.0950259740371751</c:v>
                </c:pt>
                <c:pt idx="1">
                  <c:v>5.7552518203842693</c:v>
                </c:pt>
                <c:pt idx="2">
                  <c:v>3.6848636813154418</c:v>
                </c:pt>
                <c:pt idx="3">
                  <c:v>1.951076499110681</c:v>
                </c:pt>
                <c:pt idx="4">
                  <c:v>-0.35426008404599107</c:v>
                </c:pt>
                <c:pt idx="5">
                  <c:v>-1.7365873959778673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5" max="5" width="11.36328125" customWidth="1"/>
    <col min="6" max="6" width="8.6328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0.25</v>
      </c>
      <c r="C4">
        <v>24.7</v>
      </c>
      <c r="D4">
        <v>38.299999999999997</v>
      </c>
      <c r="E4" s="15">
        <v>1216000</v>
      </c>
      <c r="F4">
        <v>25</v>
      </c>
      <c r="G4">
        <v>35.700000000000003</v>
      </c>
      <c r="H4" s="15">
        <v>1133000</v>
      </c>
      <c r="I4">
        <v>24.6</v>
      </c>
      <c r="J4">
        <v>40.1</v>
      </c>
      <c r="K4" s="15">
        <v>1273000</v>
      </c>
      <c r="L4" s="10">
        <f>AVERAGE(C4,F4,I4)</f>
        <v>24.766666666666669</v>
      </c>
      <c r="M4" s="2">
        <f>AVERAGE(D4,G4,J4)</f>
        <v>38.033333333333331</v>
      </c>
      <c r="N4" s="9">
        <f>AVERAGE(E4,H4,K4)</f>
        <v>1207333.3333333333</v>
      </c>
      <c r="O4" s="7">
        <f>STDEV(C4,F4,I4)</f>
        <v>0.20816659994661282</v>
      </c>
      <c r="P4" s="7">
        <f>STDEV(D4,G4,J4)</f>
        <v>2.2120880030716066</v>
      </c>
      <c r="Q4" s="7">
        <f>STDEV(E4,H4,K4)</f>
        <v>70401.231049842681</v>
      </c>
    </row>
    <row r="5" spans="1:24" x14ac:dyDescent="0.35">
      <c r="A5" t="s">
        <v>25</v>
      </c>
      <c r="B5">
        <v>0.5</v>
      </c>
      <c r="C5">
        <v>29.8</v>
      </c>
      <c r="D5">
        <v>21.7</v>
      </c>
      <c r="E5" s="15">
        <v>344500</v>
      </c>
      <c r="F5">
        <v>30.2</v>
      </c>
      <c r="G5">
        <v>19.3</v>
      </c>
      <c r="H5" s="15">
        <v>306400</v>
      </c>
      <c r="I5">
        <v>30.3</v>
      </c>
      <c r="J5">
        <v>18.8</v>
      </c>
      <c r="K5" s="15">
        <v>298500</v>
      </c>
      <c r="L5" s="10">
        <f t="shared" ref="L5:L13" si="0">AVERAGE(C5,F5,I5)</f>
        <v>30.099999999999998</v>
      </c>
      <c r="M5" s="2">
        <f t="shared" ref="M5:M13" si="1">AVERAGE(D5,G5,J5)</f>
        <v>19.933333333333334</v>
      </c>
      <c r="N5" s="9">
        <f t="shared" ref="N5:N13" si="2">AVERAGE(E5,H5,K5)</f>
        <v>316466.66666666669</v>
      </c>
      <c r="O5" s="7">
        <f t="shared" ref="O5:O13" si="3">STDEV(C5,F5,I5)</f>
        <v>0.26457513110645881</v>
      </c>
      <c r="P5" s="7">
        <f t="shared" ref="P5:P13" si="4">STDEV(D5,G5,J5)</f>
        <v>1.5502687938977973</v>
      </c>
      <c r="Q5" s="7">
        <f t="shared" ref="Q5:Q13" si="5">STDEV(E5,H5,K5)</f>
        <v>24596.815512040037</v>
      </c>
    </row>
    <row r="6" spans="1:24" x14ac:dyDescent="0.35">
      <c r="A6" t="s">
        <v>25</v>
      </c>
      <c r="B6">
        <v>5</v>
      </c>
      <c r="C6">
        <v>39.200000000000003</v>
      </c>
      <c r="D6">
        <v>25.8</v>
      </c>
      <c r="E6" s="15">
        <v>40960</v>
      </c>
      <c r="F6">
        <v>39.299999999999997</v>
      </c>
      <c r="G6">
        <v>25.1</v>
      </c>
      <c r="H6" s="15">
        <v>39850</v>
      </c>
      <c r="I6">
        <v>39.4</v>
      </c>
      <c r="J6">
        <v>24.4</v>
      </c>
      <c r="K6" s="15">
        <v>38740</v>
      </c>
      <c r="L6" s="10">
        <f t="shared" si="0"/>
        <v>39.300000000000004</v>
      </c>
      <c r="M6" s="2">
        <f t="shared" si="1"/>
        <v>25.100000000000005</v>
      </c>
      <c r="N6" s="9">
        <f t="shared" si="2"/>
        <v>39850</v>
      </c>
      <c r="O6" s="7">
        <f t="shared" si="3"/>
        <v>9.9999999999997882E-2</v>
      </c>
      <c r="P6" s="7">
        <f t="shared" si="4"/>
        <v>0.70000000000000107</v>
      </c>
      <c r="Q6" s="7">
        <f t="shared" si="5"/>
        <v>1110</v>
      </c>
    </row>
    <row r="7" spans="1:24" x14ac:dyDescent="0.35">
      <c r="A7" t="s">
        <v>25</v>
      </c>
      <c r="B7">
        <v>15</v>
      </c>
      <c r="C7">
        <v>48.7</v>
      </c>
      <c r="D7">
        <v>13.6</v>
      </c>
      <c r="E7" s="15">
        <v>7197</v>
      </c>
      <c r="F7">
        <v>48.7</v>
      </c>
      <c r="G7">
        <v>13.4</v>
      </c>
      <c r="H7" s="15">
        <v>7091</v>
      </c>
      <c r="I7">
        <v>48.9</v>
      </c>
      <c r="J7">
        <v>12.9</v>
      </c>
      <c r="K7" s="15">
        <v>6826</v>
      </c>
      <c r="L7" s="10">
        <f t="shared" si="0"/>
        <v>48.766666666666673</v>
      </c>
      <c r="M7" s="2">
        <f t="shared" si="1"/>
        <v>13.299999999999999</v>
      </c>
      <c r="N7" s="9">
        <f t="shared" si="2"/>
        <v>7038</v>
      </c>
      <c r="O7" s="7">
        <f t="shared" si="3"/>
        <v>0.11547005383792268</v>
      </c>
      <c r="P7" s="7">
        <f t="shared" si="4"/>
        <v>0.36055512754639862</v>
      </c>
      <c r="Q7" s="7">
        <f t="shared" si="5"/>
        <v>191.09421759959145</v>
      </c>
    </row>
    <row r="8" spans="1:24" x14ac:dyDescent="0.35">
      <c r="A8" t="s">
        <v>25</v>
      </c>
      <c r="B8">
        <v>115</v>
      </c>
      <c r="C8">
        <v>58.8</v>
      </c>
      <c r="D8">
        <v>10.199999999999999</v>
      </c>
      <c r="E8">
        <v>704</v>
      </c>
      <c r="F8">
        <v>58.8</v>
      </c>
      <c r="G8">
        <v>10.199999999999999</v>
      </c>
      <c r="H8">
        <v>704</v>
      </c>
      <c r="I8">
        <v>58.9</v>
      </c>
      <c r="J8">
        <v>10.1</v>
      </c>
      <c r="K8">
        <v>697.1</v>
      </c>
      <c r="L8" s="10">
        <f t="shared" si="0"/>
        <v>58.833333333333336</v>
      </c>
      <c r="M8" s="2">
        <f t="shared" si="1"/>
        <v>10.166666666666666</v>
      </c>
      <c r="N8" s="9">
        <f t="shared" si="2"/>
        <v>701.69999999999993</v>
      </c>
      <c r="O8" s="7">
        <f t="shared" si="3"/>
        <v>5.7735026918963393E-2</v>
      </c>
      <c r="P8" s="7">
        <f t="shared" si="4"/>
        <v>5.7735026918962373E-2</v>
      </c>
      <c r="Q8" s="7">
        <f t="shared" si="5"/>
        <v>3.9837168574084045</v>
      </c>
    </row>
    <row r="9" spans="1:24" x14ac:dyDescent="0.35">
      <c r="A9" t="s">
        <v>26</v>
      </c>
      <c r="B9">
        <v>25</v>
      </c>
      <c r="C9">
        <v>69</v>
      </c>
      <c r="D9">
        <v>16.600000000000001</v>
      </c>
      <c r="E9">
        <v>173.7</v>
      </c>
      <c r="F9">
        <v>69.099999999999994</v>
      </c>
      <c r="G9">
        <v>16.8</v>
      </c>
      <c r="H9">
        <v>175.8</v>
      </c>
      <c r="I9">
        <v>69.2</v>
      </c>
      <c r="J9">
        <v>17.100000000000001</v>
      </c>
      <c r="K9">
        <v>178.9</v>
      </c>
      <c r="L9" s="10">
        <f t="shared" si="0"/>
        <v>69.100000000000009</v>
      </c>
      <c r="M9" s="2">
        <f t="shared" si="1"/>
        <v>16.833333333333336</v>
      </c>
      <c r="N9" s="9">
        <f t="shared" si="2"/>
        <v>176.13333333333333</v>
      </c>
      <c r="O9" s="7">
        <f t="shared" si="3"/>
        <v>0.10000000000000142</v>
      </c>
      <c r="P9" s="7">
        <f t="shared" si="4"/>
        <v>0.25166114784235838</v>
      </c>
      <c r="Q9" s="7">
        <f t="shared" si="5"/>
        <v>2.6159765544311311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D8-Strawberry Cough 2.2.23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0.25</v>
      </c>
      <c r="C19">
        <f t="shared" ref="C19:C28" si="6">1/(C4+273.15)</f>
        <v>3.3573946617424882E-3</v>
      </c>
      <c r="D19">
        <f t="shared" ref="D19:D28" si="7">D4</f>
        <v>38.299999999999997</v>
      </c>
      <c r="E19">
        <f t="shared" ref="E19:E28" si="8">LN(E4/1000)</f>
        <v>7.1033220625261126</v>
      </c>
      <c r="F19">
        <f t="shared" ref="F19:F28" si="9">1/(F4+273.15)</f>
        <v>3.3540164346805303E-3</v>
      </c>
      <c r="G19">
        <f t="shared" ref="G19:G28" si="10">G4</f>
        <v>35.700000000000003</v>
      </c>
      <c r="H19">
        <f t="shared" ref="H19:H28" si="11">LN(H4/1000)</f>
        <v>7.0326242610280065</v>
      </c>
      <c r="I19">
        <f t="shared" ref="I19:I28" si="12">1/(I4+273.15)</f>
        <v>3.3585222502099076E-3</v>
      </c>
      <c r="J19">
        <f t="shared" ref="J19:J28" si="13">J4</f>
        <v>40.1</v>
      </c>
      <c r="K19">
        <f t="shared" ref="K19:K28" si="14">LN(K4/1000)</f>
        <v>7.1491315985574069</v>
      </c>
      <c r="L19" s="5">
        <f t="shared" ref="L19:L28" si="15">AVERAGE(C19,F19,I19)</f>
        <v>3.3566444488776423E-3</v>
      </c>
      <c r="M19" s="2">
        <f t="shared" ref="M19:M28" si="16">AVERAGE(D19,G19,J19)</f>
        <v>38.033333333333331</v>
      </c>
      <c r="N19" s="4">
        <f t="shared" ref="N19:N28" si="17">AVERAGE(E19,H19,K19)</f>
        <v>7.0950259740371751</v>
      </c>
      <c r="O19" s="5">
        <f t="shared" ref="O19:O28" si="18">STDEV(C19,F19,I19)</f>
        <v>2.3447191522930338E-6</v>
      </c>
      <c r="P19" s="2">
        <f t="shared" ref="P19:P28" si="19">STDEV(D19,G19,J19)</f>
        <v>2.2120880030716066</v>
      </c>
      <c r="Q19" s="4">
        <f t="shared" ref="Q19:Q28" si="20">STDEV(E19,H19,K19)</f>
        <v>5.869504866434317E-2</v>
      </c>
    </row>
    <row r="20" spans="1:17" x14ac:dyDescent="0.35">
      <c r="B20">
        <f t="shared" ref="B20:B28" si="21">B5</f>
        <v>0.5</v>
      </c>
      <c r="C20">
        <f t="shared" si="6"/>
        <v>3.3008747318039283E-3</v>
      </c>
      <c r="D20">
        <f t="shared" si="7"/>
        <v>21.7</v>
      </c>
      <c r="E20">
        <f t="shared" si="8"/>
        <v>5.8420940904537133</v>
      </c>
      <c r="F20">
        <f t="shared" si="9"/>
        <v>3.2965221691115877E-3</v>
      </c>
      <c r="G20">
        <f t="shared" si="10"/>
        <v>19.3</v>
      </c>
      <c r="H20">
        <f t="shared" si="11"/>
        <v>5.724891437866436</v>
      </c>
      <c r="I20">
        <f t="shared" si="12"/>
        <v>3.2954358213873785E-3</v>
      </c>
      <c r="J20">
        <f t="shared" si="13"/>
        <v>18.8</v>
      </c>
      <c r="K20">
        <f t="shared" si="14"/>
        <v>5.6987699328326569</v>
      </c>
      <c r="L20" s="5">
        <f t="shared" si="15"/>
        <v>3.2976109074342986E-3</v>
      </c>
      <c r="M20" s="2">
        <f t="shared" si="16"/>
        <v>19.933333333333334</v>
      </c>
      <c r="N20" s="4">
        <f t="shared" si="17"/>
        <v>5.7552518203842693</v>
      </c>
      <c r="O20" s="5">
        <f t="shared" si="18"/>
        <v>2.8782720478296387E-6</v>
      </c>
      <c r="P20" s="2">
        <f t="shared" si="19"/>
        <v>1.5502687938977973</v>
      </c>
      <c r="Q20" s="4">
        <f t="shared" si="20"/>
        <v>7.6333270330952024E-2</v>
      </c>
    </row>
    <row r="21" spans="1:17" x14ac:dyDescent="0.35">
      <c r="B21">
        <f t="shared" si="21"/>
        <v>5</v>
      </c>
      <c r="C21">
        <f t="shared" si="6"/>
        <v>3.2015367376340646E-3</v>
      </c>
      <c r="D21">
        <f t="shared" si="7"/>
        <v>25.8</v>
      </c>
      <c r="E21">
        <f t="shared" si="8"/>
        <v>3.7125959807312525</v>
      </c>
      <c r="F21">
        <f t="shared" si="9"/>
        <v>3.2005120819331096E-3</v>
      </c>
      <c r="G21">
        <f t="shared" si="10"/>
        <v>25.1</v>
      </c>
      <c r="H21">
        <f t="shared" si="11"/>
        <v>3.6851224052362239</v>
      </c>
      <c r="I21">
        <f t="shared" si="12"/>
        <v>3.1994880819068952E-3</v>
      </c>
      <c r="J21">
        <f t="shared" si="13"/>
        <v>24.4</v>
      </c>
      <c r="K21">
        <f t="shared" si="14"/>
        <v>3.65687265797885</v>
      </c>
      <c r="L21" s="5">
        <f t="shared" si="15"/>
        <v>3.2005123004913566E-3</v>
      </c>
      <c r="M21" s="2">
        <f t="shared" si="16"/>
        <v>25.100000000000005</v>
      </c>
      <c r="N21" s="4">
        <f t="shared" si="17"/>
        <v>3.6848636813154418</v>
      </c>
      <c r="O21" s="5">
        <f t="shared" si="18"/>
        <v>1.0243278810721235E-6</v>
      </c>
      <c r="P21" s="2">
        <f t="shared" si="19"/>
        <v>0.70000000000000107</v>
      </c>
      <c r="Q21" s="4">
        <f t="shared" si="20"/>
        <v>2.7862562304865186E-2</v>
      </c>
    </row>
    <row r="22" spans="1:17" x14ac:dyDescent="0.35">
      <c r="B22">
        <f t="shared" si="21"/>
        <v>15</v>
      </c>
      <c r="C22">
        <f t="shared" si="6"/>
        <v>3.1070374398011499E-3</v>
      </c>
      <c r="D22">
        <f t="shared" si="7"/>
        <v>13.6</v>
      </c>
      <c r="E22">
        <f t="shared" si="8"/>
        <v>1.9736642725256672</v>
      </c>
      <c r="F22">
        <f t="shared" si="9"/>
        <v>3.1070374398011499E-3</v>
      </c>
      <c r="G22">
        <f t="shared" si="10"/>
        <v>13.4</v>
      </c>
      <c r="H22">
        <f t="shared" si="11"/>
        <v>1.9588263743218597</v>
      </c>
      <c r="I22">
        <f t="shared" si="12"/>
        <v>3.1051079024996121E-3</v>
      </c>
      <c r="J22">
        <f t="shared" si="13"/>
        <v>12.9</v>
      </c>
      <c r="K22">
        <f t="shared" si="14"/>
        <v>1.9207388504845153</v>
      </c>
      <c r="L22" s="5">
        <f t="shared" si="15"/>
        <v>3.106394260700637E-3</v>
      </c>
      <c r="M22" s="2">
        <f t="shared" si="16"/>
        <v>13.299999999999999</v>
      </c>
      <c r="N22" s="4">
        <f t="shared" si="17"/>
        <v>1.951076499110681</v>
      </c>
      <c r="O22" s="5">
        <f t="shared" si="18"/>
        <v>1.1140188804542749E-6</v>
      </c>
      <c r="P22" s="2">
        <f t="shared" si="19"/>
        <v>0.36055512754639862</v>
      </c>
      <c r="Q22" s="4">
        <f t="shared" si="20"/>
        <v>2.7300558582200228E-2</v>
      </c>
    </row>
    <row r="23" spans="1:17" x14ac:dyDescent="0.35">
      <c r="B23">
        <f t="shared" si="21"/>
        <v>115</v>
      </c>
      <c r="C23">
        <f t="shared" si="6"/>
        <v>3.0125018828136767E-3</v>
      </c>
      <c r="D23">
        <f t="shared" si="7"/>
        <v>10.199999999999999</v>
      </c>
      <c r="E23">
        <f t="shared" si="8"/>
        <v>-0.35097692282409471</v>
      </c>
      <c r="F23">
        <f t="shared" si="9"/>
        <v>3.0125018828136767E-3</v>
      </c>
      <c r="G23">
        <f t="shared" si="10"/>
        <v>10.199999999999999</v>
      </c>
      <c r="H23">
        <f t="shared" si="11"/>
        <v>-0.35097692282409471</v>
      </c>
      <c r="I23">
        <f t="shared" si="12"/>
        <v>3.0115946393615423E-3</v>
      </c>
      <c r="J23">
        <f t="shared" si="13"/>
        <v>10.1</v>
      </c>
      <c r="K23">
        <f t="shared" si="14"/>
        <v>-0.36082640648978392</v>
      </c>
      <c r="L23" s="5">
        <f t="shared" si="15"/>
        <v>3.0121994683296321E-3</v>
      </c>
      <c r="M23" s="2">
        <f t="shared" si="16"/>
        <v>10.166666666666666</v>
      </c>
      <c r="N23" s="4">
        <f t="shared" si="17"/>
        <v>-0.35426008404599107</v>
      </c>
      <c r="O23" s="5">
        <f t="shared" si="18"/>
        <v>5.2379725131032E-7</v>
      </c>
      <c r="P23" s="2">
        <f t="shared" si="19"/>
        <v>5.7735026918962373E-2</v>
      </c>
      <c r="Q23" s="4">
        <f t="shared" si="20"/>
        <v>5.6866020457644927E-3</v>
      </c>
    </row>
    <row r="24" spans="1:17" x14ac:dyDescent="0.35">
      <c r="B24">
        <f t="shared" si="21"/>
        <v>25</v>
      </c>
      <c r="C24">
        <f t="shared" si="6"/>
        <v>2.9226947245360223E-3</v>
      </c>
      <c r="D24">
        <f t="shared" si="7"/>
        <v>16.600000000000001</v>
      </c>
      <c r="E24">
        <f t="shared" si="8"/>
        <v>-1.7504256057350778</v>
      </c>
      <c r="F24">
        <f t="shared" si="9"/>
        <v>2.9218407596785976E-3</v>
      </c>
      <c r="G24">
        <f t="shared" si="10"/>
        <v>16.8</v>
      </c>
      <c r="H24">
        <f t="shared" si="11"/>
        <v>-1.7384082937310603</v>
      </c>
      <c r="I24">
        <f t="shared" si="12"/>
        <v>2.9209872937052727E-3</v>
      </c>
      <c r="J24">
        <f t="shared" si="13"/>
        <v>17.100000000000001</v>
      </c>
      <c r="K24">
        <f t="shared" si="14"/>
        <v>-1.7209282884674635</v>
      </c>
      <c r="L24" s="5">
        <f t="shared" si="15"/>
        <v>2.9218409259732978E-3</v>
      </c>
      <c r="M24" s="2">
        <f t="shared" si="16"/>
        <v>16.833333333333336</v>
      </c>
      <c r="N24" s="4">
        <f t="shared" si="17"/>
        <v>-1.7365873959778673</v>
      </c>
      <c r="O24" s="5">
        <f t="shared" si="18"/>
        <v>8.5371542752198853E-7</v>
      </c>
      <c r="P24" s="2">
        <f t="shared" si="19"/>
        <v>0.25166114784235838</v>
      </c>
      <c r="Q24" s="4">
        <f t="shared" si="20"/>
        <v>1.4832723383359571E-2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2023-02-03T16:34:30Z</dcterms:modified>
</cp:coreProperties>
</file>