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Leland Kelly\Desktop\Formulation spreadsheet\"/>
    </mc:Choice>
  </mc:AlternateContent>
  <xr:revisionPtr revIDLastSave="0" documentId="13_ncr:1_{199AFF9F-4615-4788-A8BF-4438B3F3DFB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Viscosity Template" sheetId="2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" i="2" l="1"/>
  <c r="B17" i="2" l="1"/>
  <c r="B20" i="2" l="1"/>
  <c r="B21" i="2"/>
  <c r="B22" i="2"/>
  <c r="B23" i="2"/>
  <c r="B24" i="2"/>
  <c r="B19" i="2"/>
  <c r="Q4" i="2" l="1"/>
  <c r="P4" i="2"/>
  <c r="O4" i="2"/>
  <c r="M4" i="2"/>
  <c r="L4" i="2"/>
  <c r="L5" i="2" l="1"/>
  <c r="M5" i="2"/>
  <c r="N5" i="2"/>
  <c r="O5" i="2"/>
  <c r="P5" i="2"/>
  <c r="Q5" i="2"/>
  <c r="L6" i="2"/>
  <c r="M6" i="2"/>
  <c r="N6" i="2"/>
  <c r="O6" i="2"/>
  <c r="P6" i="2"/>
  <c r="Q6" i="2"/>
  <c r="L7" i="2"/>
  <c r="M7" i="2"/>
  <c r="N7" i="2"/>
  <c r="O7" i="2"/>
  <c r="P7" i="2"/>
  <c r="Q7" i="2"/>
  <c r="L8" i="2"/>
  <c r="M8" i="2"/>
  <c r="N8" i="2"/>
  <c r="O8" i="2"/>
  <c r="P8" i="2"/>
  <c r="Q8" i="2"/>
  <c r="L9" i="2"/>
  <c r="M9" i="2"/>
  <c r="N9" i="2"/>
  <c r="O9" i="2"/>
  <c r="P9" i="2"/>
  <c r="Q9" i="2"/>
  <c r="C19" i="2"/>
  <c r="D19" i="2"/>
  <c r="E19" i="2"/>
  <c r="F19" i="2"/>
  <c r="G19" i="2"/>
  <c r="H19" i="2"/>
  <c r="I19" i="2"/>
  <c r="J19" i="2"/>
  <c r="K19" i="2"/>
  <c r="C20" i="2"/>
  <c r="D20" i="2"/>
  <c r="E20" i="2"/>
  <c r="F20" i="2"/>
  <c r="G20" i="2"/>
  <c r="H20" i="2"/>
  <c r="I20" i="2"/>
  <c r="J20" i="2"/>
  <c r="K20" i="2"/>
  <c r="C21" i="2"/>
  <c r="D21" i="2"/>
  <c r="E21" i="2"/>
  <c r="F21" i="2"/>
  <c r="G21" i="2"/>
  <c r="H21" i="2"/>
  <c r="I21" i="2"/>
  <c r="J21" i="2"/>
  <c r="K21" i="2"/>
  <c r="C22" i="2"/>
  <c r="D22" i="2"/>
  <c r="E22" i="2"/>
  <c r="F22" i="2"/>
  <c r="G22" i="2"/>
  <c r="H22" i="2"/>
  <c r="I22" i="2"/>
  <c r="J22" i="2"/>
  <c r="K22" i="2"/>
  <c r="C23" i="2"/>
  <c r="D23" i="2"/>
  <c r="E23" i="2"/>
  <c r="F23" i="2"/>
  <c r="G23" i="2"/>
  <c r="H23" i="2"/>
  <c r="I23" i="2"/>
  <c r="J23" i="2"/>
  <c r="K23" i="2"/>
  <c r="C24" i="2"/>
  <c r="D24" i="2"/>
  <c r="E24" i="2"/>
  <c r="F24" i="2"/>
  <c r="G24" i="2"/>
  <c r="H24" i="2"/>
  <c r="I24" i="2"/>
  <c r="J24" i="2"/>
  <c r="K24" i="2"/>
  <c r="O21" i="2" l="1"/>
  <c r="Q22" i="2"/>
  <c r="Q20" i="2"/>
  <c r="P21" i="2"/>
  <c r="L21" i="2"/>
  <c r="N24" i="2"/>
  <c r="O24" i="2"/>
  <c r="Q24" i="2"/>
  <c r="N23" i="2"/>
  <c r="M23" i="2"/>
  <c r="O22" i="2"/>
  <c r="N22" i="2"/>
  <c r="P22" i="2"/>
  <c r="Q21" i="2"/>
  <c r="N21" i="2"/>
  <c r="M20" i="2"/>
  <c r="L20" i="2"/>
  <c r="O20" i="2"/>
  <c r="N20" i="2"/>
  <c r="Q19" i="2"/>
  <c r="N19" i="2"/>
  <c r="M19" i="2"/>
  <c r="P23" i="2"/>
  <c r="L19" i="2"/>
  <c r="Q23" i="2"/>
  <c r="O23" i="2"/>
  <c r="M22" i="2"/>
  <c r="M21" i="2"/>
  <c r="P19" i="2"/>
  <c r="P24" i="2"/>
  <c r="L22" i="2"/>
  <c r="O19" i="2"/>
  <c r="P20" i="2"/>
  <c r="M24" i="2"/>
  <c r="L23" i="2"/>
  <c r="L24" i="2"/>
</calcChain>
</file>

<file path=xl/sharedStrings.xml><?xml version="1.0" encoding="utf-8"?>
<sst xmlns="http://schemas.openxmlformats.org/spreadsheetml/2006/main" count="66" uniqueCount="34">
  <si>
    <t>Viscosity (cp)</t>
  </si>
  <si>
    <t>Torque (%)</t>
  </si>
  <si>
    <t>Temperature</t>
  </si>
  <si>
    <t xml:space="preserve">Viscosity ln(viscosity) </t>
  </si>
  <si>
    <t>5 cartridges</t>
  </si>
  <si>
    <t xml:space="preserve"> (1/T) (1/K)</t>
  </si>
  <si>
    <t>Speed</t>
  </si>
  <si>
    <t>Std (N·s/m2-K)</t>
  </si>
  <si>
    <r>
      <t>Average (N·s/m2-K</t>
    </r>
    <r>
      <rPr>
        <sz val="11"/>
        <color theme="1"/>
        <rFont val="Calibri"/>
        <family val="2"/>
      </rPr>
      <t>)</t>
    </r>
  </si>
  <si>
    <t>Exp 3</t>
  </si>
  <si>
    <t>Exp 2</t>
  </si>
  <si>
    <t>Exp 1</t>
  </si>
  <si>
    <t>N·s/m2-K</t>
  </si>
  <si>
    <t>CPA-40Z</t>
  </si>
  <si>
    <t>CPA-52Z</t>
  </si>
  <si>
    <t>Spindle</t>
  </si>
  <si>
    <t>Result (℃)</t>
  </si>
  <si>
    <t>Result from MP80 (℃)</t>
  </si>
  <si>
    <t>Method</t>
  </si>
  <si>
    <t>Detailed description</t>
  </si>
  <si>
    <t>Compound description</t>
  </si>
  <si>
    <t>Experiment date</t>
  </si>
  <si>
    <t>Std (cp-℃)</t>
  </si>
  <si>
    <r>
      <t>Average (cp-</t>
    </r>
    <r>
      <rPr>
        <sz val="11"/>
        <color theme="1"/>
        <rFont val="Times New Roman"/>
        <family val="1"/>
      </rPr>
      <t>℃</t>
    </r>
    <r>
      <rPr>
        <sz val="11"/>
        <color theme="1"/>
        <rFont val="Calibri"/>
        <family val="2"/>
      </rPr>
      <t>)</t>
    </r>
  </si>
  <si>
    <t>cp-℃</t>
  </si>
  <si>
    <t>Boiling point</t>
  </si>
  <si>
    <t>Viscosity</t>
  </si>
  <si>
    <t>50.0 RPM</t>
  </si>
  <si>
    <t>0.5 RPM</t>
  </si>
  <si>
    <t>Liquid diamonds- MauiWowie</t>
  </si>
  <si>
    <t>0.1 RPM</t>
  </si>
  <si>
    <t>5.0 RPM</t>
  </si>
  <si>
    <t>20.0 RPM</t>
  </si>
  <si>
    <t>75.0 RPM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</si>
</sst>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Times New Roman"/>
      <family val="1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11" fontId="0" fillId="0" borderId="0" xfId="0" applyNumberFormat="1"/>
    <xf numFmtId="164" fontId="0" fillId="0" borderId="0" xfId="0" applyNumberFormat="1"/>
    <xf numFmtId="165" fontId="0" fillId="0" borderId="0" xfId="0" applyNumberFormat="1"/>
    <xf numFmtId="2" fontId="0" fillId="2" borderId="0" xfId="0" applyNumberFormat="1" applyFill="1"/>
    <xf numFmtId="165" fontId="0" fillId="2" borderId="0" xfId="0" applyNumberFormat="1" applyFill="1"/>
    <xf numFmtId="11" fontId="0" fillId="2" borderId="0" xfId="0" applyNumberFormat="1" applyFill="1"/>
    <xf numFmtId="164" fontId="0" fillId="2" borderId="0" xfId="0" applyNumberFormat="1" applyFill="1"/>
    <xf numFmtId="0" fontId="1" fillId="0" borderId="0" xfId="0" applyFont="1"/>
    <xf numFmtId="0" fontId="0" fillId="2" borderId="0" xfId="0" applyFill="1"/>
    <xf numFmtId="11" fontId="1" fillId="3" borderId="0" xfId="0" applyNumberFormat="1" applyFont="1" applyFill="1"/>
    <xf numFmtId="164" fontId="1" fillId="3" borderId="0" xfId="0" applyNumberFormat="1" applyFont="1" applyFill="1"/>
    <xf numFmtId="0" fontId="3" fillId="0" borderId="0" xfId="0" applyFont="1"/>
    <xf numFmtId="14" fontId="0" fillId="0" borderId="0" xfId="0" applyNumberFormat="1"/>
    <xf numFmtId="0" fontId="0" fillId="4" borderId="0" xfId="0" applyFill="1"/>
    <xf numFmtId="0" fontId="1" fillId="5" borderId="0" xfId="0" applyFont="1" applyFill="1"/>
    <xf numFmtId="0" fontId="0" fillId="0" borderId="0" xfId="0" applyAlignment="1">
      <alignment horizontal="center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6550436998875226"/>
          <c:y val="3.1950592667321011E-2"/>
          <c:w val="0.79423538587015918"/>
          <c:h val="0.747118786121870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7"/>
            <c:spPr>
              <a:noFill/>
              <a:ln w="1587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ysClr val="windowText" lastClr="000000"/>
                </a:solidFill>
                <a:prstDash val="lgDash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2482856517935258"/>
                  <c:y val="-0.17490266841644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ysClr val="windowText" lastClr="000000"/>
                      </a:solidFill>
                      <a:latin typeface="Times" panose="02020603050405020304" pitchFamily="18" charset="0"/>
                      <a:ea typeface="+mn-ea"/>
                      <a:cs typeface="Times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[1]SDR2200012!$Q$4:$Q$14</c:f>
                <c:numCache>
                  <c:formatCode>General</c:formatCode>
                  <c:ptCount val="11"/>
                  <c:pt idx="0">
                    <c:v>5484.8275573014444</c:v>
                  </c:pt>
                  <c:pt idx="1">
                    <c:v>4406.0564378288818</c:v>
                  </c:pt>
                  <c:pt idx="2">
                    <c:v>1398.4753602882438</c:v>
                  </c:pt>
                  <c:pt idx="3">
                    <c:v>320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plus>
            <c:minus>
              <c:numRef>
                <c:f>[1]SDR2200012!$Q$4:$Q$14</c:f>
                <c:numCache>
                  <c:formatCode>General</c:formatCode>
                  <c:ptCount val="11"/>
                  <c:pt idx="0">
                    <c:v>5484.8275573014444</c:v>
                  </c:pt>
                  <c:pt idx="1">
                    <c:v>4406.0564378288818</c:v>
                  </c:pt>
                  <c:pt idx="2">
                    <c:v>1398.4753602882438</c:v>
                  </c:pt>
                  <c:pt idx="3">
                    <c:v>320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[1]SDR2200012!$O$4:$O$14</c:f>
                <c:numCache>
                  <c:formatCode>General</c:formatCode>
                  <c:ptCount val="11"/>
                  <c:pt idx="0">
                    <c:v>4.3511678576336583E-15</c:v>
                  </c:pt>
                  <c:pt idx="1">
                    <c:v>0.15275252316519491</c:v>
                  </c:pt>
                  <c:pt idx="2">
                    <c:v>5.77350269189634E-2</c:v>
                  </c:pt>
                  <c:pt idx="3">
                    <c:v>0.11547005383792269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plus>
            <c:minus>
              <c:numRef>
                <c:f>[1]SDR2200012!$O$4:$O$14</c:f>
                <c:numCache>
                  <c:formatCode>General</c:formatCode>
                  <c:ptCount val="11"/>
                  <c:pt idx="0">
                    <c:v>4.3511678576336583E-15</c:v>
                  </c:pt>
                  <c:pt idx="1">
                    <c:v>0.15275252316519491</c:v>
                  </c:pt>
                  <c:pt idx="2">
                    <c:v>5.77350269189634E-2</c:v>
                  </c:pt>
                  <c:pt idx="3">
                    <c:v>0.11547005383792269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'Viscosity Template'!$L$4:$L$9</c:f>
              <c:numCache>
                <c:formatCode>0.0</c:formatCode>
                <c:ptCount val="6"/>
                <c:pt idx="0">
                  <c:v>25.566666666666666</c:v>
                </c:pt>
                <c:pt idx="1">
                  <c:v>29.466666666666669</c:v>
                </c:pt>
                <c:pt idx="2">
                  <c:v>39.066666666666663</c:v>
                </c:pt>
                <c:pt idx="3">
                  <c:v>49.366666666666667</c:v>
                </c:pt>
                <c:pt idx="4">
                  <c:v>59.20000000000001</c:v>
                </c:pt>
                <c:pt idx="5">
                  <c:v>67.166666666666671</c:v>
                </c:pt>
              </c:numCache>
            </c:numRef>
          </c:xVal>
          <c:yVal>
            <c:numRef>
              <c:f>'Viscosity Template'!$N$4:$N$9</c:f>
              <c:numCache>
                <c:formatCode>0.00E+00</c:formatCode>
                <c:ptCount val="6"/>
                <c:pt idx="0">
                  <c:v>2688000</c:v>
                </c:pt>
                <c:pt idx="1">
                  <c:v>894300</c:v>
                </c:pt>
                <c:pt idx="2">
                  <c:v>79430</c:v>
                </c:pt>
                <c:pt idx="3">
                  <c:v>11030</c:v>
                </c:pt>
                <c:pt idx="4">
                  <c:v>1704</c:v>
                </c:pt>
                <c:pt idx="5">
                  <c:v>86.33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7A7-4EF4-9AD7-E7384D3FDC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0171775"/>
        <c:axId val="1540172191"/>
      </c:scatterChart>
      <c:valAx>
        <c:axId val="1540171775"/>
        <c:scaling>
          <c:orientation val="minMax"/>
          <c:min val="1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  <a:latin typeface="Times" panose="02020603050405020304" pitchFamily="18" charset="0"/>
                    <a:cs typeface="Times" panose="02020603050405020304" pitchFamily="18" charset="0"/>
                  </a:rPr>
                  <a:t>Temperature (</a:t>
                </a:r>
                <a:r>
                  <a:rPr lang="en-US" sz="16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℃</a:t>
                </a:r>
                <a:r>
                  <a:rPr lang="en-US" sz="1600">
                    <a:solidFill>
                      <a:sysClr val="windowText" lastClr="000000"/>
                    </a:solidFill>
                    <a:latin typeface="Times" panose="02020603050405020304" pitchFamily="18" charset="0"/>
                    <a:cs typeface="Times" panose="02020603050405020304" pitchFamily="18" charset="0"/>
                  </a:rPr>
                  <a:t>) 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" panose="02020603050405020304" pitchFamily="18" charset="0"/>
                <a:ea typeface="+mn-ea"/>
                <a:cs typeface="Times" panose="02020603050405020304" pitchFamily="18" charset="0"/>
              </a:defRPr>
            </a:pPr>
            <a:endParaRPr lang="en-US"/>
          </a:p>
        </c:txPr>
        <c:crossAx val="1540172191"/>
        <c:crosses val="autoZero"/>
        <c:crossBetween val="midCat"/>
      </c:valAx>
      <c:valAx>
        <c:axId val="1540172191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  <a:latin typeface="Times" panose="02020603050405020304" pitchFamily="18" charset="0"/>
                    <a:cs typeface="Times" panose="02020603050405020304" pitchFamily="18" charset="0"/>
                  </a:rPr>
                  <a:t>Viscosity</a:t>
                </a:r>
                <a:r>
                  <a:rPr lang="en-US" sz="1600" baseline="0">
                    <a:solidFill>
                      <a:sysClr val="windowText" lastClr="000000"/>
                    </a:solidFill>
                    <a:latin typeface="Times" panose="02020603050405020304" pitchFamily="18" charset="0"/>
                    <a:cs typeface="Times" panose="02020603050405020304" pitchFamily="18" charset="0"/>
                  </a:rPr>
                  <a:t> (cP)</a:t>
                </a:r>
                <a:endParaRPr lang="en-US" sz="1600">
                  <a:solidFill>
                    <a:sysClr val="windowText" lastClr="000000"/>
                  </a:solidFill>
                  <a:latin typeface="Times" panose="02020603050405020304" pitchFamily="18" charset="0"/>
                  <a:cs typeface="Times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" panose="02020603050405020304" pitchFamily="18" charset="0"/>
                <a:ea typeface="+mn-ea"/>
                <a:cs typeface="Times" panose="02020603050405020304" pitchFamily="18" charset="0"/>
              </a:defRPr>
            </a:pPr>
            <a:endParaRPr lang="en-US"/>
          </a:p>
        </c:txPr>
        <c:crossAx val="1540171775"/>
        <c:crosses val="autoZero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5090354330708661"/>
          <c:y val="3.5422681539807523E-2"/>
          <c:w val="0.79423538587015918"/>
          <c:h val="0.747118786121870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7"/>
            <c:spPr>
              <a:noFill/>
              <a:ln w="1587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ysClr val="windowText" lastClr="000000"/>
                </a:solidFill>
                <a:prstDash val="lgDash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9095341207349076"/>
                  <c:y val="9.5148731408573925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000" baseline="0">
                        <a:solidFill>
                          <a:sysClr val="windowText" lastClr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y = 17826x - 53.414</a:t>
                    </a:r>
                    <a:br>
                      <a:rPr lang="en-US" sz="1000" baseline="0">
                        <a:solidFill>
                          <a:sysClr val="windowText" lastClr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</a:br>
                    <a:r>
                      <a:rPr lang="en-US" sz="1000" baseline="0">
                        <a:solidFill>
                          <a:sysClr val="windowText" lastClr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R² = 0.9934</a:t>
                    </a:r>
                    <a:endParaRPr lang="en-US" sz="10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[1]SDR2200012!$Q$19:$Q$29</c:f>
                <c:numCache>
                  <c:formatCode>General</c:formatCode>
                  <c:ptCount val="11"/>
                  <c:pt idx="0">
                    <c:v>8.5202751065240646E-3</c:v>
                  </c:pt>
                  <c:pt idx="1">
                    <c:v>2.2825503075354091E-2</c:v>
                  </c:pt>
                  <c:pt idx="2">
                    <c:v>2.2466848474476397E-2</c:v>
                  </c:pt>
                  <c:pt idx="3">
                    <c:v>1.3901963123370754E-2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plus>
            <c:minus>
              <c:numRef>
                <c:f>[1]SDR2200012!$Q$19:$Q$29</c:f>
                <c:numCache>
                  <c:formatCode>General</c:formatCode>
                  <c:ptCount val="11"/>
                  <c:pt idx="0">
                    <c:v>8.5202751065240646E-3</c:v>
                  </c:pt>
                  <c:pt idx="1">
                    <c:v>2.2825503075354091E-2</c:v>
                  </c:pt>
                  <c:pt idx="2">
                    <c:v>2.2466848474476397E-2</c:v>
                  </c:pt>
                  <c:pt idx="3">
                    <c:v>1.3901963123370754E-2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[1]SDR2200012!$O$19:$O$29</c:f>
                <c:numCache>
                  <c:formatCode>General</c:formatCode>
                  <c:ptCount val="11"/>
                  <c:pt idx="0">
                    <c:v>0</c:v>
                  </c:pt>
                  <c:pt idx="1">
                    <c:v>1.6627888537263912E-6</c:v>
                  </c:pt>
                  <c:pt idx="2">
                    <c:v>6.0821340457539698E-7</c:v>
                  </c:pt>
                  <c:pt idx="3">
                    <c:v>1.1790154626924899E-6</c:v>
                  </c:pt>
                  <c:pt idx="4">
                    <c:v>5.3114842012129618E-19</c:v>
                  </c:pt>
                  <c:pt idx="5">
                    <c:v>5.3114842012129618E-19</c:v>
                  </c:pt>
                  <c:pt idx="6">
                    <c:v>5.3114842012129618E-19</c:v>
                  </c:pt>
                  <c:pt idx="7">
                    <c:v>5.3114842012129618E-19</c:v>
                  </c:pt>
                  <c:pt idx="8">
                    <c:v>5.3114842012129618E-19</c:v>
                  </c:pt>
                  <c:pt idx="9">
                    <c:v>5.3114842012129618E-19</c:v>
                  </c:pt>
                  <c:pt idx="10">
                    <c:v>5.3114842012129618E-19</c:v>
                  </c:pt>
                </c:numCache>
              </c:numRef>
            </c:plus>
            <c:minus>
              <c:numRef>
                <c:f>[1]SDR2200012!$O$19:$O$29</c:f>
                <c:numCache>
                  <c:formatCode>General</c:formatCode>
                  <c:ptCount val="11"/>
                  <c:pt idx="0">
                    <c:v>0</c:v>
                  </c:pt>
                  <c:pt idx="1">
                    <c:v>1.6627888537263912E-6</c:v>
                  </c:pt>
                  <c:pt idx="2">
                    <c:v>6.0821340457539698E-7</c:v>
                  </c:pt>
                  <c:pt idx="3">
                    <c:v>1.1790154626924899E-6</c:v>
                  </c:pt>
                  <c:pt idx="4">
                    <c:v>5.3114842012129618E-19</c:v>
                  </c:pt>
                  <c:pt idx="5">
                    <c:v>5.3114842012129618E-19</c:v>
                  </c:pt>
                  <c:pt idx="6">
                    <c:v>5.3114842012129618E-19</c:v>
                  </c:pt>
                  <c:pt idx="7">
                    <c:v>5.3114842012129618E-19</c:v>
                  </c:pt>
                  <c:pt idx="8">
                    <c:v>5.3114842012129618E-19</c:v>
                  </c:pt>
                  <c:pt idx="9">
                    <c:v>5.3114842012129618E-19</c:v>
                  </c:pt>
                  <c:pt idx="10">
                    <c:v>5.3114842012129618E-19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xVal>
            <c:numRef>
              <c:f>'Viscosity Template'!$L$19:$L$24</c:f>
              <c:numCache>
                <c:formatCode>0.00000</c:formatCode>
                <c:ptCount val="6"/>
                <c:pt idx="0">
                  <c:v>3.3476579363923881E-3</c:v>
                </c:pt>
                <c:pt idx="1">
                  <c:v>3.304510737243626E-3</c:v>
                </c:pt>
                <c:pt idx="2">
                  <c:v>3.2029040392867448E-3</c:v>
                </c:pt>
                <c:pt idx="3">
                  <c:v>3.100615021547945E-3</c:v>
                </c:pt>
                <c:pt idx="4">
                  <c:v>3.0088761847449981E-3</c:v>
                </c:pt>
                <c:pt idx="5">
                  <c:v>2.9384439723036094E-3</c:v>
                </c:pt>
              </c:numCache>
            </c:numRef>
          </c:xVal>
          <c:yVal>
            <c:numRef>
              <c:f>'Viscosity Template'!$N$19:$N$24</c:f>
              <c:numCache>
                <c:formatCode>0.00</c:formatCode>
                <c:ptCount val="6"/>
                <c:pt idx="0">
                  <c:v>7.8941482639643654</c:v>
                </c:pt>
                <c:pt idx="1">
                  <c:v>6.7959063040573726</c:v>
                </c:pt>
                <c:pt idx="2">
                  <c:v>4.3748624923081145</c:v>
                </c:pt>
                <c:pt idx="3">
                  <c:v>2.4006012977264866</c:v>
                </c:pt>
                <c:pt idx="4">
                  <c:v>0.53296453739200844</c:v>
                </c:pt>
                <c:pt idx="5">
                  <c:v>-2.450362776239372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9C1-46C8-96E9-D2F2CF623C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0171775"/>
        <c:axId val="1540172191"/>
      </c:scatterChart>
      <c:valAx>
        <c:axId val="15401717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  <a:latin typeface="Times" panose="02020603050405020304" pitchFamily="18" charset="0"/>
                    <a:cs typeface="Times" panose="02020603050405020304" pitchFamily="18" charset="0"/>
                  </a:rPr>
                  <a:t>1/T (1/K) 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" panose="02020603050405020304" pitchFamily="18" charset="0"/>
                <a:ea typeface="+mn-ea"/>
                <a:cs typeface="Times" panose="02020603050405020304" pitchFamily="18" charset="0"/>
              </a:defRPr>
            </a:pPr>
            <a:endParaRPr lang="en-US"/>
          </a:p>
        </c:txPr>
        <c:crossAx val="1540172191"/>
        <c:crossesAt val="-6"/>
        <c:crossBetween val="midCat"/>
      </c:valAx>
      <c:valAx>
        <c:axId val="154017219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Times" panose="02020603050405020304" pitchFamily="18" charset="0"/>
                    <a:ea typeface="+mn-ea"/>
                    <a:cs typeface="Times" panose="02020603050405020304" pitchFamily="18" charset="0"/>
                  </a:defRPr>
                </a:pPr>
                <a:r>
                  <a:rPr lang="en-US" sz="1600" b="0" i="0" baseline="0">
                    <a:effectLst/>
                    <a:latin typeface="Times" panose="02020603050405020304" pitchFamily="18" charset="0"/>
                    <a:cs typeface="Times" panose="02020603050405020304" pitchFamily="18" charset="0"/>
                  </a:rPr>
                  <a:t>ln(</a:t>
                </a:r>
                <a:r>
                  <a:rPr lang="el-GR" sz="1600" b="0" i="0" baseline="0">
                    <a:effectLst/>
                    <a:latin typeface="Times" panose="02020603050405020304" pitchFamily="18" charset="0"/>
                    <a:cs typeface="Times" panose="02020603050405020304" pitchFamily="18" charset="0"/>
                  </a:rPr>
                  <a:t>η</a:t>
                </a:r>
                <a:r>
                  <a:rPr lang="en-US" sz="1600" b="0" i="0" baseline="0">
                    <a:effectLst/>
                    <a:latin typeface="Times" panose="02020603050405020304" pitchFamily="18" charset="0"/>
                    <a:cs typeface="Times" panose="02020603050405020304" pitchFamily="18" charset="0"/>
                  </a:rPr>
                  <a:t>) (N·s/m</a:t>
                </a:r>
                <a:r>
                  <a:rPr lang="en-US" sz="1600" b="0" i="0" baseline="30000">
                    <a:effectLst/>
                    <a:latin typeface="Times" panose="02020603050405020304" pitchFamily="18" charset="0"/>
                    <a:cs typeface="Times" panose="02020603050405020304" pitchFamily="18" charset="0"/>
                  </a:rPr>
                  <a:t>2</a:t>
                </a:r>
                <a:r>
                  <a:rPr lang="en-US" sz="1600" b="0" i="0" baseline="0">
                    <a:effectLst/>
                    <a:latin typeface="Times" panose="02020603050405020304" pitchFamily="18" charset="0"/>
                    <a:cs typeface="Times" panose="02020603050405020304" pitchFamily="18" charset="0"/>
                  </a:rPr>
                  <a:t>)</a:t>
                </a:r>
                <a:endParaRPr lang="en-US" sz="1600">
                  <a:effectLst/>
                  <a:latin typeface="Times" panose="02020603050405020304" pitchFamily="18" charset="0"/>
                  <a:cs typeface="Times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Times" panose="02020603050405020304" pitchFamily="18" charset="0"/>
                  <a:ea typeface="+mn-ea"/>
                  <a:cs typeface="Times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" panose="02020603050405020304" pitchFamily="18" charset="0"/>
                <a:ea typeface="+mn-ea"/>
                <a:cs typeface="Times" panose="02020603050405020304" pitchFamily="18" charset="0"/>
              </a:defRPr>
            </a:pPr>
            <a:endParaRPr lang="en-US"/>
          </a:p>
        </c:txPr>
        <c:crossAx val="1540171775"/>
        <c:crossesAt val="2.8000000000000008E-3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527050</xdr:colOff>
      <xdr:row>30</xdr:row>
      <xdr:rowOff>146050</xdr:rowOff>
    </xdr:from>
    <xdr:to>
      <xdr:col>8</xdr:col>
      <xdr:colOff>222250</xdr:colOff>
      <xdr:row>50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409575</xdr:colOff>
      <xdr:row>31</xdr:row>
      <xdr:rowOff>79375</xdr:rowOff>
    </xdr:from>
    <xdr:to>
      <xdr:col>16</xdr:col>
      <xdr:colOff>98425</xdr:colOff>
      <xdr:row>51</xdr:row>
      <xdr:rowOff>53975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exa%20Umunna/Desktop/Viscosity%20Raw%20Data/T28%20Benchmarking%20Viscosity%20Measurement%2002162022%20Alex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DR220006"/>
      <sheetName val="SDR220003"/>
      <sheetName val="SDR2200012"/>
    </sheetNames>
    <sheetDataSet>
      <sheetData sheetId="0"/>
      <sheetData sheetId="1"/>
      <sheetData sheetId="2">
        <row r="4">
          <cell r="L4">
            <v>25.100000000000005</v>
          </cell>
          <cell r="O4">
            <v>4.3511678576336583E-15</v>
          </cell>
          <cell r="Q4">
            <v>5484.8275573014444</v>
          </cell>
        </row>
        <row r="5">
          <cell r="O5">
            <v>0.15275252316519491</v>
          </cell>
          <cell r="Q5">
            <v>4406.0564378288818</v>
          </cell>
        </row>
        <row r="6">
          <cell r="O6">
            <v>5.77350269189634E-2</v>
          </cell>
          <cell r="Q6">
            <v>1398.4753602882438</v>
          </cell>
        </row>
        <row r="7">
          <cell r="O7">
            <v>0.11547005383792269</v>
          </cell>
          <cell r="Q7">
            <v>320</v>
          </cell>
        </row>
        <row r="8">
          <cell r="O8" t="e">
            <v>#DIV/0!</v>
          </cell>
          <cell r="Q8" t="e">
            <v>#DIV/0!</v>
          </cell>
        </row>
        <row r="9">
          <cell r="O9" t="e">
            <v>#DIV/0!</v>
          </cell>
          <cell r="Q9" t="e">
            <v>#DIV/0!</v>
          </cell>
        </row>
        <row r="10">
          <cell r="O10" t="e">
            <v>#DIV/0!</v>
          </cell>
          <cell r="Q10" t="e">
            <v>#DIV/0!</v>
          </cell>
        </row>
        <row r="11">
          <cell r="O11" t="e">
            <v>#DIV/0!</v>
          </cell>
          <cell r="Q11" t="e">
            <v>#DIV/0!</v>
          </cell>
        </row>
        <row r="12">
          <cell r="O12" t="e">
            <v>#DIV/0!</v>
          </cell>
          <cell r="Q12" t="e">
            <v>#DIV/0!</v>
          </cell>
        </row>
        <row r="13">
          <cell r="O13" t="e">
            <v>#DIV/0!</v>
          </cell>
          <cell r="Q13" t="e">
            <v>#DIV/0!</v>
          </cell>
        </row>
        <row r="14">
          <cell r="O14" t="e">
            <v>#DIV/0!</v>
          </cell>
          <cell r="Q14" t="e">
            <v>#DIV/0!</v>
          </cell>
        </row>
        <row r="19">
          <cell r="O19">
            <v>0</v>
          </cell>
          <cell r="Q19">
            <v>8.5202751065240646E-3</v>
          </cell>
        </row>
        <row r="20">
          <cell r="O20">
            <v>1.6627888537263912E-6</v>
          </cell>
          <cell r="Q20">
            <v>2.2825503075354091E-2</v>
          </cell>
        </row>
        <row r="21">
          <cell r="O21">
            <v>6.0821340457539698E-7</v>
          </cell>
          <cell r="Q21">
            <v>2.2466848474476397E-2</v>
          </cell>
        </row>
        <row r="22">
          <cell r="O22">
            <v>1.1790154626924899E-6</v>
          </cell>
          <cell r="Q22">
            <v>1.3901963123370754E-2</v>
          </cell>
        </row>
        <row r="23">
          <cell r="O23">
            <v>5.3114842012129618E-19</v>
          </cell>
          <cell r="Q23" t="e">
            <v>#NUM!</v>
          </cell>
        </row>
        <row r="24">
          <cell r="O24">
            <v>5.3114842012129618E-19</v>
          </cell>
          <cell r="Q24" t="e">
            <v>#NUM!</v>
          </cell>
        </row>
        <row r="25">
          <cell r="O25">
            <v>5.3114842012129618E-19</v>
          </cell>
          <cell r="Q25" t="e">
            <v>#NUM!</v>
          </cell>
        </row>
        <row r="26">
          <cell r="O26">
            <v>5.3114842012129618E-19</v>
          </cell>
          <cell r="Q26" t="e">
            <v>#NUM!</v>
          </cell>
        </row>
        <row r="27">
          <cell r="O27">
            <v>5.3114842012129618E-19</v>
          </cell>
          <cell r="Q27" t="e">
            <v>#NUM!</v>
          </cell>
        </row>
        <row r="28">
          <cell r="O28">
            <v>5.3114842012129618E-19</v>
          </cell>
          <cell r="Q28" t="e">
            <v>#NUM!</v>
          </cell>
        </row>
        <row r="29">
          <cell r="O29">
            <v>5.3114842012129618E-19</v>
          </cell>
          <cell r="Q29" t="e">
            <v>#NUM!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28"/>
  <sheetViews>
    <sheetView tabSelected="1" workbookViewId="0">
      <selection activeCell="G12" sqref="G12"/>
    </sheetView>
  </sheetViews>
  <sheetFormatPr defaultRowHeight="14.4" x14ac:dyDescent="0.3"/>
  <sheetData>
    <row r="1" spans="1:24" x14ac:dyDescent="0.3">
      <c r="A1" s="15" t="s">
        <v>26</v>
      </c>
      <c r="L1" s="2"/>
      <c r="M1" s="2"/>
      <c r="N1" s="1"/>
      <c r="S1" s="15" t="s">
        <v>25</v>
      </c>
    </row>
    <row r="2" spans="1:24" x14ac:dyDescent="0.3">
      <c r="A2" t="s">
        <v>24</v>
      </c>
      <c r="B2" s="17" t="s">
        <v>29</v>
      </c>
      <c r="C2" s="16" t="s">
        <v>11</v>
      </c>
      <c r="D2" s="16"/>
      <c r="E2" s="16"/>
      <c r="F2" s="16" t="s">
        <v>10</v>
      </c>
      <c r="G2" s="16"/>
      <c r="H2" s="16"/>
      <c r="I2" s="16" t="s">
        <v>9</v>
      </c>
      <c r="J2" s="16"/>
      <c r="K2" s="16"/>
      <c r="L2" s="16" t="s">
        <v>23</v>
      </c>
      <c r="M2" s="16"/>
      <c r="N2" s="16"/>
      <c r="O2" s="16" t="s">
        <v>22</v>
      </c>
      <c r="P2" s="16"/>
      <c r="Q2" s="16"/>
      <c r="S2" s="14" t="s">
        <v>21</v>
      </c>
      <c r="T2" s="14" t="s">
        <v>20</v>
      </c>
      <c r="U2" s="14" t="s">
        <v>19</v>
      </c>
      <c r="V2" s="14" t="s">
        <v>18</v>
      </c>
      <c r="W2" s="14" t="s">
        <v>17</v>
      </c>
      <c r="X2" s="14" t="s">
        <v>16</v>
      </c>
    </row>
    <row r="3" spans="1:24" x14ac:dyDescent="0.3">
      <c r="A3" t="s">
        <v>15</v>
      </c>
      <c r="B3" t="s">
        <v>6</v>
      </c>
      <c r="C3" t="s">
        <v>2</v>
      </c>
      <c r="D3" t="s">
        <v>1</v>
      </c>
      <c r="E3" t="s">
        <v>0</v>
      </c>
      <c r="F3" t="s">
        <v>2</v>
      </c>
      <c r="G3" t="s">
        <v>1</v>
      </c>
      <c r="H3" t="s">
        <v>0</v>
      </c>
      <c r="I3" t="s">
        <v>2</v>
      </c>
      <c r="J3" t="s">
        <v>1</v>
      </c>
      <c r="K3" t="s">
        <v>0</v>
      </c>
      <c r="L3" s="7" t="s">
        <v>2</v>
      </c>
      <c r="M3" s="2" t="s">
        <v>1</v>
      </c>
      <c r="N3" s="6" t="s">
        <v>0</v>
      </c>
      <c r="O3" s="7" t="s">
        <v>2</v>
      </c>
      <c r="P3" s="2" t="s">
        <v>1</v>
      </c>
      <c r="Q3" s="6" t="s">
        <v>0</v>
      </c>
      <c r="S3" s="13"/>
      <c r="T3" s="8"/>
      <c r="V3" s="12"/>
    </row>
    <row r="4" spans="1:24" x14ac:dyDescent="0.3">
      <c r="A4" t="s">
        <v>14</v>
      </c>
      <c r="B4" t="s">
        <v>30</v>
      </c>
      <c r="C4">
        <v>25.2</v>
      </c>
      <c r="D4">
        <v>36.200000000000003</v>
      </c>
      <c r="E4">
        <v>2873000</v>
      </c>
      <c r="F4">
        <v>25.5</v>
      </c>
      <c r="G4">
        <v>34.700000000000003</v>
      </c>
      <c r="H4">
        <v>2754000</v>
      </c>
      <c r="I4">
        <v>26</v>
      </c>
      <c r="J4">
        <v>30.7</v>
      </c>
      <c r="K4">
        <v>2437000</v>
      </c>
      <c r="L4" s="11">
        <f>AVERAGE(C4,F4,I4)</f>
        <v>25.566666666666666</v>
      </c>
      <c r="M4" s="2">
        <f>AVERAGE(D4,G4,J4)</f>
        <v>33.866666666666667</v>
      </c>
      <c r="N4" s="10">
        <f>AVERAGE(E4,H4,K4)</f>
        <v>2688000</v>
      </c>
      <c r="O4" s="7">
        <f>STDEV(C4,F4,I4)</f>
        <v>0.40414518843273839</v>
      </c>
      <c r="P4" s="2">
        <f>STDEV(D4,G4,J4)</f>
        <v>2.8431203515386656</v>
      </c>
      <c r="Q4" s="6">
        <f>STDEV(E4,H4,K4)</f>
        <v>225368.58698585304</v>
      </c>
    </row>
    <row r="5" spans="1:24" x14ac:dyDescent="0.3">
      <c r="A5" t="s">
        <v>14</v>
      </c>
      <c r="B5" t="s">
        <v>28</v>
      </c>
      <c r="C5">
        <v>29.4</v>
      </c>
      <c r="D5">
        <v>57.6</v>
      </c>
      <c r="E5">
        <v>914400</v>
      </c>
      <c r="F5">
        <v>29.5</v>
      </c>
      <c r="G5">
        <v>56</v>
      </c>
      <c r="H5">
        <v>889000</v>
      </c>
      <c r="I5">
        <v>29.5</v>
      </c>
      <c r="J5">
        <v>55.4</v>
      </c>
      <c r="K5">
        <v>879500</v>
      </c>
      <c r="L5" s="7">
        <f t="shared" ref="L5:L9" si="0">AVERAGE(C5,F5,I5)</f>
        <v>29.466666666666669</v>
      </c>
      <c r="M5" s="2">
        <f t="shared" ref="M5:M9" si="1">AVERAGE(D5,G5,J5)</f>
        <v>56.333333333333336</v>
      </c>
      <c r="N5" s="6">
        <f t="shared" ref="N5:N9" si="2">AVERAGE(E5,H5,K5)</f>
        <v>894300</v>
      </c>
      <c r="O5" s="7">
        <f t="shared" ref="O5:O9" si="3">STDEV(C5,F5,I5)</f>
        <v>5.77350269189634E-2</v>
      </c>
      <c r="P5" s="2">
        <f t="shared" ref="P5:P9" si="4">STDEV(D5,G5,J5)</f>
        <v>1.1372481406154669</v>
      </c>
      <c r="Q5" s="6">
        <f t="shared" ref="Q5:Q9" si="5">STDEV(E5,H5,K5)</f>
        <v>18043.558407365217</v>
      </c>
    </row>
    <row r="6" spans="1:24" x14ac:dyDescent="0.3">
      <c r="A6" t="s">
        <v>14</v>
      </c>
      <c r="B6" t="s">
        <v>31</v>
      </c>
      <c r="C6">
        <v>39</v>
      </c>
      <c r="D6">
        <v>50.4</v>
      </c>
      <c r="E6">
        <v>80010</v>
      </c>
      <c r="F6">
        <v>39.1</v>
      </c>
      <c r="G6">
        <v>49.9</v>
      </c>
      <c r="H6">
        <v>79220</v>
      </c>
      <c r="I6">
        <v>39.1</v>
      </c>
      <c r="J6">
        <v>49.8</v>
      </c>
      <c r="K6">
        <v>79060</v>
      </c>
      <c r="L6" s="7">
        <f t="shared" si="0"/>
        <v>39.066666666666663</v>
      </c>
      <c r="M6" s="2">
        <f t="shared" si="1"/>
        <v>50.033333333333331</v>
      </c>
      <c r="N6" s="6">
        <f t="shared" si="2"/>
        <v>79430</v>
      </c>
      <c r="O6" s="7">
        <f t="shared" si="3"/>
        <v>5.7735026918963393E-2</v>
      </c>
      <c r="P6" s="2">
        <f t="shared" si="4"/>
        <v>0.32145502536643233</v>
      </c>
      <c r="Q6" s="6">
        <f t="shared" si="5"/>
        <v>508.62559904118081</v>
      </c>
    </row>
    <row r="7" spans="1:24" x14ac:dyDescent="0.3">
      <c r="A7" t="s">
        <v>14</v>
      </c>
      <c r="B7" t="s">
        <v>32</v>
      </c>
      <c r="C7">
        <v>49.4</v>
      </c>
      <c r="D7">
        <v>28</v>
      </c>
      <c r="E7">
        <v>11110</v>
      </c>
      <c r="F7">
        <v>49.4</v>
      </c>
      <c r="G7">
        <v>27.8</v>
      </c>
      <c r="H7">
        <v>11030</v>
      </c>
      <c r="I7">
        <v>49.3</v>
      </c>
      <c r="J7">
        <v>27.6</v>
      </c>
      <c r="K7">
        <v>10950</v>
      </c>
      <c r="L7" s="7">
        <f t="shared" si="0"/>
        <v>49.366666666666667</v>
      </c>
      <c r="M7" s="2">
        <f t="shared" si="1"/>
        <v>27.8</v>
      </c>
      <c r="N7" s="6">
        <f t="shared" si="2"/>
        <v>11030</v>
      </c>
      <c r="O7" s="7">
        <f t="shared" si="3"/>
        <v>5.77350269189634E-2</v>
      </c>
      <c r="P7" s="2">
        <f t="shared" si="4"/>
        <v>0.19999999999999929</v>
      </c>
      <c r="Q7" s="6">
        <f t="shared" si="5"/>
        <v>80</v>
      </c>
    </row>
    <row r="8" spans="1:24" x14ac:dyDescent="0.3">
      <c r="A8" t="s">
        <v>13</v>
      </c>
      <c r="B8" t="s">
        <v>33</v>
      </c>
      <c r="C8">
        <v>59.2</v>
      </c>
      <c r="D8">
        <v>16.2</v>
      </c>
      <c r="E8">
        <v>1715</v>
      </c>
      <c r="F8">
        <v>59.2</v>
      </c>
      <c r="G8">
        <v>16.100000000000001</v>
      </c>
      <c r="H8">
        <v>1704</v>
      </c>
      <c r="I8">
        <v>59.2</v>
      </c>
      <c r="J8">
        <v>16</v>
      </c>
      <c r="K8">
        <v>1693</v>
      </c>
      <c r="L8" s="7">
        <f t="shared" si="0"/>
        <v>59.20000000000001</v>
      </c>
      <c r="M8" s="2">
        <f t="shared" si="1"/>
        <v>16.099999999999998</v>
      </c>
      <c r="N8" s="6">
        <f t="shared" si="2"/>
        <v>1704</v>
      </c>
      <c r="O8" s="9">
        <f t="shared" si="3"/>
        <v>8.7023357152673167E-15</v>
      </c>
      <c r="P8" s="2">
        <f t="shared" si="4"/>
        <v>9.9999999999999645E-2</v>
      </c>
      <c r="Q8" s="6">
        <f t="shared" si="5"/>
        <v>11</v>
      </c>
    </row>
    <row r="9" spans="1:24" x14ac:dyDescent="0.3">
      <c r="A9" t="s">
        <v>13</v>
      </c>
      <c r="B9" t="s">
        <v>27</v>
      </c>
      <c r="C9">
        <v>66.7</v>
      </c>
      <c r="D9">
        <v>17.100000000000001</v>
      </c>
      <c r="E9">
        <v>89.47</v>
      </c>
      <c r="F9">
        <v>67.099999999999994</v>
      </c>
      <c r="G9">
        <v>16.8</v>
      </c>
      <c r="H9">
        <v>87.9</v>
      </c>
      <c r="I9">
        <v>67.7</v>
      </c>
      <c r="J9">
        <v>15.6</v>
      </c>
      <c r="K9">
        <v>81.62</v>
      </c>
      <c r="L9" s="7">
        <f t="shared" si="0"/>
        <v>67.166666666666671</v>
      </c>
      <c r="M9" s="2">
        <f t="shared" si="1"/>
        <v>16.500000000000004</v>
      </c>
      <c r="N9" s="6">
        <f t="shared" si="2"/>
        <v>86.33</v>
      </c>
      <c r="O9" s="9">
        <f t="shared" si="3"/>
        <v>0.5033222956847172</v>
      </c>
      <c r="P9" s="2">
        <f t="shared" si="4"/>
        <v>0.79372539331937808</v>
      </c>
      <c r="Q9" s="9">
        <f t="shared" si="5"/>
        <v>4.1538295583714051</v>
      </c>
    </row>
    <row r="10" spans="1:24" x14ac:dyDescent="0.3">
      <c r="L10" s="7"/>
      <c r="M10" s="2"/>
      <c r="N10" s="6"/>
      <c r="O10" s="9"/>
      <c r="P10" s="2"/>
      <c r="Q10" s="9"/>
    </row>
    <row r="11" spans="1:24" x14ac:dyDescent="0.3">
      <c r="L11" s="7"/>
      <c r="M11" s="2"/>
      <c r="N11" s="6"/>
      <c r="O11" s="9"/>
      <c r="P11" s="2"/>
      <c r="Q11" s="9"/>
    </row>
    <row r="12" spans="1:24" x14ac:dyDescent="0.3">
      <c r="L12" s="7"/>
      <c r="M12" s="2"/>
      <c r="N12" s="6"/>
      <c r="O12" s="9"/>
      <c r="P12" s="2"/>
      <c r="Q12" s="9"/>
    </row>
    <row r="13" spans="1:24" x14ac:dyDescent="0.3">
      <c r="L13" s="7"/>
      <c r="M13" s="2"/>
      <c r="N13" s="6"/>
      <c r="O13" s="9"/>
      <c r="P13" s="2"/>
      <c r="Q13" s="9"/>
    </row>
    <row r="14" spans="1:24" x14ac:dyDescent="0.3">
      <c r="L14" s="2"/>
      <c r="M14" s="2"/>
      <c r="N14" s="1"/>
      <c r="P14" s="2"/>
    </row>
    <row r="15" spans="1:24" x14ac:dyDescent="0.3">
      <c r="L15" s="2"/>
      <c r="M15" s="2"/>
      <c r="N15" s="1"/>
    </row>
    <row r="16" spans="1:24" x14ac:dyDescent="0.3">
      <c r="L16" s="2"/>
      <c r="M16" s="2"/>
      <c r="N16" s="1"/>
    </row>
    <row r="17" spans="1:17" x14ac:dyDescent="0.3">
      <c r="A17" t="s">
        <v>12</v>
      </c>
      <c r="B17" t="str">
        <f>B2</f>
        <v>Liquid diamonds- MauiWowie</v>
      </c>
      <c r="C17" s="16" t="s">
        <v>11</v>
      </c>
      <c r="D17" s="16"/>
      <c r="E17" s="16"/>
      <c r="F17" s="16" t="s">
        <v>10</v>
      </c>
      <c r="G17" s="16"/>
      <c r="H17" s="16"/>
      <c r="I17" s="16" t="s">
        <v>9</v>
      </c>
      <c r="J17" s="16"/>
      <c r="K17" s="16"/>
      <c r="L17" s="16" t="s">
        <v>8</v>
      </c>
      <c r="M17" s="16"/>
      <c r="N17" s="16"/>
      <c r="O17" s="16" t="s">
        <v>7</v>
      </c>
      <c r="P17" s="16"/>
      <c r="Q17" s="16"/>
    </row>
    <row r="18" spans="1:17" x14ac:dyDescent="0.3">
      <c r="B18" t="s">
        <v>6</v>
      </c>
      <c r="C18" t="s">
        <v>5</v>
      </c>
      <c r="D18" s="8" t="s">
        <v>4</v>
      </c>
      <c r="E18" t="s">
        <v>3</v>
      </c>
      <c r="F18" t="s">
        <v>2</v>
      </c>
      <c r="G18" t="s">
        <v>1</v>
      </c>
      <c r="H18" t="s">
        <v>0</v>
      </c>
      <c r="I18" t="s">
        <v>2</v>
      </c>
      <c r="J18" t="s">
        <v>1</v>
      </c>
      <c r="K18" t="s">
        <v>0</v>
      </c>
      <c r="L18" s="5" t="s">
        <v>2</v>
      </c>
      <c r="M18" s="2" t="s">
        <v>1</v>
      </c>
      <c r="N18" s="6" t="s">
        <v>0</v>
      </c>
      <c r="O18" s="7" t="s">
        <v>2</v>
      </c>
      <c r="P18" s="2" t="s">
        <v>1</v>
      </c>
      <c r="Q18" s="6" t="s">
        <v>0</v>
      </c>
    </row>
    <row r="19" spans="1:17" x14ac:dyDescent="0.3">
      <c r="B19" t="str">
        <f>B4</f>
        <v>0.1 RPM</v>
      </c>
      <c r="C19">
        <f t="shared" ref="C19:C24" si="6">1/(C4+273.15)</f>
        <v>3.3517680576504111E-3</v>
      </c>
      <c r="D19">
        <f t="shared" ref="D19:D24" si="7">D4</f>
        <v>36.200000000000003</v>
      </c>
      <c r="E19">
        <f t="shared" ref="E19:E24" si="8">LN(E4/1000)</f>
        <v>7.9631120589792896</v>
      </c>
      <c r="F19">
        <f t="shared" ref="F19:F24" si="9">1/(F4+273.15)</f>
        <v>3.3484011384563874E-3</v>
      </c>
      <c r="G19">
        <f t="shared" ref="G19:G24" si="10">G4</f>
        <v>34.700000000000003</v>
      </c>
      <c r="H19">
        <f t="shared" ref="H19:H24" si="11">LN(H4/1000)</f>
        <v>7.9208096792885998</v>
      </c>
      <c r="I19">
        <f t="shared" ref="I19:I24" si="12">1/(I4+273.15)</f>
        <v>3.3428046130703662E-3</v>
      </c>
      <c r="J19">
        <f t="shared" ref="J19:J24" si="13">J4</f>
        <v>30.7</v>
      </c>
      <c r="K19">
        <f t="shared" ref="K19:K24" si="14">LN(K4/1000)</f>
        <v>7.7985230536252059</v>
      </c>
      <c r="L19" s="5">
        <f t="shared" ref="L19:L24" si="15">AVERAGE(C19,F19,I19)</f>
        <v>3.3476579363923881E-3</v>
      </c>
      <c r="M19" s="2">
        <f t="shared" ref="M19:M24" si="16">AVERAGE(D19,G19,J19)</f>
        <v>33.866666666666667</v>
      </c>
      <c r="N19" s="4">
        <f t="shared" ref="N19:N24" si="17">AVERAGE(E19,H19,K19)</f>
        <v>7.8941482639643654</v>
      </c>
      <c r="O19" s="5">
        <f t="shared" ref="O19:O24" si="18">STDEV(C19,F19,I19)</f>
        <v>4.5277032440116613E-6</v>
      </c>
      <c r="P19" s="2">
        <f t="shared" ref="P19:P24" si="19">STDEV(D19,G19,J19)</f>
        <v>2.8431203515386656</v>
      </c>
      <c r="Q19" s="4">
        <f t="shared" ref="Q19:Q24" si="20">STDEV(E19,H19,K19)</f>
        <v>8.5472267263599314E-2</v>
      </c>
    </row>
    <row r="20" spans="1:17" x14ac:dyDescent="0.3">
      <c r="B20" t="str">
        <f t="shared" ref="B20:B24" si="21">B5</f>
        <v>0.5 RPM</v>
      </c>
      <c r="C20">
        <f t="shared" si="6"/>
        <v>3.3052388035035535E-3</v>
      </c>
      <c r="D20">
        <f t="shared" si="7"/>
        <v>57.6</v>
      </c>
      <c r="E20">
        <f t="shared" si="8"/>
        <v>6.8182681124806006</v>
      </c>
      <c r="F20">
        <f t="shared" si="9"/>
        <v>3.3041467041136628E-3</v>
      </c>
      <c r="G20">
        <f t="shared" si="10"/>
        <v>56</v>
      </c>
      <c r="H20">
        <f t="shared" si="11"/>
        <v>6.7900972355139046</v>
      </c>
      <c r="I20">
        <f t="shared" si="12"/>
        <v>3.3041467041136628E-3</v>
      </c>
      <c r="J20">
        <f t="shared" si="13"/>
        <v>55.4</v>
      </c>
      <c r="K20">
        <f t="shared" si="14"/>
        <v>6.7793535641776126</v>
      </c>
      <c r="L20" s="5">
        <f t="shared" si="15"/>
        <v>3.304510737243626E-3</v>
      </c>
      <c r="M20" s="2">
        <f t="shared" si="16"/>
        <v>56.333333333333336</v>
      </c>
      <c r="N20" s="4">
        <f t="shared" si="17"/>
        <v>6.7959063040573726</v>
      </c>
      <c r="O20" s="5">
        <f t="shared" si="18"/>
        <v>6.3052387673521892E-7</v>
      </c>
      <c r="P20" s="2">
        <f t="shared" si="19"/>
        <v>1.1372481406154669</v>
      </c>
      <c r="Q20" s="4">
        <f t="shared" si="20"/>
        <v>2.0097126048602788E-2</v>
      </c>
    </row>
    <row r="21" spans="1:17" x14ac:dyDescent="0.3">
      <c r="B21" t="str">
        <f t="shared" si="21"/>
        <v>5.0 RPM</v>
      </c>
      <c r="C21">
        <f t="shared" si="6"/>
        <v>3.2035880185808108E-3</v>
      </c>
      <c r="D21">
        <f t="shared" si="7"/>
        <v>50.4</v>
      </c>
      <c r="E21">
        <f t="shared" si="8"/>
        <v>4.3821516268620329</v>
      </c>
      <c r="F21">
        <f t="shared" si="9"/>
        <v>3.2025620496397116E-3</v>
      </c>
      <c r="G21">
        <f t="shared" si="10"/>
        <v>49.9</v>
      </c>
      <c r="H21">
        <f t="shared" si="11"/>
        <v>4.3722287921937708</v>
      </c>
      <c r="I21">
        <f t="shared" si="12"/>
        <v>3.2025620496397116E-3</v>
      </c>
      <c r="J21">
        <f t="shared" si="13"/>
        <v>49.8</v>
      </c>
      <c r="K21">
        <f t="shared" si="14"/>
        <v>4.3702070578685399</v>
      </c>
      <c r="L21" s="5">
        <f t="shared" si="15"/>
        <v>3.2029040392867448E-3</v>
      </c>
      <c r="M21" s="2">
        <f t="shared" si="16"/>
        <v>50.033333333333331</v>
      </c>
      <c r="N21" s="4">
        <f t="shared" si="17"/>
        <v>4.3748624923081145</v>
      </c>
      <c r="O21" s="5">
        <f t="shared" si="18"/>
        <v>5.9234344432382681E-7</v>
      </c>
      <c r="P21" s="2">
        <f t="shared" si="19"/>
        <v>0.32145502536643233</v>
      </c>
      <c r="Q21" s="4">
        <f t="shared" si="20"/>
        <v>6.3930011989126699E-3</v>
      </c>
    </row>
    <row r="22" spans="1:17" x14ac:dyDescent="0.3">
      <c r="B22" t="str">
        <f t="shared" si="21"/>
        <v>20.0 RPM</v>
      </c>
      <c r="C22">
        <f t="shared" si="6"/>
        <v>3.1002945279801587E-3</v>
      </c>
      <c r="D22">
        <f t="shared" si="7"/>
        <v>28</v>
      </c>
      <c r="E22">
        <f t="shared" si="8"/>
        <v>2.4078456036515385</v>
      </c>
      <c r="F22">
        <f t="shared" si="9"/>
        <v>3.1002945279801587E-3</v>
      </c>
      <c r="G22">
        <f t="shared" si="10"/>
        <v>27.8</v>
      </c>
      <c r="H22">
        <f t="shared" si="11"/>
        <v>2.400618833265411</v>
      </c>
      <c r="I22">
        <f t="shared" si="12"/>
        <v>3.1012560086835167E-3</v>
      </c>
      <c r="J22">
        <f t="shared" si="13"/>
        <v>27.6</v>
      </c>
      <c r="K22">
        <f t="shared" si="14"/>
        <v>2.3933394562625097</v>
      </c>
      <c r="L22" s="5">
        <f t="shared" si="15"/>
        <v>3.100615021547945E-3</v>
      </c>
      <c r="M22" s="2">
        <f t="shared" si="16"/>
        <v>27.8</v>
      </c>
      <c r="N22" s="4">
        <f t="shared" si="17"/>
        <v>2.4006012977264866</v>
      </c>
      <c r="O22" s="5">
        <f t="shared" si="18"/>
        <v>5.5511114290439461E-7</v>
      </c>
      <c r="P22" s="2">
        <f t="shared" si="19"/>
        <v>0.19999999999999929</v>
      </c>
      <c r="Q22" s="4">
        <f t="shared" si="20"/>
        <v>7.2530895926771408E-3</v>
      </c>
    </row>
    <row r="23" spans="1:17" x14ac:dyDescent="0.3">
      <c r="B23" t="str">
        <f t="shared" si="21"/>
        <v>75.0 RPM</v>
      </c>
      <c r="C23">
        <f t="shared" si="6"/>
        <v>3.0088761847449981E-3</v>
      </c>
      <c r="D23">
        <f t="shared" si="7"/>
        <v>16.2</v>
      </c>
      <c r="E23">
        <f t="shared" si="8"/>
        <v>0.53941308061790327</v>
      </c>
      <c r="F23">
        <f t="shared" si="9"/>
        <v>3.0088761847449981E-3</v>
      </c>
      <c r="G23">
        <f t="shared" si="10"/>
        <v>16.100000000000001</v>
      </c>
      <c r="H23">
        <f t="shared" si="11"/>
        <v>0.53297842840712395</v>
      </c>
      <c r="I23">
        <f t="shared" si="12"/>
        <v>3.0088761847449981E-3</v>
      </c>
      <c r="J23">
        <f t="shared" si="13"/>
        <v>16</v>
      </c>
      <c r="K23">
        <f t="shared" si="14"/>
        <v>0.52650210315099832</v>
      </c>
      <c r="L23" s="5">
        <f t="shared" si="15"/>
        <v>3.0088761847449981E-3</v>
      </c>
      <c r="M23" s="2">
        <f t="shared" si="16"/>
        <v>16.099999999999998</v>
      </c>
      <c r="N23" s="4">
        <f t="shared" si="17"/>
        <v>0.53296453739200844</v>
      </c>
      <c r="O23" s="5">
        <f t="shared" si="18"/>
        <v>0</v>
      </c>
      <c r="P23" s="2">
        <f t="shared" si="19"/>
        <v>9.9999999999999645E-2</v>
      </c>
      <c r="Q23" s="4">
        <f t="shared" si="20"/>
        <v>6.4554999425263373E-3</v>
      </c>
    </row>
    <row r="24" spans="1:17" x14ac:dyDescent="0.3">
      <c r="B24" t="str">
        <f t="shared" si="21"/>
        <v>50.0 RPM</v>
      </c>
      <c r="C24">
        <f t="shared" si="6"/>
        <v>2.9424746211563929E-3</v>
      </c>
      <c r="D24">
        <f t="shared" si="7"/>
        <v>17.100000000000001</v>
      </c>
      <c r="E24">
        <f t="shared" si="8"/>
        <v>-2.4138519054226326</v>
      </c>
      <c r="F24">
        <f t="shared" si="9"/>
        <v>2.9390154298310064E-3</v>
      </c>
      <c r="G24">
        <f t="shared" si="10"/>
        <v>16.8</v>
      </c>
      <c r="H24">
        <f t="shared" si="11"/>
        <v>-2.4315554742910055</v>
      </c>
      <c r="I24">
        <f t="shared" si="12"/>
        <v>2.9338418659234271E-3</v>
      </c>
      <c r="J24">
        <f t="shared" si="13"/>
        <v>15.6</v>
      </c>
      <c r="K24">
        <f t="shared" si="14"/>
        <v>-2.5056809490044776</v>
      </c>
      <c r="L24" s="5">
        <f t="shared" si="15"/>
        <v>2.9384439723036094E-3</v>
      </c>
      <c r="M24" s="2">
        <f t="shared" si="16"/>
        <v>16.500000000000004</v>
      </c>
      <c r="N24" s="4">
        <f t="shared" si="17"/>
        <v>-2.450362776239372</v>
      </c>
      <c r="O24" s="5">
        <f t="shared" si="18"/>
        <v>4.3446563163602385E-6</v>
      </c>
      <c r="P24" s="2">
        <f t="shared" si="19"/>
        <v>0.79372539331937808</v>
      </c>
      <c r="Q24" s="4">
        <f t="shared" si="20"/>
        <v>4.8717853670106052E-2</v>
      </c>
    </row>
    <row r="25" spans="1:17" x14ac:dyDescent="0.3">
      <c r="L25" s="5"/>
      <c r="M25" s="2"/>
      <c r="N25" s="4"/>
      <c r="O25" s="5"/>
      <c r="P25" s="2"/>
      <c r="Q25" s="4"/>
    </row>
    <row r="26" spans="1:17" x14ac:dyDescent="0.3">
      <c r="L26" s="5"/>
      <c r="M26" s="2"/>
      <c r="N26" s="4"/>
      <c r="O26" s="5"/>
      <c r="P26" s="2"/>
      <c r="Q26" s="4"/>
    </row>
    <row r="27" spans="1:17" x14ac:dyDescent="0.3">
      <c r="L27" s="5"/>
      <c r="M27" s="2"/>
      <c r="N27" s="4"/>
      <c r="O27" s="5"/>
      <c r="P27" s="2"/>
      <c r="Q27" s="4"/>
    </row>
    <row r="28" spans="1:17" x14ac:dyDescent="0.3">
      <c r="L28" s="5"/>
      <c r="M28" s="2"/>
      <c r="N28" s="4"/>
      <c r="O28" s="5"/>
      <c r="P28" s="2"/>
      <c r="Q28" s="4"/>
    </row>
    <row r="29" spans="1:17" x14ac:dyDescent="0.3">
      <c r="L29" s="5"/>
      <c r="M29" s="2"/>
      <c r="N29" s="4"/>
      <c r="O29" s="5"/>
      <c r="P29" s="2"/>
      <c r="Q29" s="4"/>
    </row>
    <row r="30" spans="1:17" x14ac:dyDescent="0.3">
      <c r="L30" s="3"/>
      <c r="M30" s="2"/>
      <c r="N30" s="1"/>
    </row>
    <row r="31" spans="1:17" x14ac:dyDescent="0.3">
      <c r="L31" s="2"/>
      <c r="M31" s="2"/>
      <c r="N31" s="1"/>
    </row>
    <row r="32" spans="1:17" x14ac:dyDescent="0.3">
      <c r="L32" s="2"/>
      <c r="M32" s="2"/>
      <c r="N32" s="1"/>
    </row>
    <row r="33" spans="12:14" x14ac:dyDescent="0.3">
      <c r="L33" s="2"/>
      <c r="M33" s="2"/>
      <c r="N33" s="1"/>
    </row>
    <row r="34" spans="12:14" x14ac:dyDescent="0.3">
      <c r="L34" s="2"/>
      <c r="M34" s="2"/>
      <c r="N34" s="1"/>
    </row>
    <row r="35" spans="12:14" x14ac:dyDescent="0.3">
      <c r="L35" s="2"/>
      <c r="M35" s="2"/>
      <c r="N35" s="1"/>
    </row>
    <row r="36" spans="12:14" x14ac:dyDescent="0.3">
      <c r="L36" s="2"/>
      <c r="M36" s="2"/>
      <c r="N36" s="1"/>
    </row>
    <row r="37" spans="12:14" x14ac:dyDescent="0.3">
      <c r="L37" s="2"/>
      <c r="M37" s="2"/>
      <c r="N37" s="1"/>
    </row>
    <row r="38" spans="12:14" x14ac:dyDescent="0.3">
      <c r="L38" s="2"/>
      <c r="M38" s="2"/>
      <c r="N38" s="1"/>
    </row>
    <row r="39" spans="12:14" x14ac:dyDescent="0.3">
      <c r="L39" s="2"/>
      <c r="M39" s="2"/>
      <c r="N39" s="1"/>
    </row>
    <row r="40" spans="12:14" x14ac:dyDescent="0.3">
      <c r="L40" s="2"/>
      <c r="M40" s="2"/>
      <c r="N40" s="1"/>
    </row>
    <row r="41" spans="12:14" x14ac:dyDescent="0.3">
      <c r="L41" s="2"/>
      <c r="M41" s="2"/>
      <c r="N41" s="1"/>
    </row>
    <row r="42" spans="12:14" x14ac:dyDescent="0.3">
      <c r="L42" s="2"/>
      <c r="M42" s="2"/>
      <c r="N42" s="1"/>
    </row>
    <row r="43" spans="12:14" x14ac:dyDescent="0.3">
      <c r="L43" s="2"/>
      <c r="M43" s="2"/>
      <c r="N43" s="1"/>
    </row>
    <row r="44" spans="12:14" x14ac:dyDescent="0.3">
      <c r="L44" s="2"/>
      <c r="M44" s="2"/>
      <c r="N44" s="1"/>
    </row>
    <row r="45" spans="12:14" x14ac:dyDescent="0.3">
      <c r="L45" s="2"/>
      <c r="M45" s="2"/>
      <c r="N45" s="1"/>
    </row>
    <row r="46" spans="12:14" x14ac:dyDescent="0.3">
      <c r="L46" s="2"/>
      <c r="M46" s="2"/>
      <c r="N46" s="1"/>
    </row>
    <row r="47" spans="12:14" x14ac:dyDescent="0.3">
      <c r="L47" s="2"/>
      <c r="M47" s="2"/>
      <c r="N47" s="1"/>
    </row>
    <row r="48" spans="12:14" x14ac:dyDescent="0.3">
      <c r="L48" s="2"/>
      <c r="M48" s="2"/>
      <c r="N48" s="1"/>
    </row>
    <row r="49" spans="12:14" x14ac:dyDescent="0.3">
      <c r="L49" s="2"/>
      <c r="M49" s="2"/>
      <c r="N49" s="1"/>
    </row>
    <row r="50" spans="12:14" x14ac:dyDescent="0.3">
      <c r="L50" s="2"/>
      <c r="M50" s="2"/>
      <c r="N50" s="1"/>
    </row>
    <row r="51" spans="12:14" x14ac:dyDescent="0.3">
      <c r="L51" s="2"/>
      <c r="M51" s="2"/>
      <c r="N51" s="1"/>
    </row>
    <row r="52" spans="12:14" x14ac:dyDescent="0.3">
      <c r="L52" s="2"/>
      <c r="M52" s="2"/>
      <c r="N52" s="1"/>
    </row>
    <row r="53" spans="12:14" x14ac:dyDescent="0.3">
      <c r="L53" s="2"/>
      <c r="M53" s="2"/>
      <c r="N53" s="1"/>
    </row>
    <row r="54" spans="12:14" x14ac:dyDescent="0.3">
      <c r="L54" s="2"/>
      <c r="M54" s="2"/>
      <c r="N54" s="1"/>
    </row>
    <row r="55" spans="12:14" x14ac:dyDescent="0.3">
      <c r="L55" s="2"/>
      <c r="M55" s="2"/>
      <c r="N55" s="1"/>
    </row>
    <row r="56" spans="12:14" x14ac:dyDescent="0.3">
      <c r="L56" s="2"/>
      <c r="M56" s="2"/>
      <c r="N56" s="1"/>
    </row>
    <row r="57" spans="12:14" x14ac:dyDescent="0.3">
      <c r="L57" s="2"/>
      <c r="M57" s="2"/>
      <c r="N57" s="1"/>
    </row>
    <row r="58" spans="12:14" x14ac:dyDescent="0.3">
      <c r="L58" s="2"/>
      <c r="M58" s="2"/>
      <c r="N58" s="1"/>
    </row>
    <row r="59" spans="12:14" x14ac:dyDescent="0.3">
      <c r="L59" s="2"/>
      <c r="M59" s="2"/>
      <c r="N59" s="1"/>
    </row>
    <row r="60" spans="12:14" x14ac:dyDescent="0.3">
      <c r="L60" s="2"/>
      <c r="M60" s="2"/>
      <c r="N60" s="1"/>
    </row>
    <row r="61" spans="12:14" x14ac:dyDescent="0.3">
      <c r="L61" s="2"/>
      <c r="M61" s="2"/>
      <c r="N61" s="1"/>
    </row>
    <row r="62" spans="12:14" x14ac:dyDescent="0.3">
      <c r="L62" s="2"/>
      <c r="M62" s="2"/>
      <c r="N62" s="1"/>
    </row>
    <row r="63" spans="12:14" x14ac:dyDescent="0.3">
      <c r="L63" s="2"/>
      <c r="M63" s="2"/>
      <c r="N63" s="1"/>
    </row>
    <row r="64" spans="12:14" x14ac:dyDescent="0.3">
      <c r="L64" s="2"/>
      <c r="M64" s="2"/>
      <c r="N64" s="1"/>
    </row>
    <row r="65" spans="12:14" x14ac:dyDescent="0.3">
      <c r="L65" s="2"/>
      <c r="M65" s="2"/>
      <c r="N65" s="1"/>
    </row>
    <row r="66" spans="12:14" x14ac:dyDescent="0.3">
      <c r="L66" s="2"/>
      <c r="M66" s="2"/>
      <c r="N66" s="1"/>
    </row>
    <row r="67" spans="12:14" x14ac:dyDescent="0.3">
      <c r="L67" s="2"/>
      <c r="M67" s="2"/>
      <c r="N67" s="1"/>
    </row>
    <row r="68" spans="12:14" x14ac:dyDescent="0.3">
      <c r="L68" s="2"/>
      <c r="M68" s="2"/>
      <c r="N68" s="1"/>
    </row>
    <row r="69" spans="12:14" x14ac:dyDescent="0.3">
      <c r="L69" s="2"/>
      <c r="M69" s="2"/>
      <c r="N69" s="1"/>
    </row>
    <row r="70" spans="12:14" x14ac:dyDescent="0.3">
      <c r="L70" s="2"/>
      <c r="M70" s="2"/>
      <c r="N70" s="1"/>
    </row>
    <row r="71" spans="12:14" x14ac:dyDescent="0.3">
      <c r="L71" s="2"/>
      <c r="M71" s="2"/>
      <c r="N71" s="1"/>
    </row>
    <row r="72" spans="12:14" x14ac:dyDescent="0.3">
      <c r="L72" s="2"/>
      <c r="M72" s="2"/>
      <c r="N72" s="1"/>
    </row>
    <row r="73" spans="12:14" x14ac:dyDescent="0.3">
      <c r="L73" s="2"/>
      <c r="M73" s="2"/>
      <c r="N73" s="1"/>
    </row>
    <row r="74" spans="12:14" x14ac:dyDescent="0.3">
      <c r="L74" s="2"/>
      <c r="M74" s="2"/>
      <c r="N74" s="1"/>
    </row>
    <row r="75" spans="12:14" x14ac:dyDescent="0.3">
      <c r="L75" s="2"/>
      <c r="M75" s="2"/>
      <c r="N75" s="1"/>
    </row>
    <row r="76" spans="12:14" x14ac:dyDescent="0.3">
      <c r="L76" s="2"/>
      <c r="M76" s="2"/>
      <c r="N76" s="1"/>
    </row>
    <row r="77" spans="12:14" x14ac:dyDescent="0.3">
      <c r="L77" s="2"/>
      <c r="M77" s="2"/>
      <c r="N77" s="1"/>
    </row>
    <row r="78" spans="12:14" x14ac:dyDescent="0.3">
      <c r="L78" s="2"/>
      <c r="M78" s="2"/>
      <c r="N78" s="1"/>
    </row>
    <row r="79" spans="12:14" x14ac:dyDescent="0.3">
      <c r="L79" s="2"/>
      <c r="M79" s="2"/>
      <c r="N79" s="1"/>
    </row>
    <row r="80" spans="12:14" x14ac:dyDescent="0.3">
      <c r="L80" s="2"/>
      <c r="M80" s="2"/>
      <c r="N80" s="1"/>
    </row>
    <row r="81" spans="12:14" x14ac:dyDescent="0.3">
      <c r="L81" s="2"/>
      <c r="M81" s="2"/>
      <c r="N81" s="1"/>
    </row>
    <row r="82" spans="12:14" x14ac:dyDescent="0.3">
      <c r="L82" s="2"/>
      <c r="M82" s="2"/>
      <c r="N82" s="1"/>
    </row>
    <row r="83" spans="12:14" x14ac:dyDescent="0.3">
      <c r="L83" s="2"/>
      <c r="M83" s="2"/>
      <c r="N83" s="1"/>
    </row>
    <row r="84" spans="12:14" x14ac:dyDescent="0.3">
      <c r="L84" s="2"/>
      <c r="M84" s="2"/>
      <c r="N84" s="1"/>
    </row>
    <row r="85" spans="12:14" x14ac:dyDescent="0.3">
      <c r="L85" s="2"/>
      <c r="M85" s="2"/>
      <c r="N85" s="1"/>
    </row>
    <row r="86" spans="12:14" x14ac:dyDescent="0.3">
      <c r="L86" s="2"/>
      <c r="M86" s="2"/>
      <c r="N86" s="1"/>
    </row>
    <row r="87" spans="12:14" x14ac:dyDescent="0.3">
      <c r="L87" s="2"/>
      <c r="M87" s="2"/>
      <c r="N87" s="1"/>
    </row>
    <row r="88" spans="12:14" x14ac:dyDescent="0.3">
      <c r="L88" s="2"/>
      <c r="M88" s="2"/>
      <c r="N88" s="1"/>
    </row>
    <row r="89" spans="12:14" x14ac:dyDescent="0.3">
      <c r="L89" s="2"/>
      <c r="M89" s="2"/>
      <c r="N89" s="1"/>
    </row>
    <row r="90" spans="12:14" x14ac:dyDescent="0.3">
      <c r="L90" s="2"/>
      <c r="M90" s="2"/>
      <c r="N90" s="1"/>
    </row>
    <row r="91" spans="12:14" x14ac:dyDescent="0.3">
      <c r="L91" s="2"/>
      <c r="M91" s="2"/>
      <c r="N91" s="1"/>
    </row>
    <row r="92" spans="12:14" x14ac:dyDescent="0.3">
      <c r="L92" s="2"/>
      <c r="M92" s="2"/>
      <c r="N92" s="1"/>
    </row>
    <row r="93" spans="12:14" x14ac:dyDescent="0.3">
      <c r="L93" s="2"/>
      <c r="M93" s="2"/>
      <c r="N93" s="1"/>
    </row>
    <row r="94" spans="12:14" x14ac:dyDescent="0.3">
      <c r="L94" s="2"/>
      <c r="M94" s="2"/>
      <c r="N94" s="1"/>
    </row>
    <row r="95" spans="12:14" x14ac:dyDescent="0.3">
      <c r="L95" s="2"/>
      <c r="M95" s="2"/>
      <c r="N95" s="1"/>
    </row>
    <row r="96" spans="12:14" x14ac:dyDescent="0.3">
      <c r="L96" s="2"/>
      <c r="M96" s="2"/>
      <c r="N96" s="1"/>
    </row>
    <row r="97" spans="12:14" x14ac:dyDescent="0.3">
      <c r="L97" s="2"/>
      <c r="M97" s="2"/>
      <c r="N97" s="1"/>
    </row>
    <row r="98" spans="12:14" x14ac:dyDescent="0.3">
      <c r="L98" s="2"/>
      <c r="M98" s="2"/>
      <c r="N98" s="1"/>
    </row>
    <row r="99" spans="12:14" x14ac:dyDescent="0.3">
      <c r="L99" s="2"/>
      <c r="M99" s="2"/>
      <c r="N99" s="1"/>
    </row>
    <row r="100" spans="12:14" x14ac:dyDescent="0.3">
      <c r="L100" s="2"/>
      <c r="M100" s="2"/>
      <c r="N100" s="1"/>
    </row>
    <row r="101" spans="12:14" x14ac:dyDescent="0.3">
      <c r="L101" s="2"/>
      <c r="M101" s="2"/>
      <c r="N101" s="1"/>
    </row>
    <row r="102" spans="12:14" x14ac:dyDescent="0.3">
      <c r="L102" s="2"/>
      <c r="M102" s="2"/>
      <c r="N102" s="1"/>
    </row>
    <row r="103" spans="12:14" x14ac:dyDescent="0.3">
      <c r="L103" s="2"/>
      <c r="M103" s="2"/>
      <c r="N103" s="1"/>
    </row>
    <row r="104" spans="12:14" x14ac:dyDescent="0.3">
      <c r="L104" s="2"/>
      <c r="M104" s="2"/>
      <c r="N104" s="1"/>
    </row>
    <row r="105" spans="12:14" x14ac:dyDescent="0.3">
      <c r="L105" s="2"/>
      <c r="M105" s="2"/>
      <c r="N105" s="1"/>
    </row>
    <row r="106" spans="12:14" x14ac:dyDescent="0.3">
      <c r="L106" s="2"/>
      <c r="M106" s="2"/>
      <c r="N106" s="1"/>
    </row>
    <row r="107" spans="12:14" x14ac:dyDescent="0.3">
      <c r="L107" s="2"/>
      <c r="M107" s="2"/>
      <c r="N107" s="1"/>
    </row>
    <row r="108" spans="12:14" x14ac:dyDescent="0.3">
      <c r="L108" s="2"/>
      <c r="M108" s="2"/>
      <c r="N108" s="1"/>
    </row>
    <row r="109" spans="12:14" x14ac:dyDescent="0.3">
      <c r="L109" s="2"/>
      <c r="M109" s="2"/>
      <c r="N109" s="1"/>
    </row>
    <row r="110" spans="12:14" x14ac:dyDescent="0.3">
      <c r="L110" s="2"/>
      <c r="M110" s="2"/>
      <c r="N110" s="1"/>
    </row>
    <row r="111" spans="12:14" x14ac:dyDescent="0.3">
      <c r="L111" s="2"/>
      <c r="M111" s="2"/>
      <c r="N111" s="1"/>
    </row>
    <row r="112" spans="12:14" x14ac:dyDescent="0.3">
      <c r="L112" s="2"/>
      <c r="M112" s="2"/>
      <c r="N112" s="1"/>
    </row>
    <row r="113" spans="12:14" x14ac:dyDescent="0.3">
      <c r="L113" s="2"/>
      <c r="M113" s="2"/>
      <c r="N113" s="1"/>
    </row>
    <row r="114" spans="12:14" x14ac:dyDescent="0.3">
      <c r="L114" s="2"/>
      <c r="M114" s="2"/>
      <c r="N114" s="1"/>
    </row>
    <row r="115" spans="12:14" x14ac:dyDescent="0.3">
      <c r="L115" s="2"/>
      <c r="M115" s="2"/>
      <c r="N115" s="1"/>
    </row>
    <row r="116" spans="12:14" x14ac:dyDescent="0.3">
      <c r="L116" s="2"/>
      <c r="M116" s="2"/>
      <c r="N116" s="1"/>
    </row>
    <row r="117" spans="12:14" x14ac:dyDescent="0.3">
      <c r="L117" s="2"/>
      <c r="M117" s="2"/>
      <c r="N117" s="1"/>
    </row>
    <row r="118" spans="12:14" x14ac:dyDescent="0.3">
      <c r="L118" s="2"/>
      <c r="M118" s="2"/>
      <c r="N118" s="1"/>
    </row>
    <row r="119" spans="12:14" x14ac:dyDescent="0.3">
      <c r="L119" s="2"/>
      <c r="M119" s="2"/>
      <c r="N119" s="1"/>
    </row>
    <row r="120" spans="12:14" x14ac:dyDescent="0.3">
      <c r="L120" s="2"/>
      <c r="M120" s="2"/>
      <c r="N120" s="1"/>
    </row>
    <row r="121" spans="12:14" x14ac:dyDescent="0.3">
      <c r="L121" s="2"/>
      <c r="M121" s="2"/>
      <c r="N121" s="1"/>
    </row>
    <row r="122" spans="12:14" x14ac:dyDescent="0.3">
      <c r="L122" s="2"/>
      <c r="M122" s="2"/>
      <c r="N122" s="1"/>
    </row>
    <row r="123" spans="12:14" x14ac:dyDescent="0.3">
      <c r="L123" s="2"/>
      <c r="M123" s="2"/>
      <c r="N123" s="1"/>
    </row>
    <row r="124" spans="12:14" x14ac:dyDescent="0.3">
      <c r="L124" s="2"/>
      <c r="M124" s="2"/>
      <c r="N124" s="1"/>
    </row>
    <row r="125" spans="12:14" x14ac:dyDescent="0.3">
      <c r="L125" s="2"/>
      <c r="M125" s="2"/>
      <c r="N125" s="1"/>
    </row>
    <row r="126" spans="12:14" x14ac:dyDescent="0.3">
      <c r="L126" s="2"/>
      <c r="M126" s="2"/>
      <c r="N126" s="1"/>
    </row>
    <row r="127" spans="12:14" x14ac:dyDescent="0.3">
      <c r="L127" s="2"/>
      <c r="M127" s="2"/>
      <c r="N127" s="1"/>
    </row>
    <row r="128" spans="12:14" x14ac:dyDescent="0.3">
      <c r="L128" s="2"/>
      <c r="M128" s="2"/>
      <c r="N128" s="1"/>
    </row>
  </sheetData>
  <mergeCells count="10">
    <mergeCell ref="C17:E17"/>
    <mergeCell ref="F17:H17"/>
    <mergeCell ref="I17:K17"/>
    <mergeCell ref="L17:N17"/>
    <mergeCell ref="O17:Q17"/>
    <mergeCell ref="C2:E2"/>
    <mergeCell ref="F2:H2"/>
    <mergeCell ref="I2:K2"/>
    <mergeCell ref="L2:N2"/>
    <mergeCell ref="O2:Q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Viscosity 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 Umunna</dc:creator>
  <cp:lastModifiedBy>Leland Kelly</cp:lastModifiedBy>
  <dcterms:created xsi:type="dcterms:W3CDTF">2022-04-25T22:18:19Z</dcterms:created>
  <dcterms:modified xsi:type="dcterms:W3CDTF">2023-04-18T22:43:15Z</dcterms:modified>
</cp:coreProperties>
</file>