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8F46DFE8-F1BE-4D69-B952-AB13C706CD0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<sst xmlns="http://schemas.openxmlformats.org/spreadsheetml/2006/main" count="60" uniqueCount="27">
  <si>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</si>
  <si>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</si>
  <si>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</si>
  <si>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</si>
  <si>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</si>
  <si>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</si>
  <si>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</si>
  <si>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</si>
  <si>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</si>
  <si>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</si>
  <si>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</si>
  <si>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</si>
  <si>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</si>
  <si>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</si>
  <si>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</si>
  <si>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</si>
  <si>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</si>
  <si>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</si>
  <si>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</si>
  <si>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</si>
  <si>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</si>
  <si>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</si>
  <si>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</si>
  <si>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</si>
  <si>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</si>
  <si>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</si>
  <si>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MPX LIVE 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</si>
</sst>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</c:v>
                </c:pt>
                <c:pt idx="1">
                  <c:v>30.266666666666666</c:v>
                </c:pt>
                <c:pt idx="2">
                  <c:v>40.133333333333333</c:v>
                </c:pt>
                <c:pt idx="3">
                  <c:v>50.1</c:v>
                </c:pt>
                <c:pt idx="4">
                  <c:v>60</c:v>
                </c:pt>
                <c:pt idx="5">
                  <c:v>66.766666666666666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62693.333333333336</c:v>
                </c:pt>
                <c:pt idx="1">
                  <c:v>22216.666666666668</c:v>
                </c:pt>
                <c:pt idx="2">
                  <c:v>3780</c:v>
                </c:pt>
                <c:pt idx="3">
                  <c:v>854.56666666666661</c:v>
                </c:pt>
                <c:pt idx="4">
                  <c:v>235.26666666666665</c:v>
                </c:pt>
                <c:pt idx="5">
                  <c:v>122.43333333333334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3.3506449991623391E-3</c:v>
                </c:pt>
                <c:pt idx="1">
                  <c:v>3.2957979372954479E-3</c:v>
                </c:pt>
                <c:pt idx="2">
                  <c:v>3.1919992290341862E-3</c:v>
                </c:pt>
                <c:pt idx="3">
                  <c:v>3.093580819798917E-3</c:v>
                </c:pt>
                <c:pt idx="4">
                  <c:v>3.0016509079993999E-3</c:v>
                </c:pt>
                <c:pt idx="5">
                  <c:v>2.9419301225115826E-3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4.138235070691529</c:v>
                </c:pt>
                <c:pt idx="1">
                  <c:v>3.1008346432087444</c:v>
                </c:pt>
                <c:pt idx="2">
                  <c:v>1.3294667087053023</c:v>
                </c:pt>
                <c:pt idx="3">
                  <c:v>-0.15718990063307003</c:v>
                </c:pt>
                <c:pt idx="4">
                  <c:v>-1.4470459201993713</c:v>
                </c:pt>
                <c:pt idx="5">
                  <c:v>-2.1052892779282395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F14" sqref="F14"/>
    </sheetView>
  </sheetViews>
  <sheetFormatPr defaultRowHeight="14.5" x14ac:dyDescent="0.35"/>
  <cols>
    <col min="6" max="6" width="12.453125" customWidth="1"/>
    <col min="10" max="10" width="11.26953125" bestFit="1" customWidth="1"/>
    <col min="14" max="14" width="13.36328125" customWidth="1"/>
  </cols>
  <sheetData>
    <row r="1" spans="1:24" x14ac:dyDescent="0.35">
      <c r="A1" s="14" t="s">
        <v>24</v>
      </c>
      <c r="B1" t="s">
        <v>26</v>
      </c>
      <c r="L1" s="2"/>
      <c r="M1" s="2"/>
      <c r="N1" s="1"/>
      <c r="S1" s="14" t="s">
        <v>23</v>
      </c>
    </row>
    <row r="2" spans="1:24" x14ac:dyDescent="0.3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0.3</v>
      </c>
      <c r="C4">
        <v>25.3</v>
      </c>
      <c r="D4">
        <v>71.3</v>
      </c>
      <c r="E4">
        <v>62170</v>
      </c>
      <c r="F4">
        <v>25.3</v>
      </c>
      <c r="G4">
        <v>72</v>
      </c>
      <c r="H4">
        <v>62780</v>
      </c>
      <c r="I4">
        <v>25.3</v>
      </c>
      <c r="J4" s="17">
        <v>72.400000000000006</v>
      </c>
      <c r="K4">
        <v>63130</v>
      </c>
      <c r="L4" s="10">
        <f>AVERAGE(C4,F4,I4)</f>
        <v>25.3</v>
      </c>
      <c r="M4" s="2">
        <f>AVERAGE(D4,G4,J4)</f>
        <v>71.900000000000006</v>
      </c>
      <c r="N4" s="9">
        <f>AVERAGE(E4,H4,K4)</f>
        <v>62693.333333333336</v>
      </c>
      <c r="O4" s="7">
        <f>STDEV(C4,F4,I4)</f>
        <v>0</v>
      </c>
      <c r="P4" s="7">
        <f>STDEV(D4,G4,J4)</f>
        <v>0.55677643628300633</v>
      </c>
      <c r="Q4" s="7">
        <f>STDEV(E4,H4,K4)</f>
        <v>485.83261863869672</v>
      </c>
    </row>
    <row r="5" spans="1:24" x14ac:dyDescent="0.35">
      <c r="A5" t="s">
        <v>25</v>
      </c>
      <c r="B5">
        <v>0.5</v>
      </c>
      <c r="C5">
        <v>30.3</v>
      </c>
      <c r="D5">
        <v>42.3</v>
      </c>
      <c r="E5" s="15">
        <v>22130</v>
      </c>
      <c r="F5">
        <v>30.3</v>
      </c>
      <c r="G5">
        <v>42.4</v>
      </c>
      <c r="H5" s="15">
        <v>22180</v>
      </c>
      <c r="I5">
        <v>30.2</v>
      </c>
      <c r="J5">
        <v>42.7</v>
      </c>
      <c r="K5" s="15">
        <v>22340</v>
      </c>
      <c r="L5" s="10">
        <f t="shared" ref="L5:L13" si="0">AVERAGE(C5,F5,I5)</f>
        <v>30.266666666666666</v>
      </c>
      <c r="M5" s="2">
        <f t="shared" ref="M5:M13" si="1">AVERAGE(D5,G5,J5)</f>
        <v>42.466666666666661</v>
      </c>
      <c r="N5" s="9">
        <f t="shared" ref="N5:N13" si="2">AVERAGE(E5,H5,K5)</f>
        <v>22216.666666666668</v>
      </c>
      <c r="O5" s="7">
        <f t="shared" ref="O5:O13" si="3">STDEV(C5,F5,I5)</f>
        <v>5.77350269189634E-2</v>
      </c>
      <c r="P5" s="7">
        <f t="shared" ref="P5:P13" si="4">STDEV(D5,G5,J5)</f>
        <v>0.20816659994661624</v>
      </c>
      <c r="Q5" s="7">
        <f t="shared" ref="Q5:Q13" si="5">STDEV(E5,H5,K5)</f>
        <v>109.6965511460289</v>
      </c>
    </row>
    <row r="6" spans="1:24" x14ac:dyDescent="0.35">
      <c r="A6" t="s">
        <v>25</v>
      </c>
      <c r="B6">
        <v>2</v>
      </c>
      <c r="C6">
        <v>40.1</v>
      </c>
      <c r="D6">
        <v>29.7</v>
      </c>
      <c r="E6" s="15">
        <v>3885</v>
      </c>
      <c r="F6">
        <v>40.299999999999997</v>
      </c>
      <c r="G6">
        <v>28.1</v>
      </c>
      <c r="H6" s="15">
        <v>3675</v>
      </c>
      <c r="I6">
        <v>40</v>
      </c>
      <c r="J6">
        <v>28.9</v>
      </c>
      <c r="K6">
        <v>3780</v>
      </c>
      <c r="L6" s="10">
        <f t="shared" si="0"/>
        <v>40.133333333333333</v>
      </c>
      <c r="M6" s="2">
        <f t="shared" si="1"/>
        <v>28.899999999999995</v>
      </c>
      <c r="N6" s="9">
        <f t="shared" si="2"/>
        <v>3780</v>
      </c>
      <c r="O6" s="7">
        <f t="shared" si="3"/>
        <v>0.15275252316519294</v>
      </c>
      <c r="P6" s="7">
        <f t="shared" si="4"/>
        <v>0.79999999999999893</v>
      </c>
      <c r="Q6" s="7">
        <f t="shared" si="5"/>
        <v>105</v>
      </c>
    </row>
    <row r="7" spans="1:24" x14ac:dyDescent="0.35">
      <c r="A7" t="s">
        <v>25</v>
      </c>
      <c r="B7">
        <v>5</v>
      </c>
      <c r="C7">
        <v>50.1</v>
      </c>
      <c r="D7">
        <v>16.5</v>
      </c>
      <c r="E7">
        <v>863.3</v>
      </c>
      <c r="F7">
        <v>50.1</v>
      </c>
      <c r="G7">
        <v>16.3</v>
      </c>
      <c r="H7">
        <v>852.8</v>
      </c>
      <c r="I7">
        <v>50.1</v>
      </c>
      <c r="J7">
        <v>16.2</v>
      </c>
      <c r="K7">
        <v>847.6</v>
      </c>
      <c r="L7" s="10">
        <f t="shared" si="0"/>
        <v>50.1</v>
      </c>
      <c r="M7" s="2">
        <f t="shared" si="1"/>
        <v>16.333333333333332</v>
      </c>
      <c r="N7" s="9">
        <f t="shared" si="2"/>
        <v>854.56666666666661</v>
      </c>
      <c r="O7" s="7">
        <f t="shared" si="3"/>
        <v>0</v>
      </c>
      <c r="P7" s="7">
        <f t="shared" si="4"/>
        <v>0.15275252316519491</v>
      </c>
      <c r="Q7" s="7">
        <f t="shared" si="5"/>
        <v>7.9977080050057383</v>
      </c>
    </row>
    <row r="8" spans="1:24" x14ac:dyDescent="0.35">
      <c r="A8" t="s">
        <v>25</v>
      </c>
      <c r="B8">
        <v>50</v>
      </c>
      <c r="C8">
        <v>60</v>
      </c>
      <c r="D8">
        <v>45.2</v>
      </c>
      <c r="E8">
        <v>236.5</v>
      </c>
      <c r="F8">
        <v>60</v>
      </c>
      <c r="G8">
        <v>45</v>
      </c>
      <c r="H8">
        <v>235.4</v>
      </c>
      <c r="I8">
        <v>60</v>
      </c>
      <c r="J8">
        <v>44.7</v>
      </c>
      <c r="K8">
        <v>233.9</v>
      </c>
      <c r="L8" s="10">
        <f t="shared" si="0"/>
        <v>60</v>
      </c>
      <c r="M8" s="2">
        <f t="shared" si="1"/>
        <v>44.966666666666669</v>
      </c>
      <c r="N8" s="9">
        <f t="shared" si="2"/>
        <v>235.26666666666665</v>
      </c>
      <c r="O8" s="7">
        <f t="shared" si="3"/>
        <v>0</v>
      </c>
      <c r="P8" s="7">
        <f t="shared" si="4"/>
        <v>0.25166114784235816</v>
      </c>
      <c r="Q8" s="7">
        <f t="shared" si="5"/>
        <v>1.3051181300301236</v>
      </c>
    </row>
    <row r="9" spans="1:24" x14ac:dyDescent="0.35">
      <c r="A9" t="s">
        <v>25</v>
      </c>
      <c r="B9">
        <v>50</v>
      </c>
      <c r="C9">
        <v>65.599999999999994</v>
      </c>
      <c r="D9">
        <v>25.9</v>
      </c>
      <c r="E9">
        <v>135.5</v>
      </c>
      <c r="F9">
        <v>66.400000000000006</v>
      </c>
      <c r="G9">
        <v>24</v>
      </c>
      <c r="H9">
        <v>125.6</v>
      </c>
      <c r="I9">
        <v>68.3</v>
      </c>
      <c r="J9">
        <v>20.3</v>
      </c>
      <c r="K9">
        <v>106.2</v>
      </c>
      <c r="L9" s="10">
        <f t="shared" si="0"/>
        <v>66.766666666666666</v>
      </c>
      <c r="M9" s="2">
        <f t="shared" si="1"/>
        <v>23.400000000000002</v>
      </c>
      <c r="N9" s="9">
        <f t="shared" si="2"/>
        <v>122.43333333333334</v>
      </c>
      <c r="O9" s="7">
        <f t="shared" si="3"/>
        <v>1.3868429375143148</v>
      </c>
      <c r="P9" s="7">
        <f t="shared" si="4"/>
        <v>2.8478061731796274</v>
      </c>
      <c r="Q9" s="7">
        <f t="shared" si="5"/>
        <v>14.904473601349807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0.3</v>
      </c>
      <c r="C19">
        <f t="shared" ref="C19:C28" si="6">1/(C4+273.15)</f>
        <v>3.3506449991623391E-3</v>
      </c>
      <c r="D19">
        <f t="shared" ref="D19:D28" si="7">D4</f>
        <v>71.3</v>
      </c>
      <c r="E19">
        <f t="shared" ref="E19:E28" si="8">LN(E4/1000)</f>
        <v>4.1298725682812458</v>
      </c>
      <c r="F19">
        <f t="shared" ref="F19:F28" si="9">1/(F4+273.15)</f>
        <v>3.3506449991623391E-3</v>
      </c>
      <c r="G19">
        <f t="shared" ref="G19:G28" si="10">G4</f>
        <v>72</v>
      </c>
      <c r="H19">
        <f t="shared" ref="H19:H28" si="11">LN(H4/1000)</f>
        <v>4.1396365514138074</v>
      </c>
      <c r="I19">
        <f t="shared" ref="I19:I28" si="12">1/(I4+273.15)</f>
        <v>3.3506449991623391E-3</v>
      </c>
      <c r="J19">
        <f t="shared" ref="J19:J28" si="13">J4</f>
        <v>72.400000000000006</v>
      </c>
      <c r="K19">
        <f t="shared" ref="K19:K28" si="14">LN(K4/1000)</f>
        <v>4.1451960923795346</v>
      </c>
      <c r="L19" s="5">
        <f t="shared" ref="L19:L28" si="15">AVERAGE(C19,F19,I19)</f>
        <v>3.3506449991623391E-3</v>
      </c>
      <c r="M19" s="2">
        <f t="shared" ref="M19:M28" si="16">AVERAGE(D19,G19,J19)</f>
        <v>71.900000000000006</v>
      </c>
      <c r="N19" s="4">
        <f t="shared" ref="N19:N28" si="17">AVERAGE(E19,H19,K19)</f>
        <v>4.138235070691529</v>
      </c>
      <c r="O19" s="5">
        <f t="shared" ref="O19:O28" si="18">STDEV(C19,F19,I19)</f>
        <v>0</v>
      </c>
      <c r="P19" s="2">
        <f t="shared" ref="P19:P28" si="19">STDEV(D19,G19,J19)</f>
        <v>0.55677643628300633</v>
      </c>
      <c r="Q19" s="4">
        <f t="shared" ref="Q19:Q28" si="20">STDEV(E19,H19,K19)</f>
        <v>7.7573003589455564E-3</v>
      </c>
    </row>
    <row r="20" spans="1:17" x14ac:dyDescent="0.35">
      <c r="B20">
        <f t="shared" ref="B20:B28" si="21">B5</f>
        <v>0.5</v>
      </c>
      <c r="C20">
        <f t="shared" si="6"/>
        <v>3.2954358213873785E-3</v>
      </c>
      <c r="D20">
        <f t="shared" si="7"/>
        <v>42.3</v>
      </c>
      <c r="E20">
        <f t="shared" si="8"/>
        <v>3.0969341540629585</v>
      </c>
      <c r="F20">
        <f t="shared" si="9"/>
        <v>3.2954358213873785E-3</v>
      </c>
      <c r="G20">
        <f t="shared" si="10"/>
        <v>42.4</v>
      </c>
      <c r="H20">
        <f t="shared" si="11"/>
        <v>3.099190981922221</v>
      </c>
      <c r="I20">
        <f t="shared" si="12"/>
        <v>3.2965221691115877E-3</v>
      </c>
      <c r="J20">
        <f t="shared" si="13"/>
        <v>42.7</v>
      </c>
      <c r="K20">
        <f t="shared" si="14"/>
        <v>3.1063787936410545</v>
      </c>
      <c r="L20" s="5">
        <f t="shared" si="15"/>
        <v>3.2957979372954479E-3</v>
      </c>
      <c r="M20" s="2">
        <f t="shared" si="16"/>
        <v>42.466666666666661</v>
      </c>
      <c r="N20" s="4">
        <f t="shared" si="17"/>
        <v>3.1008346432087444</v>
      </c>
      <c r="O20" s="5">
        <f t="shared" si="18"/>
        <v>6.272031510057215E-7</v>
      </c>
      <c r="P20" s="2">
        <f t="shared" si="19"/>
        <v>0.20816659994661624</v>
      </c>
      <c r="Q20" s="4">
        <f t="shared" si="20"/>
        <v>4.9321923126178962E-3</v>
      </c>
    </row>
    <row r="21" spans="1:17" x14ac:dyDescent="0.35">
      <c r="B21">
        <f t="shared" si="21"/>
        <v>2</v>
      </c>
      <c r="C21">
        <f t="shared" si="6"/>
        <v>3.1923383878691143E-3</v>
      </c>
      <c r="D21">
        <f t="shared" si="7"/>
        <v>29.7</v>
      </c>
      <c r="E21">
        <f t="shared" si="8"/>
        <v>1.3571229838196106</v>
      </c>
      <c r="F21">
        <f t="shared" si="9"/>
        <v>3.1903014834901901E-3</v>
      </c>
      <c r="G21">
        <f t="shared" si="10"/>
        <v>28.1</v>
      </c>
      <c r="H21">
        <f t="shared" si="11"/>
        <v>1.3015531326648</v>
      </c>
      <c r="I21">
        <f t="shared" si="12"/>
        <v>3.1933578157432542E-3</v>
      </c>
      <c r="J21">
        <f t="shared" si="13"/>
        <v>28.9</v>
      </c>
      <c r="K21">
        <f t="shared" si="14"/>
        <v>1.3297240096314962</v>
      </c>
      <c r="L21" s="5">
        <f t="shared" si="15"/>
        <v>3.1919992290341862E-3</v>
      </c>
      <c r="M21" s="2">
        <f t="shared" si="16"/>
        <v>28.899999999999995</v>
      </c>
      <c r="N21" s="4">
        <f t="shared" si="17"/>
        <v>1.3294667087053023</v>
      </c>
      <c r="O21" s="5">
        <f t="shared" si="18"/>
        <v>1.5561372840344697E-6</v>
      </c>
      <c r="P21" s="2">
        <f t="shared" si="19"/>
        <v>0.79999999999999893</v>
      </c>
      <c r="Q21" s="4">
        <f t="shared" si="20"/>
        <v>2.7785819083966497E-2</v>
      </c>
    </row>
    <row r="22" spans="1:17" x14ac:dyDescent="0.35">
      <c r="B22">
        <f t="shared" si="21"/>
        <v>5</v>
      </c>
      <c r="C22">
        <f t="shared" si="6"/>
        <v>3.0935808197989174E-3</v>
      </c>
      <c r="D22">
        <f t="shared" si="7"/>
        <v>16.5</v>
      </c>
      <c r="E22">
        <f t="shared" si="8"/>
        <v>-0.14699302374066012</v>
      </c>
      <c r="F22">
        <f t="shared" si="9"/>
        <v>3.0935808197989174E-3</v>
      </c>
      <c r="G22">
        <f t="shared" si="10"/>
        <v>16.3</v>
      </c>
      <c r="H22">
        <f t="shared" si="11"/>
        <v>-0.15923022557055697</v>
      </c>
      <c r="I22">
        <f t="shared" si="12"/>
        <v>3.0935808197989174E-3</v>
      </c>
      <c r="J22">
        <f t="shared" si="13"/>
        <v>16.2</v>
      </c>
      <c r="K22">
        <f t="shared" si="14"/>
        <v>-0.16534645258799302</v>
      </c>
      <c r="L22" s="5">
        <f t="shared" si="15"/>
        <v>3.093580819798917E-3</v>
      </c>
      <c r="M22" s="2">
        <f t="shared" si="16"/>
        <v>16.333333333333332</v>
      </c>
      <c r="N22" s="4">
        <f t="shared" si="17"/>
        <v>-0.15718990063307003</v>
      </c>
      <c r="O22" s="5">
        <f t="shared" si="18"/>
        <v>5.3114842012129618E-19</v>
      </c>
      <c r="P22" s="2">
        <f t="shared" si="19"/>
        <v>0.15275252316519491</v>
      </c>
      <c r="Q22" s="4">
        <f t="shared" si="20"/>
        <v>9.3452812692516752E-3</v>
      </c>
    </row>
    <row r="23" spans="1:17" x14ac:dyDescent="0.35">
      <c r="B23">
        <f t="shared" si="21"/>
        <v>50</v>
      </c>
      <c r="C23">
        <f t="shared" si="6"/>
        <v>3.0016509079993999E-3</v>
      </c>
      <c r="D23">
        <f t="shared" si="7"/>
        <v>45.2</v>
      </c>
      <c r="E23">
        <f t="shared" si="8"/>
        <v>-1.4418070710501494</v>
      </c>
      <c r="F23">
        <f t="shared" si="9"/>
        <v>3.0016509079993999E-3</v>
      </c>
      <c r="G23">
        <f t="shared" si="10"/>
        <v>45</v>
      </c>
      <c r="H23">
        <f t="shared" si="11"/>
        <v>-1.4464690841559606</v>
      </c>
      <c r="I23">
        <f t="shared" si="12"/>
        <v>3.0016509079993999E-3</v>
      </c>
      <c r="J23">
        <f t="shared" si="13"/>
        <v>44.7</v>
      </c>
      <c r="K23">
        <f t="shared" si="14"/>
        <v>-1.4528616053920038</v>
      </c>
      <c r="L23" s="5">
        <f t="shared" si="15"/>
        <v>3.0016509079993999E-3</v>
      </c>
      <c r="M23" s="2">
        <f t="shared" si="16"/>
        <v>44.966666666666669</v>
      </c>
      <c r="N23" s="4">
        <f t="shared" si="17"/>
        <v>-1.4470459201993713</v>
      </c>
      <c r="O23" s="5">
        <f t="shared" si="18"/>
        <v>0</v>
      </c>
      <c r="P23" s="2">
        <f t="shared" si="19"/>
        <v>0.25166114784235816</v>
      </c>
      <c r="Q23" s="4">
        <f t="shared" si="20"/>
        <v>5.5497961444131447E-3</v>
      </c>
    </row>
    <row r="24" spans="1:17" x14ac:dyDescent="0.35">
      <c r="B24">
        <f t="shared" si="21"/>
        <v>50</v>
      </c>
      <c r="C24">
        <f t="shared" si="6"/>
        <v>2.9520295202952029E-3</v>
      </c>
      <c r="D24">
        <f t="shared" si="7"/>
        <v>25.9</v>
      </c>
      <c r="E24">
        <f t="shared" si="8"/>
        <v>-1.9987836386623814</v>
      </c>
      <c r="F24">
        <f t="shared" si="9"/>
        <v>2.9450743631276692E-3</v>
      </c>
      <c r="G24">
        <f t="shared" si="10"/>
        <v>24</v>
      </c>
      <c r="H24">
        <f t="shared" si="11"/>
        <v>-2.0746530249480388</v>
      </c>
      <c r="I24">
        <f t="shared" si="12"/>
        <v>2.9286864841118758E-3</v>
      </c>
      <c r="J24">
        <f t="shared" si="13"/>
        <v>20.3</v>
      </c>
      <c r="K24">
        <f t="shared" si="14"/>
        <v>-2.2424311701742985</v>
      </c>
      <c r="L24" s="5">
        <f t="shared" si="15"/>
        <v>2.9419301225115826E-3</v>
      </c>
      <c r="M24" s="2">
        <f t="shared" si="16"/>
        <v>23.400000000000002</v>
      </c>
      <c r="N24" s="4">
        <f t="shared" si="17"/>
        <v>-2.1052892779282395</v>
      </c>
      <c r="O24" s="5">
        <f t="shared" si="18"/>
        <v>1.1984949785164534E-5</v>
      </c>
      <c r="P24" s="2">
        <f t="shared" si="19"/>
        <v>2.8478061731796274</v>
      </c>
      <c r="Q24" s="4">
        <f t="shared" si="20"/>
        <v>0.1246794485890229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2024-01-22T21:15:59Z</dcterms:modified>
</cp:coreProperties>
</file>