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4728FD88-AE2C-4B6D-9ABB-F0153437CC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<sst xmlns="http://schemas.openxmlformats.org/spreadsheetml/2006/main" count="61" uniqueCount="29">
  <si>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</si>
  <si>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</si>
  <si>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</si>
  <si>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</si>
  <si>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</si>
  <si>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</si>
  <si>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</si>
  <si>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</si>
  <si>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</si>
  <si>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</si>
  <si>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</si>
  <si>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</si>
  <si>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</si>
  <si>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</si>
  <si>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</si>
  <si>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</si>
  <si>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</si>
  <si>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</si>
  <si>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</si>
  <si>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</si>
  <si>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</si>
  <si>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</si>
  <si>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</si>
  <si>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</si>
  <si>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</si>
  <si>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</si>
  <si>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MPX D9- Watermelon Skittles</t>
  </si>
  <si>
    <t>CPA-52Z</t>
  </si>
  <si>
    <t>54/1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</si>
</sst>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</c:v>
                </c:pt>
                <c:pt idx="1">
                  <c:v>30.2</c:v>
                </c:pt>
                <c:pt idx="2">
                  <c:v>40.1</c:v>
                </c:pt>
                <c:pt idx="3">
                  <c:v>50.066666666666663</c:v>
                </c:pt>
                <c:pt idx="4">
                  <c:v>60.433333333333337</c:v>
                </c:pt>
                <c:pt idx="5">
                  <c:v>65.600000000000009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750433.33333333337</c:v>
                </c:pt>
                <c:pt idx="1">
                  <c:v>215366.66666666666</c:v>
                </c:pt>
                <c:pt idx="2">
                  <c:v>19840</c:v>
                </c:pt>
                <c:pt idx="3">
                  <c:v>3535</c:v>
                </c:pt>
                <c:pt idx="4">
                  <c:v>88.75333333333333</c:v>
                </c:pt>
                <c:pt idx="5">
                  <c:v>44.99666666666667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3.3506449991623391E-3</c:v>
                </c:pt>
                <c:pt idx="1">
                  <c:v>3.2965221691115877E-3</c:v>
                </c:pt>
                <c:pt idx="2">
                  <c:v>3.1923383878691143E-3</c:v>
                </c:pt>
                <c:pt idx="3">
                  <c:v>3.093899926593471E-3</c:v>
                </c:pt>
                <c:pt idx="4">
                  <c:v>2.99776054895665E-3</c:v>
                </c:pt>
                <c:pt idx="5">
                  <c:v>2.9520356944098916E-3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6.6206028861993689</c:v>
                </c:pt>
                <c:pt idx="1">
                  <c:v>5.3723324394372609</c:v>
                </c:pt>
                <c:pt idx="2">
                  <c:v>2.9877001018567264</c:v>
                </c:pt>
                <c:pt idx="3">
                  <c:v>1.2626508726983927</c:v>
                </c:pt>
                <c:pt idx="4">
                  <c:v>-2.4233477895208426</c:v>
                </c:pt>
                <c:pt idx="5">
                  <c:v>-3.1029764902816637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G18" sqref="G18"/>
    </sheetView>
  </sheetViews>
  <sheetFormatPr defaultRowHeight="14.5" x14ac:dyDescent="0.35"/>
  <cols>
    <col min="5" max="5" width="10.6328125" customWidth="1"/>
    <col min="6" max="6" width="11.0898437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0.8</v>
      </c>
      <c r="C4">
        <v>25.3</v>
      </c>
      <c r="D4">
        <v>74.599999999999994</v>
      </c>
      <c r="E4">
        <v>740200</v>
      </c>
      <c r="F4" s="18">
        <v>25.3</v>
      </c>
      <c r="G4">
        <v>76</v>
      </c>
      <c r="H4">
        <v>754100</v>
      </c>
      <c r="I4">
        <v>25.3</v>
      </c>
      <c r="J4">
        <v>76.3</v>
      </c>
      <c r="K4">
        <v>757000</v>
      </c>
      <c r="L4" s="10">
        <f>AVERAGE(C4,F4,I4)</f>
        <v>25.3</v>
      </c>
      <c r="M4" s="2">
        <f>AVERAGE(D4,G4,J4)</f>
        <v>75.633333333333326</v>
      </c>
      <c r="N4" s="16">
        <f>AVERAGE(E4,H4,K4)</f>
        <v>750433.33333333337</v>
      </c>
      <c r="O4" s="7">
        <f>STDEV(C4,F4,I4)</f>
        <v>0</v>
      </c>
      <c r="P4" s="7">
        <f>STDEV(D4,G4,J4)</f>
        <v>0.90737717258774875</v>
      </c>
      <c r="Q4" s="7">
        <f>STDEV(E4,H4,K4)</f>
        <v>8980.1633244241912</v>
      </c>
    </row>
    <row r="5" spans="1:24" x14ac:dyDescent="0.35">
      <c r="A5" t="s">
        <v>27</v>
      </c>
      <c r="B5">
        <v>2</v>
      </c>
      <c r="C5">
        <v>30.2</v>
      </c>
      <c r="D5">
        <v>54.1</v>
      </c>
      <c r="E5" s="15">
        <v>214700</v>
      </c>
      <c r="F5">
        <v>30.2</v>
      </c>
      <c r="G5" t="s">
        <v>28</v>
      </c>
      <c r="H5">
        <v>214700</v>
      </c>
      <c r="I5">
        <v>30.2</v>
      </c>
      <c r="J5">
        <v>54.6</v>
      </c>
      <c r="K5">
        <v>216700</v>
      </c>
      <c r="L5" s="10">
        <f t="shared" ref="L5:L13" si="0">AVERAGE(C5,F5,I5)</f>
        <v>30.2</v>
      </c>
      <c r="M5" s="2">
        <f t="shared" ref="M5:M13" si="1">AVERAGE(D5,G5,J5)</f>
        <v>54.35</v>
      </c>
      <c r="N5" s="9">
        <f t="shared" ref="N5:N13" si="2">AVERAGE(E5,H5,K5)</f>
        <v>215366.66666666666</v>
      </c>
      <c r="O5" s="7">
        <f t="shared" ref="O5:O13" si="3">STDEV(C5,F5,I5)</f>
        <v>0</v>
      </c>
      <c r="P5" s="7">
        <f t="shared" ref="P5:P13" si="4">STDEV(D5,G5,J5)</f>
        <v>0.35355339059327379</v>
      </c>
      <c r="Q5" s="7">
        <f t="shared" ref="Q5:Q13" si="5">STDEV(E5,H5,K5)</f>
        <v>1154.7005383792514</v>
      </c>
    </row>
    <row r="6" spans="1:24" x14ac:dyDescent="0.35">
      <c r="A6" t="s">
        <v>27</v>
      </c>
      <c r="B6">
        <v>5</v>
      </c>
      <c r="C6">
        <v>40.1</v>
      </c>
      <c r="D6">
        <v>12.5</v>
      </c>
      <c r="E6" s="15">
        <v>19840</v>
      </c>
      <c r="F6">
        <v>40.1</v>
      </c>
      <c r="G6">
        <v>12.5</v>
      </c>
      <c r="H6">
        <v>19840</v>
      </c>
      <c r="I6">
        <v>40.1</v>
      </c>
      <c r="J6">
        <v>12.5</v>
      </c>
      <c r="K6">
        <v>19840</v>
      </c>
      <c r="L6" s="10">
        <f t="shared" si="0"/>
        <v>40.1</v>
      </c>
      <c r="M6" s="2">
        <f t="shared" si="1"/>
        <v>12.5</v>
      </c>
      <c r="N6" s="9">
        <f t="shared" si="2"/>
        <v>19840</v>
      </c>
      <c r="O6" s="7">
        <f t="shared" si="3"/>
        <v>0</v>
      </c>
      <c r="P6" s="7">
        <f t="shared" si="4"/>
        <v>0</v>
      </c>
      <c r="Q6" s="7">
        <f t="shared" si="5"/>
        <v>0</v>
      </c>
    </row>
    <row r="7" spans="1:24" x14ac:dyDescent="0.35">
      <c r="A7" t="s">
        <v>27</v>
      </c>
      <c r="B7">
        <v>25</v>
      </c>
      <c r="C7">
        <v>50.1</v>
      </c>
      <c r="D7">
        <v>11.3</v>
      </c>
      <c r="E7">
        <v>3588</v>
      </c>
      <c r="F7">
        <v>50.1</v>
      </c>
      <c r="G7">
        <v>11.1</v>
      </c>
      <c r="H7">
        <v>3524</v>
      </c>
      <c r="I7">
        <v>50</v>
      </c>
      <c r="J7">
        <v>11</v>
      </c>
      <c r="K7">
        <v>3493</v>
      </c>
      <c r="L7" s="10">
        <f t="shared" si="0"/>
        <v>50.066666666666663</v>
      </c>
      <c r="M7" s="2">
        <f t="shared" si="1"/>
        <v>11.133333333333333</v>
      </c>
      <c r="N7" s="9">
        <f t="shared" si="2"/>
        <v>3535</v>
      </c>
      <c r="O7" s="7">
        <f t="shared" si="3"/>
        <v>5.7735026918963393E-2</v>
      </c>
      <c r="P7" s="7">
        <f t="shared" si="4"/>
        <v>0.15275252316519508</v>
      </c>
      <c r="Q7" s="7">
        <f t="shared" si="5"/>
        <v>48.445846055157297</v>
      </c>
    </row>
    <row r="8" spans="1:24" x14ac:dyDescent="0.35">
      <c r="A8" t="s">
        <v>25</v>
      </c>
      <c r="B8">
        <v>50</v>
      </c>
      <c r="C8">
        <v>59.7</v>
      </c>
      <c r="D8">
        <v>18.2</v>
      </c>
      <c r="E8">
        <v>95.22</v>
      </c>
      <c r="F8">
        <v>61.1</v>
      </c>
      <c r="G8">
        <v>15.8</v>
      </c>
      <c r="H8">
        <v>83.67</v>
      </c>
      <c r="I8">
        <v>60.5</v>
      </c>
      <c r="J8">
        <v>16.7</v>
      </c>
      <c r="K8">
        <v>87.37</v>
      </c>
      <c r="L8" s="10">
        <f t="shared" si="0"/>
        <v>60.433333333333337</v>
      </c>
      <c r="M8" s="2">
        <f t="shared" si="1"/>
        <v>16.900000000000002</v>
      </c>
      <c r="N8" s="9">
        <f t="shared" si="2"/>
        <v>88.75333333333333</v>
      </c>
      <c r="O8" s="7">
        <f t="shared" si="3"/>
        <v>0.70237691685684844</v>
      </c>
      <c r="P8" s="7">
        <f t="shared" si="4"/>
        <v>1.2124355652982135</v>
      </c>
      <c r="Q8" s="7">
        <f t="shared" si="5"/>
        <v>5.8979516218203516</v>
      </c>
    </row>
    <row r="9" spans="1:24" x14ac:dyDescent="0.35">
      <c r="A9" t="s">
        <v>25</v>
      </c>
      <c r="B9">
        <v>75</v>
      </c>
      <c r="C9">
        <v>65</v>
      </c>
      <c r="D9">
        <v>13.9</v>
      </c>
      <c r="E9">
        <v>48.48</v>
      </c>
      <c r="F9">
        <v>65.599999999999994</v>
      </c>
      <c r="G9">
        <v>12.8</v>
      </c>
      <c r="H9">
        <v>44.65</v>
      </c>
      <c r="I9">
        <v>66.2</v>
      </c>
      <c r="J9">
        <v>12</v>
      </c>
      <c r="K9">
        <v>41.86</v>
      </c>
      <c r="L9" s="10">
        <f t="shared" si="0"/>
        <v>65.600000000000009</v>
      </c>
      <c r="M9" s="2">
        <f t="shared" si="1"/>
        <v>12.9</v>
      </c>
      <c r="N9" s="9">
        <f t="shared" si="2"/>
        <v>44.99666666666667</v>
      </c>
      <c r="O9" s="7">
        <f t="shared" si="3"/>
        <v>0.60000000000000142</v>
      </c>
      <c r="P9" s="7">
        <f t="shared" si="4"/>
        <v>0.95393920141694588</v>
      </c>
      <c r="Q9" s="7">
        <f t="shared" si="5"/>
        <v>3.3235874192404395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MPX D9- Watermelon Skittles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0.8</v>
      </c>
      <c r="C19">
        <f t="shared" ref="C19:C28" si="6">1/(C4+273.15)</f>
        <v>3.3506449991623391E-3</v>
      </c>
      <c r="D19">
        <f t="shared" ref="D19:D28" si="7">D4</f>
        <v>74.599999999999994</v>
      </c>
      <c r="E19">
        <f t="shared" ref="E19:E28" si="8">LN(E4/1000)</f>
        <v>6.6069204199520559</v>
      </c>
      <c r="F19">
        <f t="shared" ref="F19:F28" si="9">1/(F4+273.15)</f>
        <v>3.3506449991623391E-3</v>
      </c>
      <c r="G19">
        <f t="shared" ref="G19:G28" si="10">G4</f>
        <v>76</v>
      </c>
      <c r="H19">
        <f t="shared" ref="H19:H28" si="11">LN(H4/1000)</f>
        <v>6.6255249852086013</v>
      </c>
      <c r="I19">
        <f t="shared" ref="I19:I28" si="12">1/(I4+273.15)</f>
        <v>3.3506449991623391E-3</v>
      </c>
      <c r="J19">
        <f t="shared" ref="J19:J28" si="13">J4</f>
        <v>76.3</v>
      </c>
      <c r="K19">
        <f t="shared" ref="K19:K28" si="14">LN(K4/1000)</f>
        <v>6.6293632534374485</v>
      </c>
      <c r="L19" s="5">
        <f t="shared" ref="L19:L28" si="15">AVERAGE(C19,F19,I19)</f>
        <v>3.3506449991623391E-3</v>
      </c>
      <c r="M19" s="2">
        <f t="shared" ref="M19:M28" si="16">AVERAGE(D19,G19,J19)</f>
        <v>75.633333333333326</v>
      </c>
      <c r="N19" s="4">
        <f t="shared" ref="N19:N28" si="17">AVERAGE(E19,H19,K19)</f>
        <v>6.6206028861993689</v>
      </c>
      <c r="O19" s="5">
        <f t="shared" ref="O19:O28" si="18">STDEV(C19,F19,I19)</f>
        <v>0</v>
      </c>
      <c r="P19" s="2">
        <f t="shared" ref="P19:P28" si="19">STDEV(D19,G19,J19)</f>
        <v>0.90737717258774875</v>
      </c>
      <c r="Q19" s="4">
        <f t="shared" ref="Q19:Q28" si="20">STDEV(E19,H19,K19)</f>
        <v>1.200376972895523E-2</v>
      </c>
    </row>
    <row r="20" spans="1:17" x14ac:dyDescent="0.35">
      <c r="B20">
        <f t="shared" ref="B20:B28" si="21">B5</f>
        <v>2</v>
      </c>
      <c r="C20">
        <f t="shared" si="6"/>
        <v>3.2965221691115877E-3</v>
      </c>
      <c r="D20">
        <f t="shared" si="7"/>
        <v>54.1</v>
      </c>
      <c r="E20">
        <f t="shared" si="8"/>
        <v>5.3692417048847352</v>
      </c>
      <c r="F20">
        <f t="shared" si="9"/>
        <v>3.2965221691115877E-3</v>
      </c>
      <c r="G20" t="str">
        <f t="shared" si="10"/>
        <v>54/1</v>
      </c>
      <c r="H20">
        <f t="shared" si="11"/>
        <v>5.3692417048847352</v>
      </c>
      <c r="I20">
        <f t="shared" si="12"/>
        <v>3.2965221691115877E-3</v>
      </c>
      <c r="J20">
        <f t="shared" si="13"/>
        <v>54.6</v>
      </c>
      <c r="K20">
        <f t="shared" si="14"/>
        <v>5.3785139085423133</v>
      </c>
      <c r="L20" s="5">
        <f t="shared" si="15"/>
        <v>3.2965221691115877E-3</v>
      </c>
      <c r="M20" s="2">
        <f t="shared" si="16"/>
        <v>54.35</v>
      </c>
      <c r="N20" s="4">
        <f t="shared" si="17"/>
        <v>5.3723324394372609</v>
      </c>
      <c r="O20" s="5">
        <f t="shared" si="18"/>
        <v>0</v>
      </c>
      <c r="P20" s="2">
        <f t="shared" si="19"/>
        <v>0.35355339059327379</v>
      </c>
      <c r="Q20" s="4">
        <f t="shared" si="20"/>
        <v>5.3533092776837385E-3</v>
      </c>
    </row>
    <row r="21" spans="1:17" x14ac:dyDescent="0.35">
      <c r="B21">
        <f t="shared" si="21"/>
        <v>5</v>
      </c>
      <c r="C21">
        <f t="shared" si="6"/>
        <v>3.1923383878691143E-3</v>
      </c>
      <c r="D21">
        <f t="shared" si="7"/>
        <v>12.5</v>
      </c>
      <c r="E21">
        <f t="shared" si="8"/>
        <v>2.9877001018567269</v>
      </c>
      <c r="F21">
        <f t="shared" si="9"/>
        <v>3.1923383878691143E-3</v>
      </c>
      <c r="G21">
        <f t="shared" si="10"/>
        <v>12.5</v>
      </c>
      <c r="H21">
        <f t="shared" si="11"/>
        <v>2.9877001018567269</v>
      </c>
      <c r="I21">
        <f t="shared" si="12"/>
        <v>3.1923383878691143E-3</v>
      </c>
      <c r="J21">
        <f t="shared" si="13"/>
        <v>12.5</v>
      </c>
      <c r="K21">
        <f t="shared" si="14"/>
        <v>2.9877001018567269</v>
      </c>
      <c r="L21" s="5">
        <f t="shared" si="15"/>
        <v>3.1923383878691143E-3</v>
      </c>
      <c r="M21" s="2">
        <f t="shared" si="16"/>
        <v>12.5</v>
      </c>
      <c r="N21" s="4">
        <f t="shared" si="17"/>
        <v>2.9877001018567264</v>
      </c>
      <c r="O21" s="5">
        <f t="shared" si="18"/>
        <v>0</v>
      </c>
      <c r="P21" s="2">
        <f t="shared" si="19"/>
        <v>0</v>
      </c>
      <c r="Q21" s="4">
        <f t="shared" si="20"/>
        <v>5.4389598220420729E-16</v>
      </c>
    </row>
    <row r="22" spans="1:17" x14ac:dyDescent="0.35">
      <c r="B22">
        <f t="shared" si="21"/>
        <v>25</v>
      </c>
      <c r="C22">
        <f t="shared" si="6"/>
        <v>3.0935808197989174E-3</v>
      </c>
      <c r="D22">
        <f t="shared" si="7"/>
        <v>11.3</v>
      </c>
      <c r="E22">
        <f t="shared" si="8"/>
        <v>1.2775949441965497</v>
      </c>
      <c r="F22">
        <f t="shared" si="9"/>
        <v>3.0935808197989174E-3</v>
      </c>
      <c r="G22">
        <f t="shared" si="10"/>
        <v>11.1</v>
      </c>
      <c r="H22">
        <f t="shared" si="11"/>
        <v>1.259596708073933</v>
      </c>
      <c r="I22">
        <f t="shared" si="12"/>
        <v>3.0945381401825778E-3</v>
      </c>
      <c r="J22">
        <f t="shared" si="13"/>
        <v>11</v>
      </c>
      <c r="K22">
        <f t="shared" si="14"/>
        <v>1.250760965824695</v>
      </c>
      <c r="L22" s="5">
        <f t="shared" si="15"/>
        <v>3.093899926593471E-3</v>
      </c>
      <c r="M22" s="2">
        <f t="shared" si="16"/>
        <v>11.133333333333333</v>
      </c>
      <c r="N22" s="4">
        <f t="shared" si="17"/>
        <v>1.2626508726983927</v>
      </c>
      <c r="O22" s="5">
        <f t="shared" si="18"/>
        <v>5.5270918120702149E-7</v>
      </c>
      <c r="P22" s="2">
        <f t="shared" si="19"/>
        <v>0.15275252316519508</v>
      </c>
      <c r="Q22" s="4">
        <f t="shared" si="20"/>
        <v>1.3675216268135117E-2</v>
      </c>
    </row>
    <row r="23" spans="1:17" x14ac:dyDescent="0.35">
      <c r="B23">
        <f t="shared" si="21"/>
        <v>50</v>
      </c>
      <c r="C23">
        <f t="shared" si="6"/>
        <v>3.0043563166591561E-3</v>
      </c>
      <c r="D23">
        <f t="shared" si="7"/>
        <v>18.2</v>
      </c>
      <c r="E23">
        <f t="shared" si="8"/>
        <v>-2.3515652752157643</v>
      </c>
      <c r="F23">
        <f t="shared" si="9"/>
        <v>2.9917726252804786E-3</v>
      </c>
      <c r="G23">
        <f t="shared" si="10"/>
        <v>15.8</v>
      </c>
      <c r="H23">
        <f t="shared" si="11"/>
        <v>-2.4808747886746296</v>
      </c>
      <c r="I23">
        <f t="shared" si="12"/>
        <v>2.9971527049303163E-3</v>
      </c>
      <c r="J23">
        <f t="shared" si="13"/>
        <v>16.7</v>
      </c>
      <c r="K23">
        <f t="shared" si="14"/>
        <v>-2.4376033046721339</v>
      </c>
      <c r="L23" s="5">
        <f t="shared" si="15"/>
        <v>2.99776054895665E-3</v>
      </c>
      <c r="M23" s="2">
        <f t="shared" si="16"/>
        <v>16.900000000000002</v>
      </c>
      <c r="N23" s="4">
        <f t="shared" si="17"/>
        <v>-2.4233477895208426</v>
      </c>
      <c r="O23" s="5">
        <f t="shared" si="18"/>
        <v>6.3138283116277957E-6</v>
      </c>
      <c r="P23" s="2">
        <f t="shared" si="19"/>
        <v>1.2124355652982135</v>
      </c>
      <c r="Q23" s="4">
        <f t="shared" si="20"/>
        <v>6.5822886232021455E-2</v>
      </c>
    </row>
    <row r="24" spans="1:17" x14ac:dyDescent="0.35">
      <c r="B24">
        <f t="shared" si="21"/>
        <v>75</v>
      </c>
      <c r="C24">
        <f t="shared" si="6"/>
        <v>2.9572674848440043E-3</v>
      </c>
      <c r="D24">
        <f t="shared" si="7"/>
        <v>13.9</v>
      </c>
      <c r="E24">
        <f t="shared" si="8"/>
        <v>-3.0266039372210782</v>
      </c>
      <c r="F24">
        <f t="shared" si="9"/>
        <v>2.9520295202952029E-3</v>
      </c>
      <c r="G24">
        <f t="shared" si="10"/>
        <v>12.8</v>
      </c>
      <c r="H24">
        <f t="shared" si="11"/>
        <v>-3.108900971659629</v>
      </c>
      <c r="I24">
        <f t="shared" si="12"/>
        <v>2.9468100780904675E-3</v>
      </c>
      <c r="J24">
        <f t="shared" si="13"/>
        <v>12</v>
      </c>
      <c r="K24">
        <f t="shared" si="14"/>
        <v>-3.1734245619642834</v>
      </c>
      <c r="L24" s="5">
        <f t="shared" si="15"/>
        <v>2.9520356944098916E-3</v>
      </c>
      <c r="M24" s="2">
        <f t="shared" si="16"/>
        <v>12.9</v>
      </c>
      <c r="N24" s="4">
        <f t="shared" si="17"/>
        <v>-3.1029764902816637</v>
      </c>
      <c r="O24" s="5">
        <f t="shared" si="18"/>
        <v>5.2287061106930304E-6</v>
      </c>
      <c r="P24" s="2">
        <f t="shared" si="19"/>
        <v>0.95393920141694588</v>
      </c>
      <c r="Q24" s="4">
        <f t="shared" si="20"/>
        <v>7.358939170963881E-2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2024-01-03T22:34:09Z</dcterms:modified>
</cp:coreProperties>
</file>