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C03E24E8-6A8D-4C4F-940F-00DC5A17078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<sst xmlns="http://schemas.openxmlformats.org/spreadsheetml/2006/main" count="60" uniqueCount="27">
  <si>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</si>
  <si>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</si>
  <si>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</si>
  <si>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</si>
  <si>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</si>
  <si>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</si>
  <si>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</si>
  <si>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</si>
  <si>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</si>
  <si>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</si>
  <si>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</si>
  <si>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</si>
  <si>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</si>
  <si>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</si>
  <si>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</si>
  <si>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</si>
  <si>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</si>
  <si>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</si>
  <si>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</si>
  <si>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</si>
  <si>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</si>
  <si>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</si>
  <si>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</si>
  <si>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</si>
  <si>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</si>
  <si>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</si>
  <si>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Raw Garden - Raspberry LD 8.25.23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</si>
</sst>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  <xf numFmtId="166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25.866666666666664</c:v>
                </c:pt>
                <c:pt idx="1">
                  <c:v>30.400000000000002</c:v>
                </c:pt>
                <c:pt idx="2">
                  <c:v>39.9</c:v>
                </c:pt>
                <c:pt idx="3">
                  <c:v>49</c:v>
                </c:pt>
                <c:pt idx="4">
                  <c:v>59.5</c:v>
                </c:pt>
                <c:pt idx="5">
                  <c:v>66.899999999999991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 formatCode="0.000E+00">
                  <c:v>58426.666666666664</c:v>
                </c:pt>
                <c:pt idx="1">
                  <c:v>21573.333333333332</c:v>
                </c:pt>
                <c:pt idx="2">
                  <c:v>3348.3333333333335</c:v>
                </c:pt>
                <c:pt idx="3">
                  <c:v>756.86666666666679</c:v>
                </c:pt>
                <c:pt idx="4">
                  <c:v>185.93333333333331</c:v>
                </c:pt>
                <c:pt idx="5">
                  <c:v>83.36333333333333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3.3443154643098042E-3</c:v>
                </c:pt>
                <c:pt idx="1">
                  <c:v>3.2943532894133937E-3</c:v>
                </c:pt>
                <c:pt idx="2">
                  <c:v>3.1943885428516567E-3</c:v>
                </c:pt>
                <c:pt idx="3">
                  <c:v>3.1041458269225886E-3</c:v>
                </c:pt>
                <c:pt idx="4">
                  <c:v>3.0061729613836629E-3</c:v>
                </c:pt>
                <c:pt idx="5">
                  <c:v>2.9407455341241679E-3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4.059036728961213</c:v>
                </c:pt>
                <c:pt idx="1">
                  <c:v>3.0693177697358132</c:v>
                </c:pt>
                <c:pt idx="2">
                  <c:v>1.2035609809956542</c:v>
                </c:pt>
                <c:pt idx="3">
                  <c:v>-0.27905358552573006</c:v>
                </c:pt>
                <c:pt idx="4">
                  <c:v>-1.6847518818934877</c:v>
                </c:pt>
                <c:pt idx="5">
                  <c:v>-2.4848122403451103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J7" sqref="J7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0.1</v>
      </c>
      <c r="C4">
        <v>25</v>
      </c>
      <c r="D4">
        <v>26</v>
      </c>
      <c r="E4" s="15">
        <v>68020</v>
      </c>
      <c r="F4">
        <v>25.8</v>
      </c>
      <c r="G4">
        <v>22.2</v>
      </c>
      <c r="H4" s="15">
        <v>58080</v>
      </c>
      <c r="I4">
        <v>26.8</v>
      </c>
      <c r="J4">
        <v>18.8</v>
      </c>
      <c r="K4" s="15">
        <v>49180</v>
      </c>
      <c r="L4" s="10">
        <f>AVERAGE(C4,F4,I4)</f>
        <v>25.866666666666664</v>
      </c>
      <c r="M4" s="2">
        <f>AVERAGE(D4,G4,J4)</f>
        <v>22.333333333333332</v>
      </c>
      <c r="N4" s="17">
        <f>AVERAGE(E4,H4,K4)</f>
        <v>58426.666666666664</v>
      </c>
      <c r="O4" s="7">
        <f>STDEV(C4,F4,I4)</f>
        <v>0.90184995056457917</v>
      </c>
      <c r="P4" s="7">
        <f>STDEV(D4,G4,J4)</f>
        <v>3.6018513757973629</v>
      </c>
      <c r="Q4" s="7">
        <f>STDEV(E4,H4,K4)</f>
        <v>9424.7829329556989</v>
      </c>
    </row>
    <row r="5" spans="1:24" x14ac:dyDescent="0.35">
      <c r="A5" t="s">
        <v>25</v>
      </c>
      <c r="B5">
        <v>0.5</v>
      </c>
      <c r="C5">
        <v>30</v>
      </c>
      <c r="D5">
        <v>45</v>
      </c>
      <c r="E5" s="15">
        <v>23540</v>
      </c>
      <c r="F5">
        <v>30.5</v>
      </c>
      <c r="G5">
        <v>40.1</v>
      </c>
      <c r="H5" s="15">
        <v>20980</v>
      </c>
      <c r="I5">
        <v>30.7</v>
      </c>
      <c r="J5">
        <v>38.6</v>
      </c>
      <c r="K5" s="15">
        <v>20200</v>
      </c>
      <c r="L5" s="10">
        <f t="shared" ref="L5:L13" si="0">AVERAGE(C5,F5,I5)</f>
        <v>30.400000000000002</v>
      </c>
      <c r="M5" s="2">
        <f t="shared" ref="M5:M13" si="1">AVERAGE(D5,G5,J5)</f>
        <v>41.233333333333327</v>
      </c>
      <c r="N5" s="9">
        <f t="shared" ref="N5:N13" si="2">AVERAGE(E5,H5,K5)</f>
        <v>21573.333333333332</v>
      </c>
      <c r="O5" s="7">
        <f t="shared" ref="O5:O13" si="3">STDEV(C5,F5,I5)</f>
        <v>0.36055512754639862</v>
      </c>
      <c r="P5" s="7">
        <f t="shared" ref="P5:P13" si="4">STDEV(D5,G5,J5)</f>
        <v>3.3471380810079121</v>
      </c>
      <c r="Q5" s="7">
        <f t="shared" ref="Q5:Q13" si="5">STDEV(E5,H5,K5)</f>
        <v>1747.2645287229216</v>
      </c>
    </row>
    <row r="6" spans="1:24" x14ac:dyDescent="0.35">
      <c r="A6" t="s">
        <v>25</v>
      </c>
      <c r="B6">
        <v>1</v>
      </c>
      <c r="C6">
        <v>39.200000000000003</v>
      </c>
      <c r="D6">
        <v>14.4</v>
      </c>
      <c r="E6" s="15">
        <v>3767</v>
      </c>
      <c r="F6">
        <v>39.9</v>
      </c>
      <c r="G6">
        <v>12.7</v>
      </c>
      <c r="H6" s="15">
        <v>3322</v>
      </c>
      <c r="I6">
        <v>40.6</v>
      </c>
      <c r="J6">
        <v>11.3</v>
      </c>
      <c r="K6" s="15">
        <v>2956</v>
      </c>
      <c r="L6" s="10">
        <f t="shared" si="0"/>
        <v>39.9</v>
      </c>
      <c r="M6" s="2">
        <f t="shared" si="1"/>
        <v>12.800000000000002</v>
      </c>
      <c r="N6" s="9">
        <f t="shared" si="2"/>
        <v>3348.3333333333335</v>
      </c>
      <c r="O6" s="7">
        <f t="shared" si="3"/>
        <v>0.69999999999999929</v>
      </c>
      <c r="P6" s="7">
        <f t="shared" si="4"/>
        <v>1.5524174696260022</v>
      </c>
      <c r="Q6" s="7">
        <f t="shared" si="5"/>
        <v>406.14078018998941</v>
      </c>
    </row>
    <row r="7" spans="1:24" x14ac:dyDescent="0.35">
      <c r="A7" t="s">
        <v>25</v>
      </c>
      <c r="B7">
        <v>5</v>
      </c>
      <c r="C7">
        <v>48.7</v>
      </c>
      <c r="D7">
        <v>15</v>
      </c>
      <c r="E7" s="15">
        <v>784.8</v>
      </c>
      <c r="F7">
        <v>49</v>
      </c>
      <c r="G7">
        <v>14.5</v>
      </c>
      <c r="H7" s="15">
        <v>758.6</v>
      </c>
      <c r="I7">
        <v>49.3</v>
      </c>
      <c r="J7">
        <v>13.9</v>
      </c>
      <c r="K7" s="15">
        <v>727.2</v>
      </c>
      <c r="L7" s="10">
        <f t="shared" si="0"/>
        <v>49</v>
      </c>
      <c r="M7" s="2">
        <f t="shared" si="1"/>
        <v>14.466666666666667</v>
      </c>
      <c r="N7" s="9">
        <f t="shared" si="2"/>
        <v>756.86666666666679</v>
      </c>
      <c r="O7" s="7">
        <f t="shared" si="3"/>
        <v>0.29999999999999716</v>
      </c>
      <c r="P7" s="7">
        <f t="shared" si="4"/>
        <v>0.55075705472861003</v>
      </c>
      <c r="Q7" s="7">
        <f t="shared" si="5"/>
        <v>28.839093836896659</v>
      </c>
    </row>
    <row r="8" spans="1:24" x14ac:dyDescent="0.35">
      <c r="A8" t="s">
        <v>25</v>
      </c>
      <c r="B8">
        <v>50</v>
      </c>
      <c r="C8">
        <v>58.7</v>
      </c>
      <c r="D8">
        <v>38.700000000000003</v>
      </c>
      <c r="E8" s="15">
        <v>202.5</v>
      </c>
      <c r="F8">
        <v>59.6</v>
      </c>
      <c r="G8">
        <v>35.200000000000003</v>
      </c>
      <c r="H8" s="15">
        <v>184.2</v>
      </c>
      <c r="I8">
        <v>60.2</v>
      </c>
      <c r="J8">
        <v>32.700000000000003</v>
      </c>
      <c r="K8" s="15">
        <v>171.1</v>
      </c>
      <c r="L8" s="10">
        <f t="shared" si="0"/>
        <v>59.5</v>
      </c>
      <c r="M8" s="2">
        <f t="shared" si="1"/>
        <v>35.533333333333339</v>
      </c>
      <c r="N8" s="9">
        <f t="shared" si="2"/>
        <v>185.93333333333331</v>
      </c>
      <c r="O8" s="7">
        <f t="shared" si="3"/>
        <v>0.75498344352707492</v>
      </c>
      <c r="P8" s="7">
        <f t="shared" si="4"/>
        <v>3.0138568866708537</v>
      </c>
      <c r="Q8" s="7">
        <f t="shared" si="5"/>
        <v>15.771598946629775</v>
      </c>
    </row>
    <row r="9" spans="1:24" x14ac:dyDescent="0.35">
      <c r="A9" t="s">
        <v>25</v>
      </c>
      <c r="B9">
        <v>50</v>
      </c>
      <c r="C9">
        <v>66.599999999999994</v>
      </c>
      <c r="D9">
        <v>16.399999999999999</v>
      </c>
      <c r="E9" s="15">
        <v>85.8</v>
      </c>
      <c r="F9">
        <v>66.900000000000006</v>
      </c>
      <c r="G9">
        <v>15.9</v>
      </c>
      <c r="H9" s="15">
        <v>83.19</v>
      </c>
      <c r="I9">
        <v>67.2</v>
      </c>
      <c r="J9">
        <v>15.5</v>
      </c>
      <c r="K9" s="15">
        <v>81.099999999999994</v>
      </c>
      <c r="L9" s="10">
        <f t="shared" si="0"/>
        <v>66.899999999999991</v>
      </c>
      <c r="M9" s="2">
        <f t="shared" si="1"/>
        <v>15.933333333333332</v>
      </c>
      <c r="N9" s="9">
        <f t="shared" si="2"/>
        <v>83.36333333333333</v>
      </c>
      <c r="O9" s="7">
        <f t="shared" si="3"/>
        <v>0.30000000000000426</v>
      </c>
      <c r="P9" s="7">
        <f t="shared" si="4"/>
        <v>0.45092497528228864</v>
      </c>
      <c r="Q9" s="7">
        <f t="shared" si="5"/>
        <v>2.3547894456476017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Raw Garden - Raspberry LD 8.25.23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0.1</v>
      </c>
      <c r="C19">
        <f t="shared" ref="C19:C28" si="6">1/(C4+273.15)</f>
        <v>3.3540164346805303E-3</v>
      </c>
      <c r="D19">
        <f t="shared" ref="D19:D28" si="7">D4</f>
        <v>26</v>
      </c>
      <c r="E19">
        <f t="shared" ref="E19:E28" si="8">LN(E4/1000)</f>
        <v>4.2198017795790497</v>
      </c>
      <c r="F19">
        <f t="shared" ref="F19:F28" si="9">1/(F4+273.15)</f>
        <v>3.3450409767519654E-3</v>
      </c>
      <c r="G19">
        <f t="shared" ref="G19:G28" si="10">G4</f>
        <v>22.2</v>
      </c>
      <c r="H19">
        <f t="shared" ref="H19:H28" si="11">LN(H4/1000)</f>
        <v>4.0618213705165402</v>
      </c>
      <c r="I19">
        <f t="shared" ref="I19:I28" si="12">1/(I4+273.15)</f>
        <v>3.3338889814969164E-3</v>
      </c>
      <c r="J19">
        <f t="shared" ref="J19:J28" si="13">J4</f>
        <v>18.8</v>
      </c>
      <c r="K19">
        <f t="shared" ref="K19:K28" si="14">LN(K4/1000)</f>
        <v>3.8954870367880465</v>
      </c>
      <c r="L19" s="5">
        <f t="shared" ref="L19:L28" si="15">AVERAGE(C19,F19,I19)</f>
        <v>3.3443154643098042E-3</v>
      </c>
      <c r="M19" s="2">
        <f t="shared" ref="M19:M28" si="16">AVERAGE(D19,G19,J19)</f>
        <v>22.333333333333332</v>
      </c>
      <c r="N19" s="4">
        <f t="shared" ref="N19:N28" si="17">AVERAGE(E19,H19,K19)</f>
        <v>4.059036728961213</v>
      </c>
      <c r="O19" s="5">
        <f t="shared" ref="O19:O28" si="18">STDEV(C19,F19,I19)</f>
        <v>1.0083321334879715E-5</v>
      </c>
      <c r="P19" s="2">
        <f t="shared" ref="P19:P28" si="19">STDEV(D19,G19,J19)</f>
        <v>3.6018513757973629</v>
      </c>
      <c r="Q19" s="4">
        <f t="shared" ref="Q19:Q28" si="20">STDEV(E19,H19,K19)</f>
        <v>0.16217530258748517</v>
      </c>
    </row>
    <row r="20" spans="1:17" x14ac:dyDescent="0.35">
      <c r="B20">
        <f t="shared" ref="B20:B28" si="21">B5</f>
        <v>0.5</v>
      </c>
      <c r="C20">
        <f t="shared" si="6"/>
        <v>3.298697014679202E-3</v>
      </c>
      <c r="D20">
        <f t="shared" si="7"/>
        <v>45</v>
      </c>
      <c r="E20">
        <f t="shared" si="8"/>
        <v>3.1587011018321305</v>
      </c>
      <c r="F20">
        <f t="shared" si="9"/>
        <v>3.2932652725177016E-3</v>
      </c>
      <c r="G20">
        <f t="shared" si="10"/>
        <v>40.1</v>
      </c>
      <c r="H20">
        <f t="shared" si="11"/>
        <v>3.0435696029681512</v>
      </c>
      <c r="I20">
        <f t="shared" si="12"/>
        <v>3.2910975810432784E-3</v>
      </c>
      <c r="J20">
        <f t="shared" si="13"/>
        <v>38.6</v>
      </c>
      <c r="K20">
        <f t="shared" si="14"/>
        <v>3.0056826044071592</v>
      </c>
      <c r="L20" s="5">
        <f t="shared" si="15"/>
        <v>3.2943532894133937E-3</v>
      </c>
      <c r="M20" s="2">
        <f t="shared" si="16"/>
        <v>41.233333333333327</v>
      </c>
      <c r="N20" s="4">
        <f t="shared" si="17"/>
        <v>3.0693177697358132</v>
      </c>
      <c r="O20" s="5">
        <f t="shared" si="18"/>
        <v>3.9148031202968669E-6</v>
      </c>
      <c r="P20" s="2">
        <f t="shared" si="19"/>
        <v>3.3471380810079121</v>
      </c>
      <c r="Q20" s="4">
        <f t="shared" si="20"/>
        <v>7.9692478989365781E-2</v>
      </c>
    </row>
    <row r="21" spans="1:17" x14ac:dyDescent="0.35">
      <c r="B21">
        <f t="shared" si="21"/>
        <v>1</v>
      </c>
      <c r="C21">
        <f t="shared" si="6"/>
        <v>3.2015367376340646E-3</v>
      </c>
      <c r="D21">
        <f t="shared" si="7"/>
        <v>14.4</v>
      </c>
      <c r="E21">
        <f t="shared" si="8"/>
        <v>1.3262789287099039</v>
      </c>
      <c r="F21">
        <f t="shared" si="9"/>
        <v>3.1943778949049678E-3</v>
      </c>
      <c r="G21">
        <f t="shared" si="10"/>
        <v>12.7</v>
      </c>
      <c r="H21">
        <f t="shared" si="11"/>
        <v>1.2005670111911031</v>
      </c>
      <c r="I21">
        <f t="shared" si="12"/>
        <v>3.1872509960159364E-3</v>
      </c>
      <c r="J21">
        <f t="shared" si="13"/>
        <v>11.3</v>
      </c>
      <c r="K21">
        <f t="shared" si="14"/>
        <v>1.0838370030859554</v>
      </c>
      <c r="L21" s="5">
        <f t="shared" si="15"/>
        <v>3.1943885428516567E-3</v>
      </c>
      <c r="M21" s="2">
        <f t="shared" si="16"/>
        <v>12.800000000000002</v>
      </c>
      <c r="N21" s="4">
        <f t="shared" si="17"/>
        <v>1.2035609809956542</v>
      </c>
      <c r="O21" s="5">
        <f t="shared" si="18"/>
        <v>7.1428767614355796E-6</v>
      </c>
      <c r="P21" s="2">
        <f t="shared" si="19"/>
        <v>1.5524174696260022</v>
      </c>
      <c r="Q21" s="4">
        <f t="shared" si="20"/>
        <v>0.12124868954531</v>
      </c>
    </row>
    <row r="22" spans="1:17" x14ac:dyDescent="0.35">
      <c r="B22">
        <f t="shared" si="21"/>
        <v>5</v>
      </c>
      <c r="C22">
        <f t="shared" si="6"/>
        <v>3.1070374398011499E-3</v>
      </c>
      <c r="D22">
        <f t="shared" si="7"/>
        <v>15</v>
      </c>
      <c r="E22">
        <f t="shared" si="8"/>
        <v>-0.24232637073098379</v>
      </c>
      <c r="F22">
        <f t="shared" si="9"/>
        <v>3.1041440322830982E-3</v>
      </c>
      <c r="G22">
        <f t="shared" si="10"/>
        <v>14.5</v>
      </c>
      <c r="H22">
        <f t="shared" si="11"/>
        <v>-0.2762806497273384</v>
      </c>
      <c r="I22">
        <f t="shared" si="12"/>
        <v>3.1012560086835167E-3</v>
      </c>
      <c r="J22">
        <f t="shared" si="13"/>
        <v>13.9</v>
      </c>
      <c r="K22">
        <f t="shared" si="14"/>
        <v>-0.31855373611886789</v>
      </c>
      <c r="L22" s="5">
        <f t="shared" si="15"/>
        <v>3.1041458269225886E-3</v>
      </c>
      <c r="M22" s="2">
        <f t="shared" si="16"/>
        <v>14.466666666666667</v>
      </c>
      <c r="N22" s="4">
        <f t="shared" si="17"/>
        <v>-0.27905358552573006</v>
      </c>
      <c r="O22" s="5">
        <f t="shared" si="18"/>
        <v>2.8907159766280237E-6</v>
      </c>
      <c r="P22" s="2">
        <f t="shared" si="19"/>
        <v>0.55075705472861003</v>
      </c>
      <c r="Q22" s="4">
        <f t="shared" si="20"/>
        <v>3.8189261425183189E-2</v>
      </c>
    </row>
    <row r="23" spans="1:17" x14ac:dyDescent="0.35">
      <c r="B23">
        <f t="shared" si="21"/>
        <v>50</v>
      </c>
      <c r="C23">
        <f t="shared" si="6"/>
        <v>3.013409673045051E-3</v>
      </c>
      <c r="D23">
        <f t="shared" si="7"/>
        <v>38.700000000000003</v>
      </c>
      <c r="E23">
        <f t="shared" si="8"/>
        <v>-1.5970153924355432</v>
      </c>
      <c r="F23">
        <f t="shared" si="9"/>
        <v>3.0052592036063112E-3</v>
      </c>
      <c r="G23">
        <f t="shared" si="10"/>
        <v>35.200000000000003</v>
      </c>
      <c r="H23">
        <f t="shared" si="11"/>
        <v>-1.6917331551609307</v>
      </c>
      <c r="I23">
        <f t="shared" si="12"/>
        <v>2.9998500074996251E-3</v>
      </c>
      <c r="J23">
        <f t="shared" si="13"/>
        <v>32.700000000000003</v>
      </c>
      <c r="K23">
        <f t="shared" si="14"/>
        <v>-1.7655070980839893</v>
      </c>
      <c r="L23" s="5">
        <f t="shared" si="15"/>
        <v>3.0061729613836629E-3</v>
      </c>
      <c r="M23" s="2">
        <f t="shared" si="16"/>
        <v>35.533333333333339</v>
      </c>
      <c r="N23" s="4">
        <f t="shared" si="17"/>
        <v>-1.6847518818934877</v>
      </c>
      <c r="O23" s="5">
        <f t="shared" si="18"/>
        <v>6.8258587285926651E-6</v>
      </c>
      <c r="P23" s="2">
        <f t="shared" si="19"/>
        <v>3.0138568866708537</v>
      </c>
      <c r="Q23" s="4">
        <f t="shared" si="20"/>
        <v>8.4462520388671108E-2</v>
      </c>
    </row>
    <row r="24" spans="1:17" x14ac:dyDescent="0.35">
      <c r="B24">
        <f t="shared" si="21"/>
        <v>50</v>
      </c>
      <c r="C24">
        <f t="shared" si="6"/>
        <v>2.9433406916850625E-3</v>
      </c>
      <c r="D24">
        <f t="shared" si="7"/>
        <v>16.399999999999999</v>
      </c>
      <c r="E24">
        <f t="shared" si="8"/>
        <v>-2.4557362724882204</v>
      </c>
      <c r="F24">
        <f t="shared" si="9"/>
        <v>2.9407440082340835E-3</v>
      </c>
      <c r="G24">
        <f t="shared" si="10"/>
        <v>15.9</v>
      </c>
      <c r="H24">
        <f t="shared" si="11"/>
        <v>-2.4866281306863405</v>
      </c>
      <c r="I24">
        <f t="shared" si="12"/>
        <v>2.9381519024533572E-3</v>
      </c>
      <c r="J24">
        <f t="shared" si="13"/>
        <v>15.5</v>
      </c>
      <c r="K24">
        <f t="shared" si="14"/>
        <v>-2.51207231786077</v>
      </c>
      <c r="L24" s="5">
        <f t="shared" si="15"/>
        <v>2.9407455341241679E-3</v>
      </c>
      <c r="M24" s="2">
        <f t="shared" si="16"/>
        <v>15.933333333333332</v>
      </c>
      <c r="N24" s="4">
        <f t="shared" si="17"/>
        <v>-2.4848122403451103</v>
      </c>
      <c r="O24" s="5">
        <f t="shared" si="18"/>
        <v>2.5943949523965461E-6</v>
      </c>
      <c r="P24" s="2">
        <f t="shared" si="19"/>
        <v>0.45092497528228864</v>
      </c>
      <c r="Q24" s="4">
        <f t="shared" si="20"/>
        <v>2.8211887482992401E-2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2023-08-25T23:34:06Z</dcterms:modified>
</cp:coreProperties>
</file>