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29F7B1A0-EB68-410F-B133-98E14001F09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<sst xmlns="http://schemas.openxmlformats.org/spreadsheetml/2006/main" count="60" uniqueCount="27">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</sst>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25.866666666666664</c:v>
                </c:pt>
                <c:pt idx="1">
                  <c:v>30.8</c:v>
                </c:pt>
                <c:pt idx="2">
                  <c:v>39.533333333333339</c:v>
                </c:pt>
                <c:pt idx="3">
                  <c:v>49.300000000000004</c:v>
                </c:pt>
                <c:pt idx="4">
                  <c:v>59.333333333333336</c:v>
                </c:pt>
                <c:pt idx="5">
                  <c:v>67.933333333333323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286700</c:v>
                </c:pt>
                <c:pt idx="1">
                  <c:v>115566.66666666667</c:v>
                </c:pt>
                <c:pt idx="2">
                  <c:v>8918.3000000000011</c:v>
                </c:pt>
                <c:pt idx="3">
                  <c:v>1969</c:v>
                </c:pt>
                <c:pt idx="4">
                  <c:v>434.26666666666665</c:v>
                </c:pt>
                <c:pt idx="5">
                  <c:v>74.990000000000009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3.3443042468243186E-3</c:v>
                </c:pt>
                <c:pt idx="1">
                  <c:v>3.2900378033212212E-3</c:v>
                </c:pt>
                <c:pt idx="2">
                  <c:v>3.1981247126284264E-3</c:v>
                </c:pt>
                <c:pt idx="3">
                  <c:v>3.1012562075317055E-3</c:v>
                </c:pt>
                <c:pt idx="4">
                  <c:v>3.0076696178265882E-3</c:v>
                </c:pt>
                <c:pt idx="5">
                  <c:v>2.9318431307567769E-3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5.6578891005449643</c:v>
                </c:pt>
                <c:pt idx="1">
                  <c:v>4.748275352909765</c:v>
                </c:pt>
                <c:pt idx="2">
                  <c:v>0.49666216376544386</c:v>
                </c:pt>
                <c:pt idx="3">
                  <c:v>0.67746246680841582</c:v>
                </c:pt>
                <c:pt idx="4">
                  <c:v>-0.83414522045079542</c:v>
                </c:pt>
                <c:pt idx="5">
                  <c:v>-2.5918761005346225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53</xdr:row>
      <xdr:rowOff>0</xdr:rowOff>
    </xdr:from>
    <xdr:to>
      <xdr:col>4</xdr:col>
      <xdr:colOff>565273</xdr:colOff>
      <xdr:row>68</xdr:row>
      <xdr:rowOff>19193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4BBBE4-B5F8-364E-FE64-1AA8EF6C5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759950"/>
          <a:ext cx="2394073" cy="2781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7" workbookViewId="0">
      <selection activeCell="B54" sqref="B54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0.1</v>
      </c>
      <c r="C4">
        <v>25.8</v>
      </c>
      <c r="D4">
        <v>41.6</v>
      </c>
      <c r="E4" s="15">
        <v>298800</v>
      </c>
      <c r="F4">
        <v>25.3</v>
      </c>
      <c r="G4">
        <v>71</v>
      </c>
      <c r="H4" s="15">
        <v>285700</v>
      </c>
      <c r="I4">
        <v>26.5</v>
      </c>
      <c r="K4" s="15">
        <v>275600</v>
      </c>
      <c r="L4" s="10">
        <f>AVERAGE(C4,F4,I4)</f>
        <v>25.866666666666664</v>
      </c>
      <c r="M4" s="2">
        <f>AVERAGE(D4,G4,J4)</f>
        <v>56.3</v>
      </c>
      <c r="N4" s="9">
        <f>AVERAGE(E4,H4,K4)</f>
        <v>286700</v>
      </c>
      <c r="O4" s="7">
        <f>STDEV(C4,F4,I4)</f>
        <v>0.60277137733417041</v>
      </c>
      <c r="P4" s="7">
        <f>STDEV(D4,G4,J4)</f>
        <v>20.788939366884527</v>
      </c>
      <c r="Q4" s="7">
        <f>STDEV(E4,H4,K4)</f>
        <v>11632.282665066217</v>
      </c>
    </row>
    <row r="5" spans="1:24" x14ac:dyDescent="0.35">
      <c r="A5" t="s">
        <v>25</v>
      </c>
      <c r="B5">
        <v>0.1</v>
      </c>
      <c r="C5">
        <v>30</v>
      </c>
      <c r="D5">
        <v>47.7</v>
      </c>
      <c r="E5" s="15">
        <v>124800</v>
      </c>
      <c r="F5">
        <v>30.5</v>
      </c>
      <c r="G5">
        <v>42.7</v>
      </c>
      <c r="H5" s="15">
        <v>111700</v>
      </c>
      <c r="I5">
        <v>31.9</v>
      </c>
      <c r="J5">
        <v>40.700000000000003</v>
      </c>
      <c r="K5" s="15">
        <v>110200</v>
      </c>
      <c r="L5" s="10">
        <f t="shared" ref="L5:L13" si="0">AVERAGE(C5,F5,I5)</f>
        <v>30.8</v>
      </c>
      <c r="M5" s="2">
        <f t="shared" ref="M5:M13" si="1">AVERAGE(D5,G5,J5)</f>
        <v>43.70000000000001</v>
      </c>
      <c r="N5" s="9">
        <f t="shared" ref="N5:N13" si="2">AVERAGE(E5,H5,K5)</f>
        <v>115566.66666666667</v>
      </c>
      <c r="O5" s="7">
        <f t="shared" ref="O5:O13" si="3">STDEV(C5,F5,I5)</f>
        <v>0.9848857801796097</v>
      </c>
      <c r="P5" s="7">
        <f t="shared" ref="P5:P13" si="4">STDEV(D5,G5,J5)</f>
        <v>3.6055512754639891</v>
      </c>
      <c r="Q5" s="7">
        <f t="shared" ref="Q5:Q13" si="5">STDEV(E5,H5,K5)</f>
        <v>8031.3967236921708</v>
      </c>
    </row>
    <row r="6" spans="1:24" x14ac:dyDescent="0.35">
      <c r="A6" t="s">
        <v>25</v>
      </c>
      <c r="B6">
        <v>0.5</v>
      </c>
      <c r="C6">
        <v>39.299999999999997</v>
      </c>
      <c r="D6">
        <v>26.8</v>
      </c>
      <c r="E6" s="15">
        <v>14020</v>
      </c>
      <c r="F6">
        <v>39.6</v>
      </c>
      <c r="G6" s="15">
        <v>13030</v>
      </c>
      <c r="H6" s="15">
        <v>24.9</v>
      </c>
      <c r="I6" s="15">
        <v>39.700000000000003</v>
      </c>
      <c r="J6" s="15">
        <v>24.3</v>
      </c>
      <c r="K6" s="15">
        <v>12710</v>
      </c>
      <c r="L6" s="10">
        <f t="shared" si="0"/>
        <v>39.533333333333339</v>
      </c>
      <c r="M6" s="2">
        <f t="shared" si="1"/>
        <v>4360.3666666666659</v>
      </c>
      <c r="N6" s="9">
        <f t="shared" si="2"/>
        <v>8918.3000000000011</v>
      </c>
      <c r="O6" s="7">
        <f t="shared" si="3"/>
        <v>0.20816659994661624</v>
      </c>
      <c r="P6" s="7">
        <f t="shared" si="4"/>
        <v>7508.1228122170032</v>
      </c>
      <c r="Q6" s="7">
        <f t="shared" si="5"/>
        <v>7729.7120043375462</v>
      </c>
    </row>
    <row r="7" spans="1:24" x14ac:dyDescent="0.35">
      <c r="A7" t="s">
        <v>25</v>
      </c>
      <c r="B7">
        <v>5</v>
      </c>
      <c r="C7">
        <v>49.2</v>
      </c>
      <c r="D7">
        <v>38.200000000000003</v>
      </c>
      <c r="E7" s="15">
        <v>1999</v>
      </c>
      <c r="F7">
        <v>49.3</v>
      </c>
      <c r="G7">
        <v>37.5</v>
      </c>
      <c r="H7" s="15">
        <v>1962</v>
      </c>
      <c r="I7">
        <v>49.4</v>
      </c>
      <c r="J7">
        <v>37.200000000000003</v>
      </c>
      <c r="K7" s="15">
        <v>1946</v>
      </c>
      <c r="L7" s="10">
        <f t="shared" si="0"/>
        <v>49.300000000000004</v>
      </c>
      <c r="M7" s="2">
        <f t="shared" si="1"/>
        <v>37.633333333333333</v>
      </c>
      <c r="N7" s="9">
        <f t="shared" si="2"/>
        <v>1969</v>
      </c>
      <c r="O7" s="7">
        <f t="shared" si="3"/>
        <v>9.9999999999997882E-2</v>
      </c>
      <c r="P7" s="7">
        <f t="shared" si="4"/>
        <v>0.51316014394468878</v>
      </c>
      <c r="Q7" s="7">
        <f t="shared" si="5"/>
        <v>27.184554438136374</v>
      </c>
    </row>
    <row r="8" spans="1:24" x14ac:dyDescent="0.35">
      <c r="A8" t="s">
        <v>25</v>
      </c>
      <c r="B8">
        <v>10</v>
      </c>
      <c r="C8">
        <v>59.3</v>
      </c>
      <c r="D8">
        <v>16.8</v>
      </c>
      <c r="E8" s="15">
        <v>439.5</v>
      </c>
      <c r="F8">
        <v>59.3</v>
      </c>
      <c r="G8">
        <v>16.600000000000001</v>
      </c>
      <c r="H8" s="15">
        <v>434.3</v>
      </c>
      <c r="I8">
        <v>59.4</v>
      </c>
      <c r="J8">
        <v>16.399999999999999</v>
      </c>
      <c r="K8" s="15">
        <v>429</v>
      </c>
      <c r="L8" s="10">
        <f t="shared" si="0"/>
        <v>59.333333333333336</v>
      </c>
      <c r="M8" s="2">
        <f t="shared" si="1"/>
        <v>16.600000000000001</v>
      </c>
      <c r="N8" s="9">
        <f t="shared" si="2"/>
        <v>434.26666666666665</v>
      </c>
      <c r="O8" s="7">
        <f t="shared" si="3"/>
        <v>5.7735026918963393E-2</v>
      </c>
      <c r="P8" s="7">
        <f t="shared" si="4"/>
        <v>0.20000000000000107</v>
      </c>
      <c r="Q8" s="7">
        <f t="shared" si="5"/>
        <v>5.250079364479487</v>
      </c>
    </row>
    <row r="9" spans="1:24" x14ac:dyDescent="0.35">
      <c r="A9" t="s">
        <v>25</v>
      </c>
      <c r="B9">
        <v>100</v>
      </c>
      <c r="C9">
        <v>67.2</v>
      </c>
      <c r="D9">
        <v>30.7</v>
      </c>
      <c r="E9" s="15">
        <v>80.31</v>
      </c>
      <c r="F9">
        <v>68</v>
      </c>
      <c r="G9">
        <v>28.4</v>
      </c>
      <c r="H9" s="15">
        <v>74.290000000000006</v>
      </c>
      <c r="I9">
        <v>68.599999999999994</v>
      </c>
      <c r="J9">
        <v>26.9</v>
      </c>
      <c r="K9" s="15">
        <v>70.37</v>
      </c>
      <c r="L9" s="10">
        <f t="shared" si="0"/>
        <v>67.933333333333323</v>
      </c>
      <c r="M9" s="2">
        <f t="shared" si="1"/>
        <v>28.666666666666668</v>
      </c>
      <c r="N9" s="9">
        <f t="shared" si="2"/>
        <v>74.990000000000009</v>
      </c>
      <c r="O9" s="7">
        <f t="shared" si="3"/>
        <v>0.70237691685684511</v>
      </c>
      <c r="P9" s="7">
        <f t="shared" si="4"/>
        <v>1.9139836293274128</v>
      </c>
      <c r="Q9" s="7">
        <f t="shared" si="5"/>
        <v>5.0068353278293456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0.1</v>
      </c>
      <c r="C19">
        <f t="shared" ref="C19:C28" si="6">1/(C4+273.15)</f>
        <v>3.3450409767519654E-3</v>
      </c>
      <c r="D19">
        <f t="shared" ref="D19:D28" si="7">D4</f>
        <v>41.6</v>
      </c>
      <c r="E19">
        <f t="shared" ref="E19:E28" si="8">LN(E4/1000)</f>
        <v>5.6997744532586623</v>
      </c>
      <c r="F19">
        <f t="shared" ref="F19:F28" si="9">1/(F4+273.15)</f>
        <v>3.3506449991623391E-3</v>
      </c>
      <c r="G19">
        <f t="shared" ref="G19:G28" si="10">G4</f>
        <v>71</v>
      </c>
      <c r="H19">
        <f t="shared" ref="H19:H28" si="11">LN(H4/1000)</f>
        <v>5.654942309236727</v>
      </c>
      <c r="I19">
        <f t="shared" ref="I19:I28" si="12">1/(I4+273.15)</f>
        <v>3.3372267645586521E-3</v>
      </c>
      <c r="J19">
        <f t="shared" ref="J19:J28" si="13">J4</f>
        <v>0</v>
      </c>
      <c r="K19">
        <f t="shared" ref="K19:K28" si="14">LN(K4/1000)</f>
        <v>5.6189505391395036</v>
      </c>
      <c r="L19" s="5">
        <f t="shared" ref="L19:L28" si="15">AVERAGE(C19,F19,I19)</f>
        <v>3.3443042468243186E-3</v>
      </c>
      <c r="M19" s="2">
        <f t="shared" ref="M19:M28" si="16">AVERAGE(D19,G19,J19)</f>
        <v>37.533333333333331</v>
      </c>
      <c r="N19" s="4">
        <f t="shared" ref="N19:N28" si="17">AVERAGE(E19,H19,K19)</f>
        <v>5.6578891005449643</v>
      </c>
      <c r="O19" s="5">
        <f t="shared" ref="O19:O28" si="18">STDEV(C19,F19,I19)</f>
        <v>6.7393867087156775E-6</v>
      </c>
      <c r="P19" s="2">
        <f t="shared" ref="P19:P28" si="19">STDEV(D19,G19,J19)</f>
        <v>35.674267102959995</v>
      </c>
      <c r="Q19" s="4">
        <f t="shared" ref="Q19:Q28" si="20">STDEV(E19,H19,K19)</f>
        <v>4.0492455564537101E-2</v>
      </c>
    </row>
    <row r="20" spans="1:17" x14ac:dyDescent="0.35">
      <c r="B20">
        <f t="shared" ref="B20:B28" si="21">B5</f>
        <v>0.1</v>
      </c>
      <c r="C20">
        <f t="shared" si="6"/>
        <v>3.298697014679202E-3</v>
      </c>
      <c r="D20">
        <f t="shared" si="7"/>
        <v>47.7</v>
      </c>
      <c r="E20">
        <f t="shared" si="8"/>
        <v>4.8267124559353274</v>
      </c>
      <c r="F20">
        <f t="shared" si="9"/>
        <v>3.2932652725177016E-3</v>
      </c>
      <c r="G20">
        <f t="shared" si="10"/>
        <v>42.7</v>
      </c>
      <c r="H20">
        <f t="shared" si="11"/>
        <v>4.715816706075155</v>
      </c>
      <c r="I20">
        <f t="shared" si="12"/>
        <v>3.2781511227667598E-3</v>
      </c>
      <c r="J20">
        <f t="shared" si="13"/>
        <v>40.700000000000003</v>
      </c>
      <c r="K20">
        <f t="shared" si="14"/>
        <v>4.7022968967188143</v>
      </c>
      <c r="L20" s="5">
        <f t="shared" si="15"/>
        <v>3.2900378033212212E-3</v>
      </c>
      <c r="M20" s="2">
        <f t="shared" si="16"/>
        <v>43.70000000000001</v>
      </c>
      <c r="N20" s="4">
        <f t="shared" si="17"/>
        <v>4.748275352909765</v>
      </c>
      <c r="O20" s="5">
        <f t="shared" si="18"/>
        <v>1.0646400174712202E-5</v>
      </c>
      <c r="P20" s="2">
        <f t="shared" si="19"/>
        <v>3.6055512754639891</v>
      </c>
      <c r="Q20" s="4">
        <f t="shared" si="20"/>
        <v>6.8264051004462784E-2</v>
      </c>
    </row>
    <row r="21" spans="1:17" x14ac:dyDescent="0.35">
      <c r="B21">
        <f t="shared" si="21"/>
        <v>0.5</v>
      </c>
      <c r="C21">
        <f t="shared" si="6"/>
        <v>3.2005120819331096E-3</v>
      </c>
      <c r="D21">
        <f t="shared" si="7"/>
        <v>26.8</v>
      </c>
      <c r="E21">
        <f t="shared" si="8"/>
        <v>2.6404848816064441</v>
      </c>
      <c r="F21">
        <f t="shared" si="9"/>
        <v>3.1974420463629096E-3</v>
      </c>
      <c r="G21">
        <f t="shared" si="10"/>
        <v>13030</v>
      </c>
      <c r="H21">
        <f t="shared" si="11"/>
        <v>-3.6928874755114753</v>
      </c>
      <c r="I21">
        <f t="shared" si="12"/>
        <v>3.1964200095892605E-3</v>
      </c>
      <c r="J21">
        <f t="shared" si="13"/>
        <v>24.3</v>
      </c>
      <c r="K21">
        <f t="shared" si="14"/>
        <v>2.5423890852013629</v>
      </c>
      <c r="L21" s="5">
        <f t="shared" si="15"/>
        <v>3.1981247126284264E-3</v>
      </c>
      <c r="M21" s="2">
        <f t="shared" si="16"/>
        <v>4360.3666666666659</v>
      </c>
      <c r="N21" s="4">
        <f t="shared" si="17"/>
        <v>0.49666216376544386</v>
      </c>
      <c r="O21" s="5">
        <f t="shared" si="18"/>
        <v>2.1297391716780037E-6</v>
      </c>
      <c r="P21" s="2">
        <f t="shared" si="19"/>
        <v>7508.1228122170032</v>
      </c>
      <c r="Q21" s="4">
        <f t="shared" si="20"/>
        <v>3.6285879252530329</v>
      </c>
    </row>
    <row r="22" spans="1:17" x14ac:dyDescent="0.35">
      <c r="B22">
        <f t="shared" si="21"/>
        <v>5</v>
      </c>
      <c r="C22">
        <f t="shared" si="6"/>
        <v>3.1022180859314411E-3</v>
      </c>
      <c r="D22">
        <f t="shared" si="7"/>
        <v>38.200000000000003</v>
      </c>
      <c r="E22">
        <f t="shared" si="8"/>
        <v>0.69264705551826311</v>
      </c>
      <c r="F22">
        <f t="shared" si="9"/>
        <v>3.1012560086835167E-3</v>
      </c>
      <c r="G22">
        <f t="shared" si="10"/>
        <v>37.5</v>
      </c>
      <c r="H22">
        <f t="shared" si="11"/>
        <v>0.67396436114317138</v>
      </c>
      <c r="I22">
        <f t="shared" si="12"/>
        <v>3.1002945279801587E-3</v>
      </c>
      <c r="J22">
        <f t="shared" si="13"/>
        <v>37.200000000000003</v>
      </c>
      <c r="K22">
        <f t="shared" si="14"/>
        <v>0.66577598376381331</v>
      </c>
      <c r="L22" s="5">
        <f t="shared" si="15"/>
        <v>3.1012562075317055E-3</v>
      </c>
      <c r="M22" s="2">
        <f t="shared" si="16"/>
        <v>37.633333333333333</v>
      </c>
      <c r="N22" s="4">
        <f t="shared" si="17"/>
        <v>0.67746246680841582</v>
      </c>
      <c r="O22" s="5">
        <f t="shared" si="18"/>
        <v>9.6177899105819198E-7</v>
      </c>
      <c r="P22" s="2">
        <f t="shared" si="19"/>
        <v>0.51316014394468878</v>
      </c>
      <c r="Q22" s="4">
        <f t="shared" si="20"/>
        <v>1.3772842180977372E-2</v>
      </c>
    </row>
    <row r="23" spans="1:17" x14ac:dyDescent="0.35">
      <c r="B23">
        <f t="shared" si="21"/>
        <v>10</v>
      </c>
      <c r="C23">
        <f t="shared" si="6"/>
        <v>3.0079711234772149E-3</v>
      </c>
      <c r="D23">
        <f t="shared" si="7"/>
        <v>16.8</v>
      </c>
      <c r="E23">
        <f t="shared" si="8"/>
        <v>-0.82211756185690532</v>
      </c>
      <c r="F23">
        <f t="shared" si="9"/>
        <v>3.0079711234772149E-3</v>
      </c>
      <c r="G23">
        <f t="shared" si="10"/>
        <v>16.600000000000001</v>
      </c>
      <c r="H23">
        <f t="shared" si="11"/>
        <v>-0.83401973944136076</v>
      </c>
      <c r="I23">
        <f t="shared" si="12"/>
        <v>3.0070666065253348E-3</v>
      </c>
      <c r="J23">
        <f t="shared" si="13"/>
        <v>16.399999999999999</v>
      </c>
      <c r="K23">
        <f t="shared" si="14"/>
        <v>-0.84629836005412007</v>
      </c>
      <c r="L23" s="5">
        <f t="shared" si="15"/>
        <v>3.0076696178265882E-3</v>
      </c>
      <c r="M23" s="2">
        <f t="shared" si="16"/>
        <v>16.600000000000001</v>
      </c>
      <c r="N23" s="4">
        <f t="shared" si="17"/>
        <v>-0.83414522045079542</v>
      </c>
      <c r="O23" s="5">
        <f t="shared" si="18"/>
        <v>5.2222310565455362E-7</v>
      </c>
      <c r="P23" s="2">
        <f t="shared" si="19"/>
        <v>0.20000000000000107</v>
      </c>
      <c r="Q23" s="4">
        <f t="shared" si="20"/>
        <v>1.2090887456113491E-2</v>
      </c>
    </row>
    <row r="24" spans="1:17" x14ac:dyDescent="0.35">
      <c r="B24">
        <f t="shared" si="21"/>
        <v>100</v>
      </c>
      <c r="C24">
        <f t="shared" si="6"/>
        <v>2.9381519024533572E-3</v>
      </c>
      <c r="D24">
        <f t="shared" si="7"/>
        <v>30.7</v>
      </c>
      <c r="E24">
        <f t="shared" si="8"/>
        <v>-2.5218611327817659</v>
      </c>
      <c r="F24">
        <f t="shared" si="9"/>
        <v>2.9312619082515023E-3</v>
      </c>
      <c r="G24">
        <f t="shared" si="10"/>
        <v>28.4</v>
      </c>
      <c r="H24">
        <f t="shared" si="11"/>
        <v>-2.5997789258184221</v>
      </c>
      <c r="I24">
        <f t="shared" si="12"/>
        <v>2.926115581565472E-3</v>
      </c>
      <c r="J24">
        <f t="shared" si="13"/>
        <v>26.9</v>
      </c>
      <c r="K24">
        <f t="shared" si="14"/>
        <v>-2.6539882430036794</v>
      </c>
      <c r="L24" s="5">
        <f t="shared" si="15"/>
        <v>2.9318431307567769E-3</v>
      </c>
      <c r="M24" s="2">
        <f t="shared" si="16"/>
        <v>28.666666666666668</v>
      </c>
      <c r="N24" s="4">
        <f t="shared" si="17"/>
        <v>-2.5918761005346225</v>
      </c>
      <c r="O24" s="5">
        <f t="shared" si="18"/>
        <v>6.0391737704353445E-6</v>
      </c>
      <c r="P24" s="2">
        <f t="shared" si="19"/>
        <v>1.9139836293274128</v>
      </c>
      <c r="Q24" s="4">
        <f t="shared" si="20"/>
        <v>6.6417123541283499E-2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2023-04-19T22:46:45Z</dcterms:modified>
</cp:coreProperties>
</file>