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13_ncr:1_{58FBF525-2FB4-4FF1-9AF6-E699F31E53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<sst xmlns="http://schemas.openxmlformats.org/spreadsheetml/2006/main" count="60" uniqueCount="28">
  <si>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</si>
  <si>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</si>
  <si>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</si>
  <si>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</si>
  <si>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</si>
  <si>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</si>
  <si>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</si>
  <si>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</si>
  <si>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</si>
  <si>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</si>
  <si>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</si>
  <si>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</si>
  <si>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</si>
  <si>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</si>
  <si>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</si>
  <si>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</si>
  <si>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</si>
  <si>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</si>
  <si>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</si>
  <si>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</si>
  <si>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</si>
  <si>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</si>
  <si>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</si>
  <si>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</si>
  <si>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</si>
  <si>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</si>
  <si>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D8+watermelon-11.14.23</t>
  </si>
  <si>
    <t>CPA-52Z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</si>
</sst>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25.399999999999995</c:v>
                </c:pt>
                <c:pt idx="1">
                  <c:v>30.066666666666666</c:v>
                </c:pt>
                <c:pt idx="2">
                  <c:v>40.033333333333339</c:v>
                </c:pt>
                <c:pt idx="3">
                  <c:v>46.70000000000001</c:v>
                </c:pt>
                <c:pt idx="4">
                  <c:v>59.666666666666664</c:v>
                </c:pt>
                <c:pt idx="5">
                  <c:v>66.566666666666663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 formatCode="General">
                  <c:v>29543.333333333332</c:v>
                </c:pt>
                <c:pt idx="1">
                  <c:v>12520</c:v>
                </c:pt>
                <c:pt idx="2">
                  <c:v>767.26666666666677</c:v>
                </c:pt>
                <c:pt idx="3">
                  <c:v>125.56666666666666</c:v>
                </c:pt>
                <c:pt idx="4">
                  <c:v>36.393333333333331</c:v>
                </c:pt>
                <c:pt idx="5">
                  <c:v>9.3133333333333344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72461942257218"/>
          <c:y val="2.1275855106971046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3.3495226930162457E-3</c:v>
                </c:pt>
                <c:pt idx="1">
                  <c:v>3.2979732621657202E-3</c:v>
                </c:pt>
                <c:pt idx="2">
                  <c:v>3.1930188748355709E-3</c:v>
                </c:pt>
                <c:pt idx="3">
                  <c:v>3.1271593201758203E-3</c:v>
                </c:pt>
                <c:pt idx="4">
                  <c:v>3.0046576407085006E-3</c:v>
                </c:pt>
                <c:pt idx="5">
                  <c:v>2.9436397640845492E-3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3.3849814660750646</c:v>
                </c:pt>
                <c:pt idx="1">
                  <c:v>2.5265861098778353</c:v>
                </c:pt>
                <c:pt idx="2">
                  <c:v>-0.26553198200131417</c:v>
                </c:pt>
                <c:pt idx="3">
                  <c:v>-2.0761498705719013</c:v>
                </c:pt>
                <c:pt idx="4">
                  <c:v>-3.313562051160881</c:v>
                </c:pt>
                <c:pt idx="5">
                  <c:v>-4.676845837715021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N4" sqref="N4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26</v>
      </c>
      <c r="C2" s="17" t="s">
        <v>11</v>
      </c>
      <c r="D2" s="17"/>
      <c r="E2" s="17"/>
      <c r="F2" s="17" t="s">
        <v>10</v>
      </c>
      <c r="G2" s="17"/>
      <c r="H2" s="17"/>
      <c r="I2" s="17" t="s">
        <v>9</v>
      </c>
      <c r="J2" s="17"/>
      <c r="K2" s="17"/>
      <c r="L2" s="17" t="s">
        <v>21</v>
      </c>
      <c r="M2" s="17"/>
      <c r="N2" s="17"/>
      <c r="O2" s="17" t="s">
        <v>20</v>
      </c>
      <c r="P2" s="17"/>
      <c r="Q2" s="17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27</v>
      </c>
      <c r="B4">
        <v>15</v>
      </c>
      <c r="C4">
        <v>25.4</v>
      </c>
      <c r="D4">
        <v>52.9</v>
      </c>
      <c r="E4">
        <v>27990</v>
      </c>
      <c r="F4">
        <v>25.4</v>
      </c>
      <c r="G4">
        <v>56</v>
      </c>
      <c r="H4">
        <v>29630</v>
      </c>
      <c r="I4">
        <v>25.4</v>
      </c>
      <c r="J4">
        <v>58.6</v>
      </c>
      <c r="K4">
        <v>31010</v>
      </c>
      <c r="L4" s="10">
        <f>AVERAGE(C4,F4,I4)</f>
        <v>25.399999999999995</v>
      </c>
      <c r="M4" s="2">
        <f>AVERAGE(D4,G4,J4)</f>
        <v>55.833333333333336</v>
      </c>
      <c r="N4" s="16">
        <f>AVERAGE(E4,H4,K4)</f>
        <v>29543.333333333332</v>
      </c>
      <c r="O4" s="7">
        <f>STDEV(C4,F4,I4)</f>
        <v>4.3511678576336583E-15</v>
      </c>
      <c r="P4" s="7">
        <f>STDEV(D4,G4,J4)</f>
        <v>2.8536526301099334</v>
      </c>
      <c r="Q4" s="7">
        <f>STDEV(E4,H4,K4)</f>
        <v>1511.8641914316688</v>
      </c>
    </row>
    <row r="5" spans="1:24" x14ac:dyDescent="0.35">
      <c r="A5" t="s">
        <v>27</v>
      </c>
      <c r="B5">
        <v>50</v>
      </c>
      <c r="C5">
        <v>29.8</v>
      </c>
      <c r="D5">
        <v>82.7</v>
      </c>
      <c r="E5" s="15">
        <v>13130</v>
      </c>
      <c r="F5">
        <v>30.1</v>
      </c>
      <c r="G5">
        <v>78.599999999999994</v>
      </c>
      <c r="H5">
        <v>12480</v>
      </c>
      <c r="I5">
        <v>30.3</v>
      </c>
      <c r="J5">
        <v>75.3</v>
      </c>
      <c r="K5">
        <v>11950</v>
      </c>
      <c r="L5" s="10">
        <f t="shared" ref="L5:L13" si="0">AVERAGE(C5,F5,I5)</f>
        <v>30.066666666666666</v>
      </c>
      <c r="M5" s="2">
        <f t="shared" ref="M5:M13" si="1">AVERAGE(D5,G5,J5)</f>
        <v>78.866666666666674</v>
      </c>
      <c r="N5" s="9">
        <f t="shared" ref="N5:N13" si="2">AVERAGE(E5,H5,K5)</f>
        <v>12520</v>
      </c>
      <c r="O5" s="7">
        <f t="shared" ref="O5:O13" si="3">STDEV(C5,F5,I5)</f>
        <v>0.25166114784235838</v>
      </c>
      <c r="P5" s="7">
        <f t="shared" ref="P5:P13" si="4">STDEV(D5,G5,J5)</f>
        <v>3.7072002014098664</v>
      </c>
      <c r="Q5" s="7">
        <f t="shared" ref="Q5:Q13" si="5">STDEV(E5,H5,K5)</f>
        <v>591.01607423148823</v>
      </c>
    </row>
    <row r="6" spans="1:24" x14ac:dyDescent="0.35">
      <c r="A6" t="s">
        <v>27</v>
      </c>
      <c r="B6">
        <v>150</v>
      </c>
      <c r="C6">
        <v>39.799999999999997</v>
      </c>
      <c r="D6">
        <v>15.2</v>
      </c>
      <c r="E6" s="15">
        <v>804.3</v>
      </c>
      <c r="F6">
        <v>40.1</v>
      </c>
      <c r="G6">
        <v>14.3</v>
      </c>
      <c r="H6">
        <v>756.7</v>
      </c>
      <c r="I6">
        <v>40.200000000000003</v>
      </c>
      <c r="J6">
        <v>14</v>
      </c>
      <c r="K6">
        <v>740.8</v>
      </c>
      <c r="L6" s="10">
        <f t="shared" si="0"/>
        <v>40.033333333333339</v>
      </c>
      <c r="M6" s="2">
        <f t="shared" si="1"/>
        <v>14.5</v>
      </c>
      <c r="N6" s="9">
        <f t="shared" si="2"/>
        <v>767.26666666666677</v>
      </c>
      <c r="O6" s="7">
        <f t="shared" si="3"/>
        <v>0.20816659994661624</v>
      </c>
      <c r="P6" s="7">
        <f t="shared" si="4"/>
        <v>0.62449979983983928</v>
      </c>
      <c r="Q6" s="7">
        <f t="shared" si="5"/>
        <v>33.042447447689653</v>
      </c>
    </row>
    <row r="7" spans="1:24" x14ac:dyDescent="0.35">
      <c r="A7" t="s">
        <v>25</v>
      </c>
      <c r="B7">
        <v>50</v>
      </c>
      <c r="C7">
        <v>40</v>
      </c>
      <c r="D7">
        <v>25.6</v>
      </c>
      <c r="E7">
        <v>133.9</v>
      </c>
      <c r="F7">
        <v>49.9</v>
      </c>
      <c r="G7">
        <v>23.7</v>
      </c>
      <c r="H7">
        <v>124</v>
      </c>
      <c r="I7">
        <v>50.2</v>
      </c>
      <c r="J7">
        <v>22.7</v>
      </c>
      <c r="K7">
        <v>118.8</v>
      </c>
      <c r="L7" s="10">
        <f t="shared" si="0"/>
        <v>46.70000000000001</v>
      </c>
      <c r="M7" s="2">
        <f t="shared" si="1"/>
        <v>24</v>
      </c>
      <c r="N7" s="9">
        <f t="shared" si="2"/>
        <v>125.56666666666666</v>
      </c>
      <c r="O7" s="7">
        <f t="shared" si="3"/>
        <v>5.8043087443725065</v>
      </c>
      <c r="P7" s="7">
        <f t="shared" si="4"/>
        <v>1.4730919862656247</v>
      </c>
      <c r="Q7" s="7">
        <f t="shared" si="5"/>
        <v>7.670940837559197</v>
      </c>
    </row>
    <row r="8" spans="1:24" x14ac:dyDescent="0.35">
      <c r="A8" t="s">
        <v>25</v>
      </c>
      <c r="B8">
        <v>75</v>
      </c>
      <c r="C8">
        <v>59.5</v>
      </c>
      <c r="D8">
        <v>10.7</v>
      </c>
      <c r="E8">
        <v>37.32</v>
      </c>
      <c r="F8">
        <v>59.7</v>
      </c>
      <c r="G8">
        <v>10.4</v>
      </c>
      <c r="H8">
        <v>36.28</v>
      </c>
      <c r="I8">
        <v>59.8</v>
      </c>
      <c r="J8">
        <v>10.199999999999999</v>
      </c>
      <c r="K8">
        <v>35.58</v>
      </c>
      <c r="L8" s="10">
        <f t="shared" si="0"/>
        <v>59.666666666666664</v>
      </c>
      <c r="M8" s="2">
        <f t="shared" si="1"/>
        <v>10.433333333333334</v>
      </c>
      <c r="N8" s="9">
        <f t="shared" si="2"/>
        <v>36.393333333333331</v>
      </c>
      <c r="O8" s="7">
        <f t="shared" si="3"/>
        <v>0.15275252316519375</v>
      </c>
      <c r="P8" s="7">
        <f t="shared" si="4"/>
        <v>0.25166114784235827</v>
      </c>
      <c r="Q8" s="7">
        <f t="shared" si="5"/>
        <v>0.87551889376148517</v>
      </c>
    </row>
    <row r="9" spans="1:24" x14ac:dyDescent="0.35">
      <c r="A9" t="s">
        <v>25</v>
      </c>
      <c r="B9">
        <v>100</v>
      </c>
      <c r="C9">
        <v>67.2</v>
      </c>
      <c r="D9">
        <v>10</v>
      </c>
      <c r="E9">
        <v>9</v>
      </c>
      <c r="F9">
        <v>66.8</v>
      </c>
      <c r="G9">
        <v>10</v>
      </c>
      <c r="H9">
        <v>9.2100000000000009</v>
      </c>
      <c r="I9">
        <v>65.7</v>
      </c>
      <c r="J9">
        <v>10</v>
      </c>
      <c r="K9">
        <v>9.73</v>
      </c>
      <c r="L9" s="10">
        <f t="shared" si="0"/>
        <v>66.566666666666663</v>
      </c>
      <c r="M9" s="2">
        <f t="shared" si="1"/>
        <v>10</v>
      </c>
      <c r="N9" s="9">
        <f t="shared" si="2"/>
        <v>9.3133333333333344</v>
      </c>
      <c r="O9" s="7">
        <f t="shared" si="3"/>
        <v>0.77674534651540206</v>
      </c>
      <c r="P9" s="7">
        <f t="shared" si="4"/>
        <v>0</v>
      </c>
      <c r="Q9" s="7">
        <f t="shared" si="5"/>
        <v>0.37581023580170542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D8+watermelon-11.14.23</v>
      </c>
      <c r="C17" s="17" t="s">
        <v>11</v>
      </c>
      <c r="D17" s="17"/>
      <c r="E17" s="17"/>
      <c r="F17" s="17" t="s">
        <v>10</v>
      </c>
      <c r="G17" s="17"/>
      <c r="H17" s="17"/>
      <c r="I17" s="17" t="s">
        <v>9</v>
      </c>
      <c r="J17" s="17"/>
      <c r="K17" s="17"/>
      <c r="L17" s="17" t="s">
        <v>8</v>
      </c>
      <c r="M17" s="17"/>
      <c r="N17" s="17"/>
      <c r="O17" s="17" t="s">
        <v>7</v>
      </c>
      <c r="P17" s="17"/>
      <c r="Q17" s="17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15</v>
      </c>
      <c r="C19">
        <f t="shared" ref="C19:C28" si="6">1/(C4+273.15)</f>
        <v>3.3495226930162457E-3</v>
      </c>
      <c r="D19">
        <f t="shared" ref="D19:D28" si="7">D4</f>
        <v>52.9</v>
      </c>
      <c r="E19">
        <f t="shared" ref="E19:E28" si="8">LN(E4/1000)</f>
        <v>3.3318473035273621</v>
      </c>
      <c r="F19">
        <f t="shared" ref="F19:F28" si="9">1/(F4+273.15)</f>
        <v>3.3495226930162457E-3</v>
      </c>
      <c r="G19">
        <f t="shared" ref="G19:G28" si="10">G4</f>
        <v>56</v>
      </c>
      <c r="H19">
        <f t="shared" ref="H19:H28" si="11">LN(H4/1000)</f>
        <v>3.3887873615854738</v>
      </c>
      <c r="I19">
        <f t="shared" ref="I19:I28" si="12">1/(I4+273.15)</f>
        <v>3.3495226930162457E-3</v>
      </c>
      <c r="J19">
        <f t="shared" ref="J19:J28" si="13">J4</f>
        <v>58.6</v>
      </c>
      <c r="K19">
        <f t="shared" ref="K19:K28" si="14">LN(K4/1000)</f>
        <v>3.4343097331123578</v>
      </c>
      <c r="L19" s="5">
        <f t="shared" ref="L19:L28" si="15">AVERAGE(C19,F19,I19)</f>
        <v>3.3495226930162457E-3</v>
      </c>
      <c r="M19" s="2">
        <f t="shared" ref="M19:M28" si="16">AVERAGE(D19,G19,J19)</f>
        <v>55.833333333333336</v>
      </c>
      <c r="N19" s="4">
        <f t="shared" ref="N19:N28" si="17">AVERAGE(E19,H19,K19)</f>
        <v>3.3849814660750646</v>
      </c>
      <c r="O19" s="5">
        <f t="shared" ref="O19:O28" si="18">STDEV(C19,F19,I19)</f>
        <v>0</v>
      </c>
      <c r="P19" s="2">
        <f t="shared" ref="P19:P28" si="19">STDEV(D19,G19,J19)</f>
        <v>2.8536526301099334</v>
      </c>
      <c r="Q19" s="4">
        <f t="shared" ref="Q19:Q28" si="20">STDEV(E19,H19,K19)</f>
        <v>5.1337130807946031E-2</v>
      </c>
    </row>
    <row r="20" spans="1:17" x14ac:dyDescent="0.35">
      <c r="B20">
        <f t="shared" ref="B20:B28" si="21">B5</f>
        <v>50</v>
      </c>
      <c r="C20">
        <f t="shared" si="6"/>
        <v>3.3008747318039283E-3</v>
      </c>
      <c r="D20">
        <f t="shared" si="7"/>
        <v>82.7</v>
      </c>
      <c r="E20">
        <f t="shared" si="8"/>
        <v>2.5748996883147051</v>
      </c>
      <c r="F20">
        <f t="shared" si="9"/>
        <v>3.2976092333058533E-3</v>
      </c>
      <c r="G20">
        <f t="shared" si="10"/>
        <v>78.599999999999994</v>
      </c>
      <c r="H20">
        <f t="shared" si="11"/>
        <v>2.5241273629412815</v>
      </c>
      <c r="I20">
        <f t="shared" si="12"/>
        <v>3.2954358213873785E-3</v>
      </c>
      <c r="J20">
        <f t="shared" si="13"/>
        <v>75.3</v>
      </c>
      <c r="K20">
        <f t="shared" si="14"/>
        <v>2.4807312783775197</v>
      </c>
      <c r="L20" s="5">
        <f t="shared" si="15"/>
        <v>3.2979732621657202E-3</v>
      </c>
      <c r="M20" s="2">
        <f t="shared" si="16"/>
        <v>78.866666666666674</v>
      </c>
      <c r="N20" s="4">
        <f t="shared" si="17"/>
        <v>2.5265861098778353</v>
      </c>
      <c r="O20" s="5">
        <f t="shared" si="18"/>
        <v>2.7376676912886069E-6</v>
      </c>
      <c r="P20" s="2">
        <f t="shared" si="19"/>
        <v>3.7072002014098664</v>
      </c>
      <c r="Q20" s="4">
        <f t="shared" si="20"/>
        <v>4.7132328978079965E-2</v>
      </c>
    </row>
    <row r="21" spans="1:17" x14ac:dyDescent="0.35">
      <c r="B21">
        <f t="shared" si="21"/>
        <v>150</v>
      </c>
      <c r="C21">
        <f t="shared" si="6"/>
        <v>3.1953986259785909E-3</v>
      </c>
      <c r="D21">
        <f t="shared" si="7"/>
        <v>15.2</v>
      </c>
      <c r="E21">
        <f t="shared" si="8"/>
        <v>-0.21778294507211388</v>
      </c>
      <c r="F21">
        <f t="shared" si="9"/>
        <v>3.1923383878691143E-3</v>
      </c>
      <c r="G21">
        <f t="shared" si="10"/>
        <v>14.3</v>
      </c>
      <c r="H21">
        <f t="shared" si="11"/>
        <v>-0.2787884052816611</v>
      </c>
      <c r="I21">
        <f t="shared" si="12"/>
        <v>3.1913196106590079E-3</v>
      </c>
      <c r="J21">
        <f t="shared" si="13"/>
        <v>14</v>
      </c>
      <c r="K21">
        <f t="shared" si="14"/>
        <v>-0.30002459565016754</v>
      </c>
      <c r="L21" s="5">
        <f t="shared" si="15"/>
        <v>3.1930188748355709E-3</v>
      </c>
      <c r="M21" s="2">
        <f t="shared" si="16"/>
        <v>14.5</v>
      </c>
      <c r="N21" s="4">
        <f t="shared" si="17"/>
        <v>-0.26553198200131417</v>
      </c>
      <c r="O21" s="5">
        <f t="shared" si="18"/>
        <v>2.122943328962484E-6</v>
      </c>
      <c r="P21" s="2">
        <f t="shared" si="19"/>
        <v>0.62449979983983928</v>
      </c>
      <c r="Q21" s="4">
        <f t="shared" si="20"/>
        <v>4.2693346567017766E-2</v>
      </c>
    </row>
    <row r="22" spans="1:17" x14ac:dyDescent="0.35">
      <c r="B22">
        <f t="shared" si="21"/>
        <v>50</v>
      </c>
      <c r="C22">
        <f t="shared" si="6"/>
        <v>3.1933578157432542E-3</v>
      </c>
      <c r="D22">
        <f t="shared" si="7"/>
        <v>25.6</v>
      </c>
      <c r="E22">
        <f t="shared" si="8"/>
        <v>-2.0106620262850101</v>
      </c>
      <c r="F22">
        <f t="shared" si="9"/>
        <v>3.0954960532425324E-3</v>
      </c>
      <c r="G22">
        <f t="shared" si="10"/>
        <v>23.7</v>
      </c>
      <c r="H22">
        <f t="shared" si="11"/>
        <v>-2.0874737133771002</v>
      </c>
      <c r="I22">
        <f t="shared" si="12"/>
        <v>3.0926240915416735E-3</v>
      </c>
      <c r="J22">
        <f t="shared" si="13"/>
        <v>22.7</v>
      </c>
      <c r="K22">
        <f t="shared" si="14"/>
        <v>-2.1303138720535926</v>
      </c>
      <c r="L22" s="5">
        <f t="shared" si="15"/>
        <v>3.1271593201758203E-3</v>
      </c>
      <c r="M22" s="2">
        <f t="shared" si="16"/>
        <v>24</v>
      </c>
      <c r="N22" s="4">
        <f t="shared" si="17"/>
        <v>-2.0761498705719013</v>
      </c>
      <c r="O22" s="5">
        <f t="shared" si="18"/>
        <v>5.7347560127232057E-5</v>
      </c>
      <c r="P22" s="2">
        <f t="shared" si="19"/>
        <v>1.4730919862656247</v>
      </c>
      <c r="Q22" s="4">
        <f t="shared" si="20"/>
        <v>6.0624360704792657E-2</v>
      </c>
    </row>
    <row r="23" spans="1:17" x14ac:dyDescent="0.35">
      <c r="B23">
        <f t="shared" si="21"/>
        <v>75</v>
      </c>
      <c r="C23">
        <f t="shared" si="6"/>
        <v>3.0061626333984671E-3</v>
      </c>
      <c r="D23">
        <f t="shared" si="7"/>
        <v>10.7</v>
      </c>
      <c r="E23">
        <f t="shared" si="8"/>
        <v>-3.2882259030029939</v>
      </c>
      <c r="F23">
        <f t="shared" si="9"/>
        <v>3.0043563166591561E-3</v>
      </c>
      <c r="G23">
        <f t="shared" si="10"/>
        <v>10.4</v>
      </c>
      <c r="H23">
        <f t="shared" si="11"/>
        <v>-3.3164886537352012</v>
      </c>
      <c r="I23">
        <f t="shared" si="12"/>
        <v>3.0034539720678781E-3</v>
      </c>
      <c r="J23">
        <f t="shared" si="13"/>
        <v>10.199999999999999</v>
      </c>
      <c r="K23">
        <f t="shared" si="14"/>
        <v>-3.3359715967444479</v>
      </c>
      <c r="L23" s="5">
        <f t="shared" si="15"/>
        <v>3.0046576407085006E-3</v>
      </c>
      <c r="M23" s="2">
        <f t="shared" si="16"/>
        <v>10.433333333333334</v>
      </c>
      <c r="N23" s="4">
        <f t="shared" si="17"/>
        <v>-3.313562051160881</v>
      </c>
      <c r="O23" s="5">
        <f t="shared" si="18"/>
        <v>1.3792420701211024E-6</v>
      </c>
      <c r="P23" s="2">
        <f t="shared" si="19"/>
        <v>0.25166114784235827</v>
      </c>
      <c r="Q23" s="4">
        <f t="shared" si="20"/>
        <v>2.4007010844421944E-2</v>
      </c>
    </row>
    <row r="24" spans="1:17" x14ac:dyDescent="0.35">
      <c r="B24">
        <f t="shared" si="21"/>
        <v>100</v>
      </c>
      <c r="C24">
        <f t="shared" si="6"/>
        <v>2.9381519024533572E-3</v>
      </c>
      <c r="D24">
        <f t="shared" si="7"/>
        <v>10</v>
      </c>
      <c r="E24">
        <f t="shared" si="8"/>
        <v>-4.7105307016459177</v>
      </c>
      <c r="F24">
        <f t="shared" si="9"/>
        <v>2.9416090601559054E-3</v>
      </c>
      <c r="G24">
        <f t="shared" si="10"/>
        <v>10</v>
      </c>
      <c r="H24">
        <f t="shared" si="11"/>
        <v>-4.6874654287149218</v>
      </c>
      <c r="I24">
        <f t="shared" si="12"/>
        <v>2.9511583296443857E-3</v>
      </c>
      <c r="J24">
        <f t="shared" si="13"/>
        <v>10</v>
      </c>
      <c r="K24">
        <f t="shared" si="14"/>
        <v>-4.6325413827842237</v>
      </c>
      <c r="L24" s="5">
        <f t="shared" si="15"/>
        <v>2.9436397640845492E-3</v>
      </c>
      <c r="M24" s="2">
        <f t="shared" si="16"/>
        <v>10</v>
      </c>
      <c r="N24" s="4">
        <f t="shared" si="17"/>
        <v>-4.676845837715021</v>
      </c>
      <c r="O24" s="5">
        <f t="shared" si="18"/>
        <v>6.7368097719350257E-6</v>
      </c>
      <c r="P24" s="2">
        <f t="shared" si="19"/>
        <v>0</v>
      </c>
      <c r="Q24" s="4">
        <f t="shared" si="20"/>
        <v>4.006451358598561E-2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17:E17"/>
    <mergeCell ref="F17:H17"/>
    <mergeCell ref="I17:K17"/>
    <mergeCell ref="L17:N17"/>
    <mergeCell ref="O17:Q17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2023-11-17T23:44:34Z</dcterms:modified>
</cp:coreProperties>
</file>