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A57D211A-BC1B-4422-8729-D8E05D497D1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<sst xmlns="http://schemas.openxmlformats.org/spreadsheetml/2006/main" count="60" uniqueCount="28">
  <si>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</si>
  <si>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</si>
  <si>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</si>
  <si>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</si>
  <si>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</si>
  <si>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</si>
  <si>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</si>
  <si>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</si>
  <si>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</si>
  <si>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</si>
  <si>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</si>
  <si>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</si>
  <si>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</si>
  <si>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</si>
  <si>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</si>
  <si>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</si>
  <si>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</si>
  <si>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</si>
  <si>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</si>
  <si>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</si>
  <si>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</si>
  <si>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</si>
  <si>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</si>
  <si>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</si>
  <si>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</si>
  <si>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</si>
  <si>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 URB Purple Urkle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</si>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</sst>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25.100000000000005</c:v>
                </c:pt>
                <c:pt idx="1">
                  <c:v>29.599999999999998</c:v>
                </c:pt>
                <c:pt idx="2">
                  <c:v>39.200000000000003</c:v>
                </c:pt>
                <c:pt idx="3">
                  <c:v>49.133333333333333</c:v>
                </c:pt>
                <c:pt idx="4">
                  <c:v>59.066666666666663</c:v>
                </c:pt>
                <c:pt idx="5">
                  <c:v>331.83333333333337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2069333.3333333333</c:v>
                </c:pt>
                <c:pt idx="1">
                  <c:v>648233.33333333337</c:v>
                </c:pt>
                <c:pt idx="2">
                  <c:v>65883.333333333328</c:v>
                </c:pt>
                <c:pt idx="3">
                  <c:v>9666.3333333333339</c:v>
                </c:pt>
                <c:pt idx="4">
                  <c:v>1615.6666666666667</c:v>
                </c:pt>
                <c:pt idx="5">
                  <c:v>839.43333333333339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3.3528918692372171E-3</c:v>
                </c:pt>
                <c:pt idx="1">
                  <c:v>3.3030570086146553E-3</c:v>
                </c:pt>
                <c:pt idx="2">
                  <c:v>3.2015369564022955E-3</c:v>
                </c:pt>
                <c:pt idx="3">
                  <c:v>3.1028600680486598E-3</c:v>
                </c:pt>
                <c:pt idx="4">
                  <c:v>3.010083841278374E-3</c:v>
                </c:pt>
                <c:pt idx="5">
                  <c:v>2.2618684901268855E-3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7.6348142400243759</c:v>
                </c:pt>
                <c:pt idx="1">
                  <c:v>6.4716656959020264</c:v>
                </c:pt>
                <c:pt idx="2">
                  <c:v>4.1873896066186935</c:v>
                </c:pt>
                <c:pt idx="3">
                  <c:v>2.2684859252701881</c:v>
                </c:pt>
                <c:pt idx="4">
                  <c:v>0.47968731906347872</c:v>
                </c:pt>
                <c:pt idx="5">
                  <c:v>-0.17610223768269773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B10" sqref="B10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27</v>
      </c>
      <c r="B4">
        <v>0.1</v>
      </c>
      <c r="C4">
        <v>25.1</v>
      </c>
      <c r="D4">
        <v>25.4</v>
      </c>
      <c r="E4" s="15">
        <v>2016000</v>
      </c>
      <c r="F4">
        <v>25.1</v>
      </c>
      <c r="G4">
        <v>26.4</v>
      </c>
      <c r="H4" s="15">
        <v>2096000</v>
      </c>
      <c r="I4" s="15">
        <v>25.1</v>
      </c>
      <c r="J4" s="15">
        <v>26.4</v>
      </c>
      <c r="K4" s="15">
        <v>2096000</v>
      </c>
      <c r="L4" s="10">
        <f>AVERAGE(C4,F4,I4)</f>
        <v>25.100000000000005</v>
      </c>
      <c r="M4" s="2">
        <f>AVERAGE(D4,G4,J4)</f>
        <v>26.066666666666663</v>
      </c>
      <c r="N4" s="9">
        <f>AVERAGE(E4,H4,K4)</f>
        <v>2069333.3333333333</v>
      </c>
      <c r="O4" s="7">
        <f>STDEV(C4,F4,I4)</f>
        <v>4.3511678576336583E-15</v>
      </c>
      <c r="P4" s="7">
        <f>STDEV(D4,G4,J4)</f>
        <v>0.57735026918962584</v>
      </c>
      <c r="Q4" s="7">
        <f>STDEV(E4,H4,K4)</f>
        <v>46188.021535170061</v>
      </c>
    </row>
    <row r="5" spans="1:24" x14ac:dyDescent="0.35">
      <c r="A5" t="s">
        <v>27</v>
      </c>
      <c r="B5">
        <v>0.5</v>
      </c>
      <c r="C5">
        <v>29.3</v>
      </c>
      <c r="D5" s="15">
        <v>44.8</v>
      </c>
      <c r="E5" s="15">
        <v>712800</v>
      </c>
      <c r="F5">
        <v>29.7</v>
      </c>
      <c r="G5">
        <v>39.700000000000003</v>
      </c>
      <c r="H5" s="15">
        <v>630200</v>
      </c>
      <c r="I5" s="15">
        <v>29.8</v>
      </c>
      <c r="J5" s="15">
        <v>37.9</v>
      </c>
      <c r="K5" s="15">
        <v>601700</v>
      </c>
      <c r="L5" s="10">
        <f t="shared" ref="L5:L13" si="0">AVERAGE(C5,F5,I5)</f>
        <v>29.599999999999998</v>
      </c>
      <c r="M5" s="2">
        <f t="shared" ref="M5:M13" si="1">AVERAGE(D5,G5,J5)</f>
        <v>40.800000000000004</v>
      </c>
      <c r="N5" s="9">
        <f t="shared" ref="N5:N13" si="2">AVERAGE(E5,H5,K5)</f>
        <v>648233.33333333337</v>
      </c>
      <c r="O5" s="7">
        <f t="shared" ref="O5:O13" si="3">STDEV(C5,F5,I5)</f>
        <v>0.26457513110645881</v>
      </c>
      <c r="P5" s="7">
        <f t="shared" ref="P5:P13" si="4">STDEV(D5,G5,J5)</f>
        <v>3.5791060336346545</v>
      </c>
      <c r="Q5" s="7">
        <f t="shared" ref="Q5:Q13" si="5">STDEV(E5,H5,K5)</f>
        <v>57703.581633494236</v>
      </c>
    </row>
    <row r="6" spans="1:24" x14ac:dyDescent="0.35">
      <c r="A6" t="s">
        <v>27</v>
      </c>
      <c r="B6">
        <v>5</v>
      </c>
      <c r="C6">
        <v>39.1</v>
      </c>
      <c r="D6">
        <v>43.3</v>
      </c>
      <c r="E6" s="15">
        <v>68740</v>
      </c>
      <c r="F6">
        <v>39.200000000000003</v>
      </c>
      <c r="G6">
        <v>41</v>
      </c>
      <c r="H6" s="15">
        <v>65090</v>
      </c>
      <c r="I6">
        <v>39.299999999999997</v>
      </c>
      <c r="J6">
        <v>40.200000000000003</v>
      </c>
      <c r="K6" s="15">
        <v>63820</v>
      </c>
      <c r="L6" s="10">
        <f t="shared" si="0"/>
        <v>39.200000000000003</v>
      </c>
      <c r="M6" s="2">
        <f t="shared" si="1"/>
        <v>41.5</v>
      </c>
      <c r="N6" s="9">
        <f t="shared" si="2"/>
        <v>65883.333333333328</v>
      </c>
      <c r="O6" s="7">
        <f t="shared" si="3"/>
        <v>9.9999999999997882E-2</v>
      </c>
      <c r="P6" s="7">
        <f t="shared" si="4"/>
        <v>1.6093476939431053</v>
      </c>
      <c r="Q6" s="7">
        <f t="shared" si="5"/>
        <v>2554.1404294465356</v>
      </c>
    </row>
    <row r="7" spans="1:24" x14ac:dyDescent="0.35">
      <c r="A7" t="s">
        <v>27</v>
      </c>
      <c r="B7">
        <v>15</v>
      </c>
      <c r="C7">
        <v>49</v>
      </c>
      <c r="D7">
        <v>18.7</v>
      </c>
      <c r="E7" s="15">
        <v>9896</v>
      </c>
      <c r="F7">
        <v>49.2</v>
      </c>
      <c r="G7">
        <v>18.2</v>
      </c>
      <c r="H7" s="15">
        <v>9631</v>
      </c>
      <c r="I7">
        <v>49.2</v>
      </c>
      <c r="J7">
        <v>17.899999999999999</v>
      </c>
      <c r="K7" s="15">
        <v>9472</v>
      </c>
      <c r="L7" s="10">
        <f t="shared" si="0"/>
        <v>49.133333333333333</v>
      </c>
      <c r="M7" s="2">
        <f t="shared" si="1"/>
        <v>18.266666666666666</v>
      </c>
      <c r="N7" s="9">
        <f t="shared" si="2"/>
        <v>9666.3333333333339</v>
      </c>
      <c r="O7" s="7">
        <f t="shared" si="3"/>
        <v>0.1154700538379268</v>
      </c>
      <c r="P7" s="7">
        <f t="shared" si="4"/>
        <v>0.40414518843273839</v>
      </c>
      <c r="Q7" s="7">
        <f t="shared" si="5"/>
        <v>214.19694986935116</v>
      </c>
    </row>
    <row r="8" spans="1:24" x14ac:dyDescent="0.35">
      <c r="A8" t="s">
        <v>27</v>
      </c>
      <c r="B8">
        <v>75</v>
      </c>
      <c r="C8">
        <v>59</v>
      </c>
      <c r="D8">
        <v>15.5</v>
      </c>
      <c r="E8" s="15">
        <v>1640</v>
      </c>
      <c r="F8">
        <v>59.1</v>
      </c>
      <c r="G8">
        <v>15.2</v>
      </c>
      <c r="H8" s="15">
        <v>1609</v>
      </c>
      <c r="I8">
        <v>59.1</v>
      </c>
      <c r="J8">
        <v>15.1</v>
      </c>
      <c r="K8" s="15">
        <v>1598</v>
      </c>
      <c r="L8" s="10">
        <f t="shared" si="0"/>
        <v>59.066666666666663</v>
      </c>
      <c r="M8" s="2">
        <f t="shared" si="1"/>
        <v>15.266666666666666</v>
      </c>
      <c r="N8" s="9">
        <f t="shared" si="2"/>
        <v>1615.6666666666667</v>
      </c>
      <c r="O8" s="7">
        <f t="shared" si="3"/>
        <v>5.7735026918963393E-2</v>
      </c>
      <c r="P8" s="7">
        <f t="shared" si="4"/>
        <v>0.20816659994661352</v>
      </c>
      <c r="Q8" s="7">
        <f t="shared" si="5"/>
        <v>21.779194965226178</v>
      </c>
    </row>
    <row r="9" spans="1:24" x14ac:dyDescent="0.35">
      <c r="A9" t="s">
        <v>25</v>
      </c>
      <c r="B9">
        <v>75</v>
      </c>
      <c r="C9">
        <v>864.6</v>
      </c>
      <c r="D9">
        <v>8.4</v>
      </c>
      <c r="E9" s="15">
        <v>889</v>
      </c>
      <c r="F9">
        <v>65.2</v>
      </c>
      <c r="G9">
        <v>7.8</v>
      </c>
      <c r="H9" s="15">
        <v>835.5</v>
      </c>
      <c r="I9">
        <v>65.7</v>
      </c>
      <c r="J9">
        <v>7.5</v>
      </c>
      <c r="K9" s="15">
        <v>793.8</v>
      </c>
      <c r="L9" s="10">
        <f t="shared" si="0"/>
        <v>331.83333333333337</v>
      </c>
      <c r="M9" s="2">
        <f t="shared" si="1"/>
        <v>7.8999999999999995</v>
      </c>
      <c r="N9" s="9">
        <f t="shared" si="2"/>
        <v>839.43333333333339</v>
      </c>
      <c r="O9" s="7">
        <f t="shared" si="3"/>
        <v>461.38953535308247</v>
      </c>
      <c r="P9" s="7">
        <f t="shared" si="4"/>
        <v>0.45825756949558422</v>
      </c>
      <c r="Q9" s="7">
        <f t="shared" si="5"/>
        <v>47.721728105060649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URB Purple Urkle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0.1</v>
      </c>
      <c r="C19">
        <f t="shared" ref="C19:C28" si="6">1/(C4+273.15)</f>
        <v>3.3528918692372171E-3</v>
      </c>
      <c r="D19">
        <f t="shared" ref="D19:D28" si="7">D4</f>
        <v>25.4</v>
      </c>
      <c r="E19">
        <f t="shared" ref="E19:E28" si="8">LN(E4/1000)</f>
        <v>7.6088706291912596</v>
      </c>
      <c r="F19">
        <f t="shared" ref="F19:F28" si="9">1/(F4+273.15)</f>
        <v>3.3528918692372171E-3</v>
      </c>
      <c r="G19">
        <f t="shared" ref="G19:G28" si="10">G4</f>
        <v>26.4</v>
      </c>
      <c r="H19">
        <f t="shared" ref="H19:H28" si="11">LN(H4/1000)</f>
        <v>7.6477860454409328</v>
      </c>
      <c r="I19">
        <f t="shared" ref="I19:I28" si="12">1/(I4+273.15)</f>
        <v>3.3528918692372171E-3</v>
      </c>
      <c r="J19">
        <f t="shared" ref="J19:J28" si="13">J4</f>
        <v>26.4</v>
      </c>
      <c r="K19">
        <f t="shared" ref="K19:K28" si="14">LN(K4/1000)</f>
        <v>7.6477860454409328</v>
      </c>
      <c r="L19" s="5">
        <f t="shared" ref="L19:L28" si="15">AVERAGE(C19,F19,I19)</f>
        <v>3.3528918692372171E-3</v>
      </c>
      <c r="M19" s="2">
        <f t="shared" ref="M19:M28" si="16">AVERAGE(D19,G19,J19)</f>
        <v>26.066666666666663</v>
      </c>
      <c r="N19" s="4">
        <f t="shared" ref="N19:N28" si="17">AVERAGE(E19,H19,K19)</f>
        <v>7.6348142400243759</v>
      </c>
      <c r="O19" s="5">
        <f t="shared" ref="O19:O28" si="18">STDEV(C19,F19,I19)</f>
        <v>0</v>
      </c>
      <c r="P19" s="2">
        <f t="shared" ref="P19:P28" si="19">STDEV(D19,G19,J19)</f>
        <v>0.57735026918962584</v>
      </c>
      <c r="Q19" s="4">
        <f t="shared" ref="Q19:Q28" si="20">STDEV(E19,H19,K19)</f>
        <v>2.2467826047375163E-2</v>
      </c>
    </row>
    <row r="20" spans="1:17" x14ac:dyDescent="0.35">
      <c r="B20">
        <f t="shared" ref="B20:B28" si="21">B5</f>
        <v>0.5</v>
      </c>
      <c r="C20">
        <f t="shared" si="6"/>
        <v>3.3063316250619939E-3</v>
      </c>
      <c r="D20">
        <f t="shared" si="7"/>
        <v>44.8</v>
      </c>
      <c r="E20">
        <f t="shared" si="8"/>
        <v>6.5692008761565992</v>
      </c>
      <c r="F20">
        <f t="shared" si="9"/>
        <v>3.3019646689780423E-3</v>
      </c>
      <c r="G20">
        <f t="shared" si="10"/>
        <v>39.700000000000003</v>
      </c>
      <c r="H20">
        <f t="shared" si="11"/>
        <v>6.4460372293231742</v>
      </c>
      <c r="I20">
        <f t="shared" si="12"/>
        <v>3.3008747318039283E-3</v>
      </c>
      <c r="J20">
        <f t="shared" si="13"/>
        <v>37.9</v>
      </c>
      <c r="K20">
        <f t="shared" si="14"/>
        <v>6.3997589822263059</v>
      </c>
      <c r="L20" s="5">
        <f t="shared" si="15"/>
        <v>3.3030570086146553E-3</v>
      </c>
      <c r="M20" s="2">
        <f t="shared" si="16"/>
        <v>40.800000000000004</v>
      </c>
      <c r="N20" s="4">
        <f t="shared" si="17"/>
        <v>6.4716656959020264</v>
      </c>
      <c r="O20" s="5">
        <f t="shared" si="18"/>
        <v>2.8877890190882437E-6</v>
      </c>
      <c r="P20" s="2">
        <f t="shared" si="19"/>
        <v>3.5791060336346545</v>
      </c>
      <c r="Q20" s="4">
        <f t="shared" si="20"/>
        <v>8.7579978185991225E-2</v>
      </c>
    </row>
    <row r="21" spans="1:17" x14ac:dyDescent="0.35">
      <c r="B21">
        <f t="shared" si="21"/>
        <v>5</v>
      </c>
      <c r="C21">
        <f t="shared" si="6"/>
        <v>3.2025620496397116E-3</v>
      </c>
      <c r="D21">
        <f t="shared" si="7"/>
        <v>43.3</v>
      </c>
      <c r="E21">
        <f t="shared" si="8"/>
        <v>4.2303312714216874</v>
      </c>
      <c r="F21">
        <f t="shared" si="9"/>
        <v>3.2015367376340646E-3</v>
      </c>
      <c r="G21">
        <f t="shared" si="10"/>
        <v>41</v>
      </c>
      <c r="H21">
        <f t="shared" si="11"/>
        <v>4.1757709275842956</v>
      </c>
      <c r="I21">
        <f t="shared" si="12"/>
        <v>3.2005120819331096E-3</v>
      </c>
      <c r="J21">
        <f t="shared" si="13"/>
        <v>40.200000000000003</v>
      </c>
      <c r="K21">
        <f t="shared" si="14"/>
        <v>4.1560666208500976</v>
      </c>
      <c r="L21" s="5">
        <f t="shared" si="15"/>
        <v>3.2015369564022955E-3</v>
      </c>
      <c r="M21" s="2">
        <f t="shared" si="16"/>
        <v>41.5</v>
      </c>
      <c r="N21" s="4">
        <f t="shared" si="17"/>
        <v>4.1873896066186935</v>
      </c>
      <c r="O21" s="5">
        <f t="shared" si="18"/>
        <v>1.024983870810852E-6</v>
      </c>
      <c r="P21" s="2">
        <f t="shared" si="19"/>
        <v>1.6093476939431053</v>
      </c>
      <c r="Q21" s="4">
        <f t="shared" si="20"/>
        <v>3.8471481099749107E-2</v>
      </c>
    </row>
    <row r="22" spans="1:17" x14ac:dyDescent="0.35">
      <c r="B22">
        <f t="shared" si="21"/>
        <v>15</v>
      </c>
      <c r="C22">
        <f t="shared" si="6"/>
        <v>3.1041440322830982E-3</v>
      </c>
      <c r="D22">
        <f t="shared" si="7"/>
        <v>18.7</v>
      </c>
      <c r="E22">
        <f t="shared" si="8"/>
        <v>2.2921306350901869</v>
      </c>
      <c r="F22">
        <f t="shared" si="9"/>
        <v>3.1022180859314411E-3</v>
      </c>
      <c r="G22">
        <f t="shared" si="10"/>
        <v>18.2</v>
      </c>
      <c r="H22">
        <f t="shared" si="11"/>
        <v>2.2649870625787272</v>
      </c>
      <c r="I22">
        <f t="shared" si="12"/>
        <v>3.1022180859314411E-3</v>
      </c>
      <c r="J22">
        <f t="shared" si="13"/>
        <v>17.899999999999999</v>
      </c>
      <c r="K22">
        <f t="shared" si="14"/>
        <v>2.2483400781416498</v>
      </c>
      <c r="L22" s="5">
        <f t="shared" si="15"/>
        <v>3.1028600680486598E-3</v>
      </c>
      <c r="M22" s="2">
        <f t="shared" si="16"/>
        <v>18.266666666666666</v>
      </c>
      <c r="N22" s="4">
        <f t="shared" si="17"/>
        <v>2.2684859252701881</v>
      </c>
      <c r="O22" s="5">
        <f t="shared" si="18"/>
        <v>1.1119456445739687E-6</v>
      </c>
      <c r="P22" s="2">
        <f t="shared" si="19"/>
        <v>0.40414518843273839</v>
      </c>
      <c r="Q22" s="4">
        <f t="shared" si="20"/>
        <v>2.2103953256511356E-2</v>
      </c>
    </row>
    <row r="23" spans="1:17" x14ac:dyDescent="0.35">
      <c r="B23">
        <f t="shared" si="21"/>
        <v>75</v>
      </c>
      <c r="C23">
        <f t="shared" si="6"/>
        <v>3.0106879421947915E-3</v>
      </c>
      <c r="D23">
        <f t="shared" si="7"/>
        <v>15.5</v>
      </c>
      <c r="E23">
        <f t="shared" si="8"/>
        <v>0.494696241836107</v>
      </c>
      <c r="F23">
        <f t="shared" si="9"/>
        <v>3.0097817908201654E-3</v>
      </c>
      <c r="G23">
        <f t="shared" si="10"/>
        <v>15.2</v>
      </c>
      <c r="H23">
        <f t="shared" si="11"/>
        <v>0.47561286801024616</v>
      </c>
      <c r="I23">
        <f t="shared" si="12"/>
        <v>3.0097817908201654E-3</v>
      </c>
      <c r="J23">
        <f t="shared" si="13"/>
        <v>15.1</v>
      </c>
      <c r="K23">
        <f t="shared" si="14"/>
        <v>0.46875284734408296</v>
      </c>
      <c r="L23" s="5">
        <f t="shared" si="15"/>
        <v>3.010083841278374E-3</v>
      </c>
      <c r="M23" s="2">
        <f t="shared" si="16"/>
        <v>15.266666666666666</v>
      </c>
      <c r="N23" s="4">
        <f t="shared" si="17"/>
        <v>0.47968731906347872</v>
      </c>
      <c r="O23" s="5">
        <f t="shared" si="18"/>
        <v>5.2316674006693527E-7</v>
      </c>
      <c r="P23" s="2">
        <f t="shared" si="19"/>
        <v>0.20816659994661352</v>
      </c>
      <c r="Q23" s="4">
        <f t="shared" si="20"/>
        <v>1.3443057426831393E-2</v>
      </c>
    </row>
    <row r="24" spans="1:17" x14ac:dyDescent="0.35">
      <c r="B24">
        <f t="shared" si="21"/>
        <v>75</v>
      </c>
      <c r="C24">
        <f t="shared" si="6"/>
        <v>8.7892770819600092E-4</v>
      </c>
      <c r="D24">
        <f t="shared" si="7"/>
        <v>8.4</v>
      </c>
      <c r="E24">
        <f t="shared" si="8"/>
        <v>-0.11765804346823246</v>
      </c>
      <c r="F24">
        <f t="shared" si="9"/>
        <v>2.9555194325402694E-3</v>
      </c>
      <c r="G24">
        <f t="shared" si="10"/>
        <v>7.8</v>
      </c>
      <c r="H24">
        <f t="shared" si="11"/>
        <v>-0.17972493094668862</v>
      </c>
      <c r="I24">
        <f t="shared" si="12"/>
        <v>2.9511583296443857E-3</v>
      </c>
      <c r="J24">
        <f t="shared" si="13"/>
        <v>7.5</v>
      </c>
      <c r="K24">
        <f t="shared" si="14"/>
        <v>-0.23092373863317212</v>
      </c>
      <c r="L24" s="5">
        <f t="shared" si="15"/>
        <v>2.2618684901268855E-3</v>
      </c>
      <c r="M24" s="2">
        <f t="shared" si="16"/>
        <v>7.8999999999999995</v>
      </c>
      <c r="N24" s="4">
        <f t="shared" si="17"/>
        <v>-0.17610223768269773</v>
      </c>
      <c r="O24" s="5">
        <f t="shared" si="18"/>
        <v>1.1976638341163691E-3</v>
      </c>
      <c r="P24" s="2">
        <f t="shared" si="19"/>
        <v>0.45825756949558422</v>
      </c>
      <c r="Q24" s="4">
        <f t="shared" si="20"/>
        <v>5.6719682255483281E-2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2023-06-28T18:02:09Z</dcterms:modified>
</cp:coreProperties>
</file>