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CB3A430C-2511-4E78-98FD-BCAC36552F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<sst xmlns="http://schemas.openxmlformats.org/spreadsheetml/2006/main" count="60" uniqueCount="27">
  <si>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</si>
  <si>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</si>
  <si>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</si>
  <si>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</si>
  <si>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</si>
  <si>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</si>
  <si>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</si>
  <si>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</si>
  <si>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</si>
  <si>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</si>
  <si>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</si>
  <si>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</si>
  <si>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</si>
  <si>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</si>
  <si>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</si>
  <si>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</si>
  <si>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</si>
  <si>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</si>
  <si>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</si>
  <si>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</si>
  <si>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</si>
  <si>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</si>
  <si>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</si>
  <si>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</si>
  <si>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</si>
  <si>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D8- 1.6.2023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</si>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</sst>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  <xf numFmtId="0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25.166666666666668</c:v>
                </c:pt>
                <c:pt idx="1">
                  <c:v>30.333333333333332</c:v>
                </c:pt>
                <c:pt idx="2">
                  <c:v>39.9</c:v>
                </c:pt>
                <c:pt idx="3">
                  <c:v>50</c:v>
                </c:pt>
                <c:pt idx="4">
                  <c:v>59.9</c:v>
                </c:pt>
                <c:pt idx="5">
                  <c:v>62.566666666666663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604833.33333333337</c:v>
                </c:pt>
                <c:pt idx="1">
                  <c:v>169733.33333333334</c:v>
                </c:pt>
                <c:pt idx="2">
                  <c:v>22526.666666666668</c:v>
                </c:pt>
                <c:pt idx="3">
                  <c:v>3831.3333333333335</c:v>
                </c:pt>
                <c:pt idx="4">
                  <c:v>936.6</c:v>
                </c:pt>
                <c:pt idx="5">
                  <c:v>550.33333333333337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3.3521426615126799E-3</c:v>
                </c:pt>
                <c:pt idx="1">
                  <c:v>3.2950739440666308E-3</c:v>
                </c:pt>
                <c:pt idx="2">
                  <c:v>3.1943781122089378E-3</c:v>
                </c:pt>
                <c:pt idx="3">
                  <c:v>3.0945381401825778E-3</c:v>
                </c:pt>
                <c:pt idx="4">
                  <c:v>3.0025521693439424E-3</c:v>
                </c:pt>
                <c:pt idx="5">
                  <c:v>2.9787033947637053E-3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6.4049507482134009</c:v>
                </c:pt>
                <c:pt idx="1">
                  <c:v>5.1341407136903934</c:v>
                </c:pt>
                <c:pt idx="2">
                  <c:v>3.1146954985147892</c:v>
                </c:pt>
                <c:pt idx="3">
                  <c:v>1.3431993248800695</c:v>
                </c:pt>
                <c:pt idx="4">
                  <c:v>-6.5498982232695679E-2</c:v>
                </c:pt>
                <c:pt idx="5">
                  <c:v>-0.59800194683192831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N4" sqref="N4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25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0.5</v>
      </c>
      <c r="C4">
        <v>25.2</v>
      </c>
      <c r="D4">
        <v>38.1</v>
      </c>
      <c r="E4">
        <v>604800</v>
      </c>
      <c r="F4">
        <v>25.2</v>
      </c>
      <c r="G4">
        <v>38.200000000000003</v>
      </c>
      <c r="H4">
        <v>606400</v>
      </c>
      <c r="I4">
        <v>25.1</v>
      </c>
      <c r="J4">
        <v>38</v>
      </c>
      <c r="K4">
        <v>603300</v>
      </c>
      <c r="L4" s="10">
        <f>AVERAGE(C4,F4,I4)</f>
        <v>25.166666666666668</v>
      </c>
      <c r="M4" s="2">
        <f>AVERAGE(D4,G4,J4)</f>
        <v>38.1</v>
      </c>
      <c r="N4" s="17">
        <f>AVERAGE(E4,H4,K4)</f>
        <v>604833.33333333337</v>
      </c>
      <c r="O4" s="7">
        <f>STDEV(C4,F4,I4)</f>
        <v>5.7735026918961346E-2</v>
      </c>
      <c r="P4" s="7">
        <f>STDEV(D4,G4,J4)</f>
        <v>0.10000000000000142</v>
      </c>
      <c r="Q4" s="7">
        <f>STDEV(E4,H4,K4)</f>
        <v>1550.2687938977981</v>
      </c>
    </row>
    <row r="5" spans="1:24" x14ac:dyDescent="0.35">
      <c r="A5" t="s">
        <v>26</v>
      </c>
      <c r="B5">
        <v>2</v>
      </c>
      <c r="C5">
        <v>30.4</v>
      </c>
      <c r="D5">
        <v>43.5</v>
      </c>
      <c r="E5" s="15">
        <v>172600</v>
      </c>
      <c r="F5">
        <v>30.3</v>
      </c>
      <c r="G5">
        <v>42.7</v>
      </c>
      <c r="H5">
        <v>169500</v>
      </c>
      <c r="I5">
        <v>30.3</v>
      </c>
      <c r="J5">
        <v>42.1</v>
      </c>
      <c r="K5">
        <v>167100</v>
      </c>
      <c r="L5" s="10">
        <f t="shared" ref="L5:L13" si="0">AVERAGE(C5,F5,I5)</f>
        <v>30.333333333333332</v>
      </c>
      <c r="M5" s="2">
        <f t="shared" ref="M5:M13" si="1">AVERAGE(D5,G5,J5)</f>
        <v>42.766666666666673</v>
      </c>
      <c r="N5" s="9">
        <f t="shared" ref="N5:N13" si="2">AVERAGE(E5,H5,K5)</f>
        <v>169733.33333333334</v>
      </c>
      <c r="O5" s="7">
        <f t="shared" ref="O5:O13" si="3">STDEV(C5,F5,I5)</f>
        <v>5.7735026918961346E-2</v>
      </c>
      <c r="P5" s="7">
        <f t="shared" ref="P5:P13" si="4">STDEV(D5,G5,J5)</f>
        <v>0.70237691685684844</v>
      </c>
      <c r="Q5" s="7">
        <f t="shared" ref="Q5:Q13" si="5">STDEV(E5,H5,K5)</f>
        <v>2757.414247684474</v>
      </c>
    </row>
    <row r="6" spans="1:24" x14ac:dyDescent="0.35">
      <c r="A6" t="s">
        <v>26</v>
      </c>
      <c r="B6">
        <v>15</v>
      </c>
      <c r="C6">
        <v>40</v>
      </c>
      <c r="D6">
        <v>42.4</v>
      </c>
      <c r="E6" s="15">
        <v>22440</v>
      </c>
      <c r="F6">
        <v>39.9</v>
      </c>
      <c r="G6">
        <v>42.6</v>
      </c>
      <c r="H6" s="15">
        <v>22540</v>
      </c>
      <c r="I6">
        <v>39.799999999999997</v>
      </c>
      <c r="J6">
        <v>42.7</v>
      </c>
      <c r="K6" s="15">
        <v>22600</v>
      </c>
      <c r="L6" s="10">
        <f t="shared" si="0"/>
        <v>39.9</v>
      </c>
      <c r="M6" s="2">
        <f t="shared" si="1"/>
        <v>42.56666666666667</v>
      </c>
      <c r="N6" s="9">
        <f t="shared" si="2"/>
        <v>22526.666666666668</v>
      </c>
      <c r="O6" s="7">
        <f t="shared" si="3"/>
        <v>0.10000000000000142</v>
      </c>
      <c r="P6" s="7">
        <f t="shared" si="4"/>
        <v>0.15275252316519683</v>
      </c>
      <c r="Q6" s="7">
        <f t="shared" si="5"/>
        <v>80.829037686547608</v>
      </c>
    </row>
    <row r="7" spans="1:24" x14ac:dyDescent="0.35">
      <c r="A7" t="s">
        <v>26</v>
      </c>
      <c r="B7">
        <v>50</v>
      </c>
      <c r="C7">
        <v>50</v>
      </c>
      <c r="D7">
        <v>24.3</v>
      </c>
      <c r="E7">
        <v>3858</v>
      </c>
      <c r="F7">
        <v>50</v>
      </c>
      <c r="G7">
        <v>24.1</v>
      </c>
      <c r="H7">
        <v>3826</v>
      </c>
      <c r="I7">
        <v>50</v>
      </c>
      <c r="J7">
        <v>24</v>
      </c>
      <c r="K7">
        <v>3810</v>
      </c>
      <c r="L7" s="10">
        <f t="shared" si="0"/>
        <v>50</v>
      </c>
      <c r="M7" s="2">
        <f t="shared" si="1"/>
        <v>24.133333333333336</v>
      </c>
      <c r="N7" s="9">
        <f t="shared" si="2"/>
        <v>3831.3333333333335</v>
      </c>
      <c r="O7" s="7">
        <f t="shared" si="3"/>
        <v>0</v>
      </c>
      <c r="P7" s="7">
        <f t="shared" si="4"/>
        <v>0.15275252316519491</v>
      </c>
      <c r="Q7" s="7">
        <f t="shared" si="5"/>
        <v>24.440403706431145</v>
      </c>
    </row>
    <row r="8" spans="1:24" x14ac:dyDescent="0.35">
      <c r="A8" t="s">
        <v>26</v>
      </c>
      <c r="B8">
        <v>100</v>
      </c>
      <c r="C8">
        <v>59.9</v>
      </c>
      <c r="D8">
        <v>11.8</v>
      </c>
      <c r="E8">
        <v>936.6</v>
      </c>
      <c r="F8">
        <v>59.9</v>
      </c>
      <c r="G8">
        <v>11.8</v>
      </c>
      <c r="H8">
        <v>936.6</v>
      </c>
      <c r="I8">
        <v>59.9</v>
      </c>
      <c r="J8">
        <v>11.8</v>
      </c>
      <c r="K8">
        <v>936.6</v>
      </c>
      <c r="L8" s="10">
        <f t="shared" si="0"/>
        <v>59.9</v>
      </c>
      <c r="M8" s="2">
        <f t="shared" si="1"/>
        <v>11.800000000000002</v>
      </c>
      <c r="N8" s="9">
        <f t="shared" si="2"/>
        <v>936.6</v>
      </c>
      <c r="O8" s="7">
        <f t="shared" si="3"/>
        <v>0</v>
      </c>
      <c r="P8" s="7">
        <f t="shared" si="4"/>
        <v>2.1755839288168292E-15</v>
      </c>
      <c r="Q8" s="7">
        <f t="shared" si="5"/>
        <v>0</v>
      </c>
    </row>
    <row r="9" spans="1:24" x14ac:dyDescent="0.35">
      <c r="A9" t="s">
        <v>26</v>
      </c>
      <c r="B9">
        <v>150</v>
      </c>
      <c r="C9">
        <v>62.3</v>
      </c>
      <c r="D9">
        <v>10.9</v>
      </c>
      <c r="E9">
        <v>576.79999999999995</v>
      </c>
      <c r="F9">
        <v>62.6</v>
      </c>
      <c r="G9">
        <v>10.4</v>
      </c>
      <c r="H9">
        <v>550.29999999999995</v>
      </c>
      <c r="I9">
        <v>62.8</v>
      </c>
      <c r="J9">
        <v>9.9</v>
      </c>
      <c r="K9">
        <v>523.9</v>
      </c>
      <c r="L9" s="10">
        <f t="shared" si="0"/>
        <v>62.566666666666663</v>
      </c>
      <c r="M9" s="2">
        <f t="shared" si="1"/>
        <v>10.4</v>
      </c>
      <c r="N9" s="9">
        <f t="shared" si="2"/>
        <v>550.33333333333337</v>
      </c>
      <c r="O9" s="7">
        <f t="shared" si="3"/>
        <v>0.2516611478423586</v>
      </c>
      <c r="P9" s="7">
        <f t="shared" si="4"/>
        <v>0.5</v>
      </c>
      <c r="Q9" s="7">
        <f t="shared" si="5"/>
        <v>26.450015752988364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0.5</v>
      </c>
      <c r="C19">
        <f t="shared" ref="C19:C28" si="6">1/(C4+273.15)</f>
        <v>3.3517680576504111E-3</v>
      </c>
      <c r="D19">
        <f t="shared" ref="D19:D28" si="7">D4</f>
        <v>38.1</v>
      </c>
      <c r="E19">
        <f t="shared" ref="E19:E28" si="8">LN(E4/1000)</f>
        <v>6.4048978248653228</v>
      </c>
      <c r="F19">
        <f t="shared" ref="F19:F28" si="9">1/(F4+273.15)</f>
        <v>3.3517680576504111E-3</v>
      </c>
      <c r="G19">
        <f t="shared" ref="G19:G28" si="10">G4</f>
        <v>38.200000000000003</v>
      </c>
      <c r="H19">
        <f t="shared" ref="H19:H28" si="11">LN(H4/1000)</f>
        <v>6.407539834328162</v>
      </c>
      <c r="I19">
        <f t="shared" ref="I19:I28" si="12">1/(I4+273.15)</f>
        <v>3.3528918692372171E-3</v>
      </c>
      <c r="J19">
        <f t="shared" ref="J19:J28" si="13">J4</f>
        <v>38</v>
      </c>
      <c r="K19">
        <f t="shared" ref="K19:K28" si="14">LN(K4/1000)</f>
        <v>6.4024145854467163</v>
      </c>
      <c r="L19" s="5">
        <f t="shared" ref="L19:L28" si="15">AVERAGE(C19,F19,I19)</f>
        <v>3.3521426615126799E-3</v>
      </c>
      <c r="M19" s="2">
        <f t="shared" ref="M19:M28" si="16">AVERAGE(D19,G19,J19)</f>
        <v>38.1</v>
      </c>
      <c r="N19" s="4">
        <f t="shared" ref="N19:N28" si="17">AVERAGE(E19,H19,K19)</f>
        <v>6.4049507482134009</v>
      </c>
      <c r="O19" s="5">
        <f t="shared" ref="O19:O28" si="18">STDEV(C19,F19,I19)</f>
        <v>6.4883292216087372E-7</v>
      </c>
      <c r="P19" s="2">
        <f t="shared" ref="P19:P28" si="19">STDEV(D19,G19,J19)</f>
        <v>0.10000000000000142</v>
      </c>
      <c r="Q19" s="4">
        <f t="shared" ref="Q19:Q28" si="20">STDEV(E19,H19,K19)</f>
        <v>2.5630342730382982E-3</v>
      </c>
    </row>
    <row r="20" spans="1:17" x14ac:dyDescent="0.35">
      <c r="B20">
        <f t="shared" ref="B20:B28" si="21">B5</f>
        <v>2</v>
      </c>
      <c r="C20">
        <f t="shared" si="6"/>
        <v>3.2943501894251363E-3</v>
      </c>
      <c r="D20">
        <f t="shared" si="7"/>
        <v>43.5</v>
      </c>
      <c r="E20">
        <f t="shared" si="8"/>
        <v>5.1509767786493272</v>
      </c>
      <c r="F20">
        <f t="shared" si="9"/>
        <v>3.2954358213873785E-3</v>
      </c>
      <c r="G20">
        <f t="shared" si="10"/>
        <v>42.7</v>
      </c>
      <c r="H20">
        <f t="shared" si="11"/>
        <v>5.1328529268205045</v>
      </c>
      <c r="I20">
        <f t="shared" si="12"/>
        <v>3.2954358213873785E-3</v>
      </c>
      <c r="J20">
        <f t="shared" si="13"/>
        <v>42.1</v>
      </c>
      <c r="K20">
        <f t="shared" si="14"/>
        <v>5.1185924356013484</v>
      </c>
      <c r="L20" s="5">
        <f t="shared" si="15"/>
        <v>3.2950739440666308E-3</v>
      </c>
      <c r="M20" s="2">
        <f t="shared" si="16"/>
        <v>42.766666666666673</v>
      </c>
      <c r="N20" s="4">
        <f t="shared" si="17"/>
        <v>5.1341407136903934</v>
      </c>
      <c r="O20" s="5">
        <f t="shared" si="18"/>
        <v>6.2678990564136529E-7</v>
      </c>
      <c r="P20" s="2">
        <f t="shared" si="19"/>
        <v>0.70237691685684844</v>
      </c>
      <c r="Q20" s="4">
        <f t="shared" si="20"/>
        <v>1.6230533414801504E-2</v>
      </c>
    </row>
    <row r="21" spans="1:17" x14ac:dyDescent="0.35">
      <c r="B21">
        <f t="shared" si="21"/>
        <v>15</v>
      </c>
      <c r="C21">
        <f t="shared" si="6"/>
        <v>3.1933578157432542E-3</v>
      </c>
      <c r="D21">
        <f t="shared" si="7"/>
        <v>42.4</v>
      </c>
      <c r="E21">
        <f t="shared" si="8"/>
        <v>3.1108450806544958</v>
      </c>
      <c r="F21">
        <f t="shared" si="9"/>
        <v>3.1943778949049678E-3</v>
      </c>
      <c r="G21">
        <f t="shared" si="10"/>
        <v>42.6</v>
      </c>
      <c r="H21">
        <f t="shared" si="11"/>
        <v>3.1152915086116302</v>
      </c>
      <c r="I21">
        <f t="shared" si="12"/>
        <v>3.1953986259785909E-3</v>
      </c>
      <c r="J21">
        <f t="shared" si="13"/>
        <v>42.7</v>
      </c>
      <c r="K21">
        <f t="shared" si="14"/>
        <v>3.1179499062782403</v>
      </c>
      <c r="L21" s="5">
        <f t="shared" si="15"/>
        <v>3.1943781122089378E-3</v>
      </c>
      <c r="M21" s="2">
        <f t="shared" si="16"/>
        <v>42.56666666666667</v>
      </c>
      <c r="N21" s="4">
        <f t="shared" si="17"/>
        <v>3.1146954985147892</v>
      </c>
      <c r="O21" s="5">
        <f t="shared" si="18"/>
        <v>1.02040513502215E-6</v>
      </c>
      <c r="P21" s="2">
        <f t="shared" si="19"/>
        <v>0.15275252316519683</v>
      </c>
      <c r="Q21" s="4">
        <f t="shared" si="20"/>
        <v>3.58971556151831E-3</v>
      </c>
    </row>
    <row r="22" spans="1:17" x14ac:dyDescent="0.35">
      <c r="B22">
        <f t="shared" si="21"/>
        <v>50</v>
      </c>
      <c r="C22">
        <f t="shared" si="6"/>
        <v>3.0945381401825778E-3</v>
      </c>
      <c r="D22">
        <f t="shared" si="7"/>
        <v>24.3</v>
      </c>
      <c r="E22">
        <f t="shared" si="8"/>
        <v>1.3501489144835375</v>
      </c>
      <c r="F22">
        <f t="shared" si="9"/>
        <v>3.0945381401825778E-3</v>
      </c>
      <c r="G22">
        <f t="shared" si="10"/>
        <v>24.1</v>
      </c>
      <c r="H22">
        <f t="shared" si="11"/>
        <v>1.3418198710180611</v>
      </c>
      <c r="I22">
        <f t="shared" si="12"/>
        <v>3.0945381401825778E-3</v>
      </c>
      <c r="J22">
        <f t="shared" si="13"/>
        <v>24</v>
      </c>
      <c r="K22">
        <f t="shared" si="14"/>
        <v>1.3376291891386096</v>
      </c>
      <c r="L22" s="5">
        <f t="shared" si="15"/>
        <v>3.0945381401825778E-3</v>
      </c>
      <c r="M22" s="2">
        <f t="shared" si="16"/>
        <v>24.133333333333336</v>
      </c>
      <c r="N22" s="4">
        <f t="shared" si="17"/>
        <v>1.3431993248800695</v>
      </c>
      <c r="O22" s="5">
        <f t="shared" si="18"/>
        <v>0</v>
      </c>
      <c r="P22" s="2">
        <f t="shared" si="19"/>
        <v>0.15275252316519491</v>
      </c>
      <c r="Q22" s="4">
        <f t="shared" si="20"/>
        <v>6.3728369189996036E-3</v>
      </c>
    </row>
    <row r="23" spans="1:17" x14ac:dyDescent="0.35">
      <c r="B23">
        <f t="shared" si="21"/>
        <v>100</v>
      </c>
      <c r="C23">
        <f t="shared" si="6"/>
        <v>3.0025521693439429E-3</v>
      </c>
      <c r="D23">
        <f t="shared" si="7"/>
        <v>11.8</v>
      </c>
      <c r="E23">
        <f t="shared" si="8"/>
        <v>-6.5498982232695679E-2</v>
      </c>
      <c r="F23">
        <f t="shared" si="9"/>
        <v>3.0025521693439429E-3</v>
      </c>
      <c r="G23">
        <f t="shared" si="10"/>
        <v>11.8</v>
      </c>
      <c r="H23">
        <f t="shared" si="11"/>
        <v>-6.5498982232695679E-2</v>
      </c>
      <c r="I23">
        <f t="shared" si="12"/>
        <v>3.0025521693439429E-3</v>
      </c>
      <c r="J23">
        <f t="shared" si="13"/>
        <v>11.8</v>
      </c>
      <c r="K23">
        <f t="shared" si="14"/>
        <v>-6.5498982232695679E-2</v>
      </c>
      <c r="L23" s="5">
        <f t="shared" si="15"/>
        <v>3.0025521693439424E-3</v>
      </c>
      <c r="M23" s="2">
        <f t="shared" si="16"/>
        <v>11.800000000000002</v>
      </c>
      <c r="N23" s="4">
        <f t="shared" si="17"/>
        <v>-6.5498982232695679E-2</v>
      </c>
      <c r="O23" s="5">
        <f t="shared" si="18"/>
        <v>5.3114842012129618E-19</v>
      </c>
      <c r="P23" s="2">
        <f t="shared" si="19"/>
        <v>2.1755839288168292E-15</v>
      </c>
      <c r="Q23" s="4">
        <f t="shared" si="20"/>
        <v>0</v>
      </c>
    </row>
    <row r="24" spans="1:17" x14ac:dyDescent="0.35">
      <c r="B24">
        <f t="shared" si="21"/>
        <v>150</v>
      </c>
      <c r="C24">
        <f t="shared" si="6"/>
        <v>2.9810702042033089E-3</v>
      </c>
      <c r="D24">
        <f t="shared" si="7"/>
        <v>10.9</v>
      </c>
      <c r="E24">
        <f t="shared" si="8"/>
        <v>-0.55025969301139777</v>
      </c>
      <c r="F24">
        <f t="shared" si="9"/>
        <v>2.9784065524944155E-3</v>
      </c>
      <c r="G24">
        <f t="shared" si="10"/>
        <v>10.4</v>
      </c>
      <c r="H24">
        <f t="shared" si="11"/>
        <v>-0.59729169491642409</v>
      </c>
      <c r="I24">
        <f t="shared" si="12"/>
        <v>2.9766334275933919E-3</v>
      </c>
      <c r="J24">
        <f t="shared" si="13"/>
        <v>9.9</v>
      </c>
      <c r="K24">
        <f t="shared" si="14"/>
        <v>-0.64645445256796297</v>
      </c>
      <c r="L24" s="5">
        <f t="shared" si="15"/>
        <v>2.9787033947637053E-3</v>
      </c>
      <c r="M24" s="2">
        <f t="shared" si="16"/>
        <v>10.4</v>
      </c>
      <c r="N24" s="4">
        <f t="shared" si="17"/>
        <v>-0.59800194683192831</v>
      </c>
      <c r="O24" s="5">
        <f t="shared" si="18"/>
        <v>2.233233792329992E-6</v>
      </c>
      <c r="P24" s="2">
        <f t="shared" si="19"/>
        <v>0.5</v>
      </c>
      <c r="Q24" s="4">
        <f t="shared" si="20"/>
        <v>4.8101312714664619E-2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2024-03-08T18:13:42Z</dcterms:modified>
</cp:coreProperties>
</file>