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921" firstSheet="17" autoFilterDateGrouping="1"/>
  </bookViews>
  <sheets>
    <sheet xmlns:r="http://schemas.openxmlformats.org/officeDocument/2006/relationships" name="CGS1810 900kcp D9 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2">
    <numFmt numFmtId="164" formatCode="0.000"/>
    <numFmt numFmtId="165" formatCode="0_);[Red]\(0\)"/>
  </numFmts>
  <fonts count="18">
    <font>
      <name val="Aptos Narrow"/>
      <family val="2"/>
      <color theme="1"/>
      <sz val="11"/>
      <scheme val="minor"/>
    </font>
    <font>
      <name val="Aptos Narrow"/>
      <family val="2"/>
      <color theme="1"/>
      <sz val="11"/>
      <scheme val="minor"/>
    </font>
    <font>
      <name val="Aptos Narrow"/>
      <family val="2"/>
      <color rgb="FF006100"/>
      <sz val="11"/>
      <scheme val="minor"/>
    </font>
    <font>
      <name val="Aptos Narrow"/>
      <family val="2"/>
      <color rgb="FF9C0006"/>
      <sz val="11"/>
      <scheme val="minor"/>
    </font>
    <font>
      <name val="Calibri"/>
      <family val="2"/>
      <b val="1"/>
      <color theme="1"/>
      <sz val="12"/>
    </font>
    <font>
      <name val="Calibri"/>
      <family val="2"/>
      <b val="1"/>
      <color theme="1"/>
      <sz val="16"/>
    </font>
    <font>
      <name val="Calibri"/>
      <family val="2"/>
      <color theme="1"/>
      <sz val="12"/>
    </font>
    <font>
      <name val="Aptos Narrow"/>
      <family val="2"/>
      <color rgb="FF000000"/>
      <sz val="11"/>
      <scheme val="minor"/>
    </font>
    <font>
      <name val="Calibri"/>
      <family val="2"/>
      <sz val="12"/>
    </font>
    <font>
      <name val="Calibri"/>
      <family val="2"/>
      <b val="1"/>
      <color rgb="FFFF0000"/>
      <sz val="12"/>
    </font>
    <font>
      <name val="Aptos Narrow"/>
      <color rgb="FF000000"/>
      <sz val="10"/>
    </font>
    <font>
      <name val="Aptos Narrow"/>
      <family val="2"/>
      <b val="1"/>
      <color theme="1"/>
      <sz val="11"/>
      <scheme val="minor"/>
    </font>
    <font>
      <name val="Calibri"/>
      <family val="2"/>
      <b val="1"/>
      <sz val="12"/>
    </font>
    <font>
      <name val="Aptos Narrow"/>
      <family val="2"/>
      <sz val="8"/>
      <scheme val="minor"/>
    </font>
    <font>
      <name val="Aptos Narrow"/>
      <family val="2"/>
      <b val="1"/>
      <color theme="1"/>
      <sz val="11"/>
      <u val="single"/>
      <scheme val="minor"/>
    </font>
    <font>
      <name val="Aptos Narrow"/>
      <family val="2"/>
      <b val="1"/>
      <color rgb="FF000000"/>
      <sz val="11"/>
      <u val="single"/>
      <scheme val="minor"/>
    </font>
    <font>
      <name val="Arial"/>
      <family val="2"/>
      <sz val="11"/>
    </font>
    <font>
      <name val="Consolas"/>
      <family val="3"/>
      <color rgb="FF242424"/>
      <sz val="11"/>
    </font>
  </fonts>
  <fills count="18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0"/>
        <bgColor indexed="64"/>
      </patternFill>
    </fill>
    <fill>
      <patternFill patternType="solid">
        <fgColor theme="6" tint="0.7999816888943144"/>
        <bgColor indexed="64"/>
      </patternFill>
    </fill>
    <fill>
      <patternFill patternType="solid">
        <fgColor theme="5" tint="0.5999938962981048"/>
        <bgColor indexed="64"/>
      </patternFill>
    </fill>
    <fill>
      <patternFill patternType="solid">
        <fgColor theme="8" tint="0.7999816888943144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theme="7" tint="0.7999816888943144"/>
        <bgColor indexed="64"/>
      </patternFill>
    </fill>
    <fill>
      <patternFill patternType="solid">
        <fgColor theme="3" tint="0.5999938962981048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C6EFCE"/>
        <bgColor rgb="FF000000"/>
      </patternFill>
    </fill>
    <fill>
      <patternFill patternType="solid">
        <fgColor rgb="FFFF0000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5">
    <xf numFmtId="0" fontId="1" fillId="0" borderId="0"/>
    <xf numFmtId="0" fontId="2" fillId="2" borderId="0"/>
    <xf numFmtId="0" fontId="3" fillId="3" borderId="0"/>
    <xf numFmtId="0" fontId="1" fillId="0" borderId="0" applyAlignment="1">
      <alignment vertical="center"/>
    </xf>
    <xf numFmtId="0" fontId="1" fillId="0" borderId="0"/>
  </cellStyleXfs>
  <cellXfs count="120">
    <xf numFmtId="0" fontId="0" fillId="0" borderId="0" pivotButton="0" quotePrefix="0" xfId="0"/>
    <xf numFmtId="0" fontId="1" fillId="3" borderId="1" applyAlignment="1" pivotButton="0" quotePrefix="0" xfId="2">
      <alignment horizontal="center" vertical="center"/>
    </xf>
    <xf numFmtId="0" fontId="2" fillId="0" borderId="1" applyAlignment="1" pivotButton="0" quotePrefix="0" xfId="1">
      <alignment horizontal="center" vertical="center"/>
    </xf>
    <xf numFmtId="0" fontId="2" fillId="2" borderId="1" applyAlignment="1" pivotButton="0" quotePrefix="0" xfId="1">
      <alignment horizontal="center" vertical="center"/>
    </xf>
    <xf numFmtId="0" fontId="0" fillId="0" borderId="0" pivotButton="0" quotePrefix="1" xfId="0"/>
    <xf numFmtId="0" fontId="0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0" borderId="0" applyAlignment="1" pivotButton="0" quotePrefix="1" xfId="0">
      <alignment horizontal="center"/>
    </xf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0" borderId="0" applyAlignment="1" pivotButton="0" quotePrefix="1" xfId="0">
      <alignment horizontal="center" vertical="center"/>
    </xf>
    <xf numFmtId="0" fontId="0" fillId="0" borderId="0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  <xf numFmtId="14" fontId="0" fillId="0" borderId="1" applyAlignment="1" pivotButton="0" quotePrefix="0" xfId="0">
      <alignment horizontal="center" vertical="center" wrapText="1"/>
    </xf>
    <xf numFmtId="0" fontId="1" fillId="3" borderId="1" applyAlignment="1" pivotButton="0" quotePrefix="0" xfId="2">
      <alignment horizontal="center" vertical="center" wrapText="1"/>
    </xf>
    <xf numFmtId="0" fontId="0" fillId="0" borderId="0" applyAlignment="1" pivotButton="0" quotePrefix="1" xfId="0">
      <alignment horizontal="center" vertical="center" wrapText="1"/>
    </xf>
    <xf numFmtId="0" fontId="2" fillId="2" borderId="0" applyAlignment="1" pivotButton="0" quotePrefix="0" xfId="1">
      <alignment horizontal="center" vertical="center"/>
    </xf>
    <xf numFmtId="0" fontId="2" fillId="2" borderId="0" pivotButton="0" quotePrefix="0" xfId="1"/>
    <xf numFmtId="0" fontId="0" fillId="0" borderId="0" applyAlignment="1" pivotButton="0" quotePrefix="0" xfId="0">
      <alignment horizontal="center" wrapText="1"/>
    </xf>
    <xf numFmtId="0" fontId="0" fillId="0" borderId="2" applyAlignment="1" pivotButton="0" quotePrefix="0" xfId="0">
      <alignment horizontal="center" vertical="center" wrapText="1"/>
    </xf>
    <xf numFmtId="0" fontId="0" fillId="0" borderId="1" pivotButton="0" quotePrefix="0" xfId="0"/>
    <xf numFmtId="0" fontId="2" fillId="2" borderId="1" pivotButton="0" quotePrefix="0" xfId="1"/>
    <xf numFmtId="0" fontId="2" fillId="0" borderId="0" pivotButton="0" quotePrefix="0" xfId="1"/>
    <xf numFmtId="0" fontId="1" fillId="4" borderId="1" applyAlignment="1" pivotButton="0" quotePrefix="0" xfId="2">
      <alignment horizontal="center" vertical="center" wrapText="1"/>
    </xf>
    <xf numFmtId="9" fontId="0" fillId="0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vertical="center" wrapText="1"/>
    </xf>
    <xf numFmtId="0" fontId="0" fillId="3" borderId="1" applyAlignment="1" pivotButton="0" quotePrefix="0" xfId="2">
      <alignment horizontal="center" vertical="center"/>
    </xf>
    <xf numFmtId="0" fontId="4" fillId="0" borderId="1" applyAlignment="1" pivotButton="0" quotePrefix="0" xfId="3">
      <alignment horizontal="center" vertical="center" wrapText="1"/>
    </xf>
    <xf numFmtId="0" fontId="6" fillId="0" borderId="0" applyAlignment="1" pivotButton="0" quotePrefix="0" xfId="3">
      <alignment vertical="center"/>
    </xf>
    <xf numFmtId="0" fontId="6" fillId="0" borderId="0" applyAlignment="1" pivotButton="0" quotePrefix="0" xfId="3">
      <alignment horizontal="center" vertical="center"/>
    </xf>
    <xf numFmtId="0" fontId="6" fillId="0" borderId="0" applyAlignment="1" pivotButton="0" quotePrefix="0" xfId="3">
      <alignment vertical="center" wrapText="1"/>
    </xf>
    <xf numFmtId="0" fontId="6" fillId="0" borderId="0" applyAlignment="1" pivotButton="0" quotePrefix="0" xfId="3">
      <alignment horizontal="center" vertical="center" wrapText="1"/>
    </xf>
    <xf numFmtId="0" fontId="4" fillId="0" borderId="0" applyAlignment="1" pivotButton="0" quotePrefix="0" xfId="3">
      <alignment horizontal="center" vertical="center" wrapText="1"/>
    </xf>
    <xf numFmtId="0" fontId="6" fillId="0" borderId="0" applyAlignment="1" pivotButton="0" quotePrefix="0" xfId="3">
      <alignment horizontal="left" vertical="center" wrapText="1"/>
    </xf>
    <xf numFmtId="0" fontId="6" fillId="0" borderId="0" applyAlignment="1" pivotButton="0" quotePrefix="0" xfId="3">
      <alignment horizontal="left" vertical="center"/>
    </xf>
    <xf numFmtId="164" fontId="0" fillId="0" borderId="0" pivotButton="0" quotePrefix="0" xfId="0"/>
    <xf numFmtId="0" fontId="7" fillId="0" borderId="0" applyAlignment="1" pivotButton="0" quotePrefix="0" xfId="0">
      <alignment horizontal="center" vertical="center" wrapText="1"/>
    </xf>
    <xf numFmtId="0" fontId="7" fillId="0" borderId="1" applyAlignment="1" pivotButton="0" quotePrefix="0" xfId="0">
      <alignment horizontal="center" vertical="center" wrapText="1"/>
    </xf>
    <xf numFmtId="0" fontId="7" fillId="12" borderId="1" applyAlignment="1" pivotButton="0" quotePrefix="0" xfId="0">
      <alignment horizontal="center" vertical="center" wrapText="1"/>
    </xf>
    <xf numFmtId="0" fontId="7" fillId="13" borderId="1" applyAlignment="1" pivotButton="0" quotePrefix="0" xfId="0">
      <alignment horizontal="center" vertical="center" wrapText="1"/>
    </xf>
    <xf numFmtId="0" fontId="2" fillId="14" borderId="1" applyAlignment="1" pivotButton="0" quotePrefix="0" xfId="0">
      <alignment horizontal="center" vertical="center" wrapText="1"/>
    </xf>
    <xf numFmtId="0" fontId="4" fillId="0" borderId="1" applyAlignment="1" pivotButton="0" quotePrefix="0" xfId="3">
      <alignment horizontal="center" vertical="center"/>
    </xf>
    <xf numFmtId="0" fontId="4" fillId="0" borderId="1" applyAlignment="1" pivotButton="0" quotePrefix="0" xfId="3">
      <alignment horizontal="left" vertical="center" wrapText="1"/>
    </xf>
    <xf numFmtId="0" fontId="4" fillId="0" borderId="1" applyAlignment="1" pivotButton="0" quotePrefix="0" xfId="3">
      <alignment vertical="center"/>
    </xf>
    <xf numFmtId="0" fontId="4" fillId="0" borderId="1" applyAlignment="1" pivotButton="0" quotePrefix="0" xfId="3">
      <alignment vertical="center" wrapText="1"/>
    </xf>
    <xf numFmtId="0" fontId="4" fillId="5" borderId="1" applyAlignment="1" pivotButton="0" quotePrefix="0" xfId="3">
      <alignment horizontal="center" vertical="center" wrapText="1"/>
    </xf>
    <xf numFmtId="0" fontId="4" fillId="4" borderId="1" applyAlignment="1" pivotButton="0" quotePrefix="0" xfId="3">
      <alignment horizontal="center" vertical="center"/>
    </xf>
    <xf numFmtId="0" fontId="6" fillId="0" borderId="1" applyAlignment="1" pivotButton="0" quotePrefix="0" xfId="3">
      <alignment horizontal="left" vertical="center" wrapText="1"/>
    </xf>
    <xf numFmtId="0" fontId="6" fillId="0" borderId="1" applyAlignment="1" pivotButton="0" quotePrefix="0" xfId="3">
      <alignment horizontal="center" vertical="center" wrapText="1"/>
    </xf>
    <xf numFmtId="0" fontId="6" fillId="0" borderId="1" applyAlignment="1" pivotButton="0" quotePrefix="0" xfId="3">
      <alignment vertical="center" wrapText="1"/>
    </xf>
    <xf numFmtId="0" fontId="6" fillId="0" borderId="1" applyAlignment="1" pivotButton="0" quotePrefix="0" xfId="4">
      <alignment horizontal="center" vertical="center" wrapText="1"/>
    </xf>
    <xf numFmtId="0" fontId="8" fillId="0" borderId="1" applyAlignment="1" pivotButton="0" quotePrefix="0" xfId="4">
      <alignment vertical="center" wrapText="1"/>
    </xf>
    <xf numFmtId="0" fontId="4" fillId="0" borderId="1" applyAlignment="1" pivotButton="0" quotePrefix="0" xfId="4">
      <alignment horizontal="center" vertical="center" wrapText="1"/>
    </xf>
    <xf numFmtId="0" fontId="9" fillId="8" borderId="1" applyAlignment="1" pivotButton="0" quotePrefix="0" xfId="4">
      <alignment horizontal="center" vertical="center" wrapText="1"/>
    </xf>
    <xf numFmtId="0" fontId="8" fillId="0" borderId="1" applyAlignment="1" pivotButton="0" quotePrefix="0" xfId="3">
      <alignment horizontal="left" vertical="center" wrapText="1"/>
    </xf>
    <xf numFmtId="0" fontId="8" fillId="0" borderId="1" applyAlignment="1" pivotButton="0" quotePrefix="0" xfId="4">
      <alignment horizontal="left" vertical="center" wrapText="1"/>
    </xf>
    <xf numFmtId="0" fontId="6" fillId="0" borderId="1" applyAlignment="1" pivotButton="0" quotePrefix="0" xfId="3">
      <alignment vertical="center"/>
    </xf>
    <xf numFmtId="0" fontId="8" fillId="4" borderId="1" applyAlignment="1" pivotButton="0" quotePrefix="0" xfId="4">
      <alignment vertical="center" wrapText="1"/>
    </xf>
    <xf numFmtId="0" fontId="8" fillId="0" borderId="1" applyAlignment="1" pivotButton="0" quotePrefix="0" xfId="4">
      <alignment horizontal="center" vertical="center" wrapText="1"/>
    </xf>
    <xf numFmtId="0" fontId="4" fillId="0" borderId="1" applyAlignment="1" pivotButton="0" quotePrefix="0" xfId="4">
      <alignment horizontal="center" vertical="center"/>
    </xf>
    <xf numFmtId="0" fontId="4" fillId="11" borderId="1" applyAlignment="1" pivotButton="0" quotePrefix="0" xfId="3">
      <alignment horizontal="center" vertical="center" wrapText="1"/>
    </xf>
    <xf numFmtId="0" fontId="4" fillId="4" borderId="1" applyAlignment="1" pivotButton="0" quotePrefix="0" xfId="4">
      <alignment horizontal="center" vertical="center" wrapText="1"/>
    </xf>
    <xf numFmtId="0" fontId="0" fillId="0" borderId="0" applyAlignment="1" pivotButton="0" quotePrefix="0" xfId="0">
      <alignment horizontal="left" vertical="center"/>
    </xf>
    <xf numFmtId="0" fontId="8" fillId="0" borderId="1" applyAlignment="1" pivotButton="0" quotePrefix="0" xfId="3">
      <alignment horizontal="center" vertical="center" wrapText="1"/>
    </xf>
    <xf numFmtId="165" fontId="8" fillId="0" borderId="1" applyAlignment="1" pivotButton="0" quotePrefix="0" xfId="4">
      <alignment horizontal="center" vertical="center"/>
    </xf>
    <xf numFmtId="0" fontId="12" fillId="0" borderId="1" applyAlignment="1" pivotButton="0" quotePrefix="0" xfId="4">
      <alignment horizontal="center" vertical="center" wrapText="1"/>
    </xf>
    <xf numFmtId="0" fontId="8" fillId="0" borderId="1" applyAlignment="1" pivotButton="0" quotePrefix="0" xfId="3">
      <alignment vertical="center" wrapText="1"/>
    </xf>
    <xf numFmtId="0" fontId="8" fillId="0" borderId="0" applyAlignment="1" pivotButton="0" quotePrefix="0" xfId="3">
      <alignment vertical="center" wrapText="1"/>
    </xf>
    <xf numFmtId="0" fontId="8" fillId="0" borderId="0" applyAlignment="1" pivotButton="0" quotePrefix="0" xfId="3">
      <alignment horizontal="left" vertical="center" wrapText="1"/>
    </xf>
    <xf numFmtId="0" fontId="0" fillId="0" borderId="1" applyAlignment="1" pivotButton="0" quotePrefix="0" xfId="0">
      <alignment horizontal="left" vertical="center" wrapText="1"/>
    </xf>
    <xf numFmtId="0" fontId="0" fillId="0" borderId="0" applyAlignment="1" pivotButton="0" quotePrefix="0" xfId="0">
      <alignment horizontal="left"/>
    </xf>
    <xf numFmtId="0" fontId="11" fillId="0" borderId="1" applyAlignment="1" pivotButton="0" quotePrefix="0" xfId="0">
      <alignment horizontal="left" vertical="center"/>
    </xf>
    <xf numFmtId="0" fontId="11" fillId="0" borderId="1" applyAlignment="1" pivotButton="0" quotePrefix="0" xfId="0">
      <alignment horizontal="left" vertical="center" wrapText="1"/>
    </xf>
    <xf numFmtId="0" fontId="11" fillId="0" borderId="1" applyAlignment="1" pivotButton="0" quotePrefix="0" xfId="0">
      <alignment horizontal="left"/>
    </xf>
    <xf numFmtId="0" fontId="0" fillId="0" borderId="0" applyAlignment="1" pivotButton="0" quotePrefix="0" xfId="0">
      <alignment horizontal="left" vertical="center" wrapText="1"/>
    </xf>
    <xf numFmtId="0" fontId="11" fillId="0" borderId="1" applyAlignment="1" pivotButton="0" quotePrefix="0" xfId="0">
      <alignment horizontal="center" vertical="center"/>
    </xf>
    <xf numFmtId="0" fontId="11" fillId="0" borderId="1" pivotButton="0" quotePrefix="0" xfId="0"/>
    <xf numFmtId="0" fontId="14" fillId="0" borderId="0" applyAlignment="1" pivotButton="0" quotePrefix="0" xfId="0">
      <alignment horizontal="left" vertical="center" wrapText="1"/>
    </xf>
    <xf numFmtId="0" fontId="0" fillId="11" borderId="0" applyAlignment="1" pivotButton="0" quotePrefix="0" xfId="0">
      <alignment horizontal="left" vertical="center" wrapText="1"/>
    </xf>
    <xf numFmtId="0" fontId="14" fillId="0" borderId="0" applyAlignment="1" pivotButton="0" quotePrefix="0" xfId="0">
      <alignment horizontal="center" vertical="center"/>
    </xf>
    <xf numFmtId="0" fontId="0" fillId="11" borderId="0" applyAlignment="1" pivotButton="0" quotePrefix="0" xfId="0">
      <alignment horizontal="center" vertical="center"/>
    </xf>
    <xf numFmtId="0" fontId="14" fillId="0" borderId="0" pivotButton="0" quotePrefix="0" xfId="0"/>
    <xf numFmtId="0" fontId="0" fillId="11" borderId="0" pivotButton="0" quotePrefix="0" xfId="0"/>
    <xf numFmtId="0" fontId="0" fillId="11" borderId="0" applyAlignment="1" pivotButton="0" quotePrefix="0" xfId="0">
      <alignment horizontal="center"/>
    </xf>
    <xf numFmtId="0" fontId="0" fillId="15" borderId="0" applyAlignment="1" pivotButton="0" quotePrefix="0" xfId="0">
      <alignment horizontal="center"/>
    </xf>
    <xf numFmtId="0" fontId="14" fillId="0" borderId="0" applyAlignment="1" pivotButton="0" quotePrefix="0" xfId="0">
      <alignment horizontal="center" vertical="center" wrapText="1"/>
    </xf>
    <xf numFmtId="0" fontId="0" fillId="16" borderId="0" applyAlignment="1" pivotButton="0" quotePrefix="0" xfId="0">
      <alignment horizontal="center"/>
    </xf>
    <xf numFmtId="0" fontId="0" fillId="11" borderId="0" applyAlignment="1" pivotButton="0" quotePrefix="0" xfId="0">
      <alignment horizontal="center" vertical="center" wrapText="1"/>
    </xf>
    <xf numFmtId="0" fontId="14" fillId="0" borderId="0" applyAlignment="1" pivotButton="0" quotePrefix="0" xfId="0">
      <alignment horizontal="left"/>
    </xf>
    <xf numFmtId="0" fontId="0" fillId="11" borderId="0" applyAlignment="1" pivotButton="0" quotePrefix="0" xfId="0">
      <alignment horizontal="left" vertical="center"/>
    </xf>
    <xf numFmtId="0" fontId="0" fillId="11" borderId="0" applyAlignment="1" pivotButton="0" quotePrefix="0" xfId="0">
      <alignment horizontal="left"/>
    </xf>
    <xf numFmtId="0" fontId="0" fillId="4" borderId="1" applyAlignment="1" pivotButton="0" quotePrefix="0" xfId="2">
      <alignment horizontal="center" vertical="center"/>
    </xf>
    <xf numFmtId="0" fontId="14" fillId="11" borderId="1" applyAlignment="1" pivotButton="0" quotePrefix="0" xfId="0">
      <alignment horizontal="center" vertical="center"/>
    </xf>
    <xf numFmtId="0" fontId="15" fillId="0" borderId="0" applyAlignment="1" pivotButton="0" quotePrefix="0" xfId="0">
      <alignment horizontal="center" vertical="center" wrapText="1"/>
    </xf>
    <xf numFmtId="0" fontId="7" fillId="11" borderId="0" applyAlignment="1" pivotButton="0" quotePrefix="0" xfId="0">
      <alignment horizontal="center" vertical="center" wrapText="1"/>
    </xf>
    <xf numFmtId="0" fontId="7" fillId="9" borderId="0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left"/>
    </xf>
    <xf numFmtId="0" fontId="11" fillId="15" borderId="1" pivotButton="0" quotePrefix="0" xfId="0"/>
    <xf numFmtId="0" fontId="16" fillId="0" borderId="1" pivotButton="0" quotePrefix="0" xfId="0"/>
    <xf numFmtId="0" fontId="0" fillId="17" borderId="1" pivotButton="0" quotePrefix="0" xfId="0"/>
    <xf numFmtId="0" fontId="0" fillId="8" borderId="1" applyAlignment="1" pivotButton="0" quotePrefix="0" xfId="0">
      <alignment horizontal="center" vertical="center" wrapText="1"/>
    </xf>
    <xf numFmtId="0" fontId="4" fillId="6" borderId="2" applyAlignment="1" pivotButton="0" quotePrefix="0" xfId="3">
      <alignment horizontal="center" vertical="center" wrapText="1"/>
    </xf>
    <xf numFmtId="0" fontId="4" fillId="6" borderId="3" applyAlignment="1" pivotButton="0" quotePrefix="0" xfId="3">
      <alignment horizontal="center" vertical="center" wrapText="1"/>
    </xf>
    <xf numFmtId="0" fontId="4" fillId="6" borderId="4" applyAlignment="1" pivotButton="0" quotePrefix="0" xfId="3">
      <alignment horizontal="center" vertical="center" wrapText="1"/>
    </xf>
    <xf numFmtId="0" fontId="4" fillId="7" borderId="1" applyAlignment="1" pivotButton="0" quotePrefix="0" xfId="3">
      <alignment horizontal="center" vertical="center" wrapText="1"/>
    </xf>
    <xf numFmtId="0" fontId="4" fillId="9" borderId="1" applyAlignment="1" pivotButton="0" quotePrefix="0" xfId="3">
      <alignment horizontal="center" vertical="center" wrapText="1"/>
    </xf>
    <xf numFmtId="0" fontId="4" fillId="10" borderId="2" applyAlignment="1" pivotButton="0" quotePrefix="0" xfId="3">
      <alignment horizontal="center" vertical="center" wrapText="1"/>
    </xf>
    <xf numFmtId="0" fontId="4" fillId="10" borderId="3" applyAlignment="1" pivotButton="0" quotePrefix="0" xfId="3">
      <alignment horizontal="center" vertical="center" wrapText="1"/>
    </xf>
    <xf numFmtId="0" fontId="4" fillId="10" borderId="4" applyAlignment="1" pivotButton="0" quotePrefix="0" xfId="3">
      <alignment horizontal="center" vertical="center" wrapText="1"/>
    </xf>
    <xf numFmtId="0" fontId="4" fillId="8" borderId="1" applyAlignment="1" pivotButton="0" quotePrefix="0" xfId="3">
      <alignment horizontal="center" vertical="center" wrapText="1"/>
    </xf>
    <xf numFmtId="0" fontId="5" fillId="0" borderId="1" applyAlignment="1" pivotButton="0" quotePrefix="0" xfId="3">
      <alignment horizontal="center" vertical="center"/>
    </xf>
    <xf numFmtId="0" fontId="4" fillId="0" borderId="1" applyAlignment="1" pivotButton="0" quotePrefix="0" xfId="3">
      <alignment horizontal="center" vertical="center" wrapText="1"/>
    </xf>
    <xf numFmtId="0" fontId="4" fillId="0" borderId="1" applyAlignment="1" pivotButton="0" quotePrefix="0" xfId="3">
      <alignment horizontal="center" vertical="center"/>
    </xf>
    <xf numFmtId="14" fontId="4" fillId="0" borderId="1" applyAlignment="1" pivotButton="0" quotePrefix="0" xfId="3">
      <alignment horizontal="center" vertical="center"/>
    </xf>
    <xf numFmtId="0" fontId="4" fillId="0" borderId="1" applyAlignment="1" pivotButton="0" quotePrefix="0" xfId="3">
      <alignment horizontal="left" vertical="center"/>
    </xf>
    <xf numFmtId="0" fontId="6" fillId="0" borderId="1" applyAlignment="1" pivotButton="0" quotePrefix="0" xfId="3">
      <alignment horizontal="left" vertical="center"/>
    </xf>
    <xf numFmtId="0" fontId="6" fillId="0" borderId="1" applyAlignment="1" pivotButton="0" quotePrefix="0" xfId="3">
      <alignment horizontal="center" vertical="center"/>
    </xf>
    <xf numFmtId="0" fontId="7" fillId="0" borderId="1" applyAlignment="1" pivotButton="0" quotePrefix="0" xfId="0">
      <alignment horizontal="center" vertical="center" wrapText="1"/>
    </xf>
    <xf numFmtId="0" fontId="17" fillId="0" borderId="0" pivotButton="0" quotePrefix="0" xfId="0"/>
    <xf numFmtId="164" fontId="0" fillId="0" borderId="0" pivotButton="0" quotePrefix="0" xfId="0"/>
  </cellXfs>
  <cellStyles count="5">
    <cellStyle name="Normal" xfId="0" builtinId="0"/>
    <cellStyle name="Good" xfId="1" builtinId="26"/>
    <cellStyle name="Bad" xfId="2" builtinId="27"/>
    <cellStyle name="常规 3 4" xfId="3"/>
    <cellStyle name="Normal 2" xfId="4"/>
  </cellStyles>
  <dxfs count="517">
    <dxf>
      <fill>
        <patternFill>
          <bgColor rgb="FFEFA9A9"/>
        </patternFill>
      </fill>
    </dxf>
    <dxf>
      <fill>
        <patternFill>
          <bgColor rgb="FF99FF99"/>
        </patternFill>
      </fill>
    </dxf>
    <dxf>
      <fill>
        <patternFill>
          <bgColor rgb="FFEFA9A9"/>
        </patternFill>
      </fill>
    </dxf>
    <dxf>
      <fill>
        <patternFill>
          <bgColor rgb="FF99FF99"/>
        </patternFill>
      </fill>
    </dxf>
    <dxf>
      <fill>
        <patternFill>
          <bgColor rgb="FFEFA9A9"/>
        </patternFill>
      </fill>
    </dxf>
    <dxf>
      <fill>
        <patternFill>
          <bgColor rgb="FF99FF99"/>
        </patternFill>
      </fill>
    </dxf>
    <dxf>
      <fill>
        <patternFill>
          <bgColor rgb="FFEFA9A9"/>
        </patternFill>
      </fill>
    </dxf>
    <dxf>
      <numFmt numFmtId="30" formatCode="@"/>
      <fill>
        <patternFill>
          <bgColor rgb="FFF6FCE8"/>
        </patternFill>
      </fill>
    </dxf>
    <dxf>
      <fill>
        <patternFill>
          <bgColor rgb="FF99FF99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99FF99"/>
        </patternFill>
      </fill>
    </dxf>
    <dxf>
      <fill>
        <patternFill>
          <bgColor rgb="FF99FF99"/>
        </patternFill>
      </fill>
    </dxf>
    <dxf>
      <fill>
        <patternFill>
          <bgColor rgb="FFEFA9A9"/>
        </patternFill>
      </fill>
    </dxf>
    <dxf>
      <fill>
        <patternFill>
          <bgColor rgb="FF99FF99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EFA9A9"/>
        </patternFill>
      </fill>
    </dxf>
    <dxf>
      <fill>
        <patternFill>
          <bgColor rgb="FF99FF99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CCFEE3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EFA9A9"/>
        </patternFill>
      </fill>
    </dxf>
    <dxf>
      <fill>
        <patternFill>
          <bgColor rgb="FF99FF99"/>
        </patternFill>
      </fill>
    </dxf>
    <dxf>
      <fill>
        <patternFill>
          <bgColor theme="9" tint="0.7999816888943144"/>
        </patternFill>
      </fill>
    </dxf>
    <dxf>
      <fill>
        <patternFill>
          <bgColor rgb="FFFFFF00"/>
        </patternFill>
      </fill>
    </dxf>
  </dxf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0"/>
  <sheetViews>
    <sheetView topLeftCell="IQ1" zoomScale="70" zoomScaleNormal="70" workbookViewId="0">
      <selection activeCell="JJ3" sqref="JJ3"/>
    </sheetView>
  </sheetViews>
  <sheetFormatPr baseColWidth="8" defaultRowHeight="15"/>
  <cols>
    <col width="11.7109375" customWidth="1" min="1" max="1"/>
    <col width="18.7109375" customWidth="1" min="2" max="2"/>
    <col width="15.140625" customWidth="1" min="3" max="3"/>
    <col width="23" customWidth="1" min="4" max="5"/>
    <col width="12.85546875" customWidth="1" min="6" max="6"/>
    <col width="24.140625" customWidth="1" min="7" max="7"/>
    <col width="12.85546875" customWidth="1" min="8" max="8"/>
    <col width="14.85546875" customWidth="1" min="9" max="9"/>
    <col width="35.7109375" customWidth="1" min="10" max="10"/>
    <col width="38.140625" customWidth="1" min="11" max="11"/>
    <col width="19" customWidth="1" min="12" max="12"/>
    <col width="11.7109375" customWidth="1" min="13" max="13"/>
    <col width="18.7109375" customWidth="1" min="14" max="14"/>
    <col width="15.140625" customWidth="1" min="15" max="15"/>
    <col width="23" customWidth="1" min="16" max="17"/>
    <col width="12.85546875" customWidth="1" min="18" max="18"/>
    <col width="24.140625" customWidth="1" min="19" max="19"/>
    <col width="12.85546875" customWidth="1" min="20" max="20"/>
    <col width="14.85546875" customWidth="1" min="21" max="21"/>
    <col width="35.7109375" customWidth="1" min="22" max="22"/>
    <col width="38.140625" customWidth="1" min="23" max="23"/>
    <col width="19" customWidth="1" min="24" max="24"/>
    <col width="11.7109375" customWidth="1" min="25" max="25"/>
    <col width="18.7109375" customWidth="1" min="26" max="26"/>
    <col width="15.140625" customWidth="1" min="27" max="27"/>
    <col width="23" customWidth="1" min="28" max="29"/>
    <col width="12.85546875" customWidth="1" min="30" max="30"/>
    <col width="24.140625" customWidth="1" min="31" max="31"/>
    <col width="12.85546875" customWidth="1" min="32" max="32"/>
    <col width="14.85546875" customWidth="1" min="33" max="33"/>
    <col width="35.7109375" customWidth="1" min="34" max="34"/>
    <col width="38.140625" customWidth="1" min="35" max="35"/>
    <col width="19" customWidth="1" min="36" max="36"/>
    <col width="11.7109375" customWidth="1" min="37" max="37"/>
    <col width="18.7109375" customWidth="1" min="38" max="38"/>
    <col width="15.140625" customWidth="1" min="39" max="39"/>
    <col width="23" customWidth="1" min="40" max="41"/>
    <col width="12.85546875" customWidth="1" min="42" max="42"/>
    <col width="24.140625" customWidth="1" min="43" max="43"/>
    <col width="12.85546875" customWidth="1" min="44" max="44"/>
    <col width="14.85546875" customWidth="1" min="45" max="45"/>
    <col width="35.7109375" customWidth="1" min="46" max="46"/>
    <col width="38.140625" customWidth="1" min="47" max="47"/>
    <col width="19" customWidth="1" min="48" max="48"/>
    <col width="11.7109375" customWidth="1" min="49" max="49"/>
    <col width="18.7109375" customWidth="1" min="50" max="50"/>
    <col width="15.140625" customWidth="1" min="51" max="51"/>
    <col width="23" customWidth="1" min="52" max="53"/>
    <col width="12.85546875" customWidth="1" min="54" max="54"/>
    <col width="24.140625" customWidth="1" min="55" max="55"/>
    <col width="12.85546875" customWidth="1" min="56" max="56"/>
    <col width="14.85546875" customWidth="1" min="57" max="57"/>
    <col width="35.7109375" customWidth="1" min="58" max="58"/>
    <col width="38.140625" customWidth="1" min="59" max="59"/>
    <col width="19" customWidth="1" min="60" max="60"/>
    <col width="11.7109375" customWidth="1" min="61" max="61"/>
    <col width="18.7109375" customWidth="1" min="62" max="62"/>
    <col width="15.140625" customWidth="1" min="63" max="63"/>
    <col width="23" customWidth="1" min="64" max="65"/>
    <col width="12.85546875" customWidth="1" min="66" max="66"/>
    <col width="24.140625" customWidth="1" min="67" max="67"/>
    <col width="12.85546875" customWidth="1" min="68" max="68"/>
    <col width="14.85546875" customWidth="1" min="69" max="69"/>
    <col width="35.7109375" customWidth="1" min="70" max="70"/>
    <col width="38.140625" customWidth="1" min="71" max="71"/>
    <col width="19" customWidth="1" min="72" max="72"/>
    <col width="11.7109375" customWidth="1" min="73" max="73"/>
    <col width="18.7109375" customWidth="1" min="74" max="74"/>
    <col width="15.140625" customWidth="1" min="75" max="75"/>
    <col width="23" customWidth="1" min="76" max="77"/>
    <col width="12.85546875" customWidth="1" min="78" max="78"/>
    <col width="24.140625" customWidth="1" min="79" max="79"/>
    <col width="12.85546875" customWidth="1" min="80" max="80"/>
    <col width="14.85546875" customWidth="1" min="81" max="81"/>
    <col width="35.7109375" customWidth="1" min="82" max="82"/>
    <col width="38.140625" customWidth="1" min="83" max="83"/>
    <col width="19" customWidth="1" min="84" max="84"/>
    <col width="11.7109375" customWidth="1" min="85" max="85"/>
    <col width="18.7109375" customWidth="1" min="86" max="86"/>
    <col width="15.140625" customWidth="1" min="87" max="87"/>
    <col width="23" customWidth="1" min="88" max="89"/>
    <col width="12.85546875" customWidth="1" min="90" max="90"/>
    <col width="24.140625" customWidth="1" min="91" max="91"/>
    <col width="12.85546875" customWidth="1" min="92" max="92"/>
    <col width="14.85546875" customWidth="1" min="93" max="93"/>
    <col width="35.7109375" customWidth="1" min="94" max="94"/>
    <col width="38.140625" customWidth="1" min="95" max="95"/>
    <col width="19" customWidth="1" min="96" max="96"/>
    <col width="11.7109375" customWidth="1" min="97" max="97"/>
    <col width="18.7109375" customWidth="1" min="98" max="98"/>
    <col width="15.140625" customWidth="1" min="99" max="99"/>
    <col width="23" customWidth="1" min="100" max="101"/>
    <col width="12.85546875" customWidth="1" min="102" max="102"/>
    <col width="24.140625" customWidth="1" min="103" max="103"/>
    <col width="12.85546875" customWidth="1" min="104" max="104"/>
    <col width="14.85546875" customWidth="1" min="105" max="105"/>
    <col width="35.7109375" customWidth="1" min="106" max="106"/>
    <col width="38.140625" customWidth="1" min="107" max="107"/>
    <col width="19" customWidth="1" min="108" max="108"/>
    <col width="11.7109375" customWidth="1" min="109" max="109"/>
    <col width="18.7109375" customWidth="1" min="110" max="110"/>
    <col width="15.140625" customWidth="1" min="111" max="111"/>
    <col width="23" customWidth="1" min="112" max="113"/>
    <col width="12.85546875" customWidth="1" min="114" max="114"/>
    <col width="24.140625" customWidth="1" min="115" max="115"/>
    <col width="12.85546875" customWidth="1" min="116" max="116"/>
    <col width="14.85546875" customWidth="1" min="117" max="117"/>
    <col width="35.7109375" customWidth="1" min="118" max="118"/>
    <col width="38.140625" customWidth="1" min="119" max="119"/>
    <col width="19" customWidth="1" min="120" max="120"/>
    <col width="11.7109375" customWidth="1" min="121" max="121"/>
    <col width="18.7109375" customWidth="1" min="122" max="122"/>
    <col width="15.140625" customWidth="1" min="123" max="123"/>
    <col width="23" customWidth="1" min="124" max="125"/>
    <col width="12.85546875" customWidth="1" min="126" max="126"/>
    <col width="24.140625" customWidth="1" min="127" max="127"/>
    <col width="12.85546875" customWidth="1" min="128" max="128"/>
    <col width="14.85546875" customWidth="1" min="129" max="129"/>
    <col width="35.7109375" customWidth="1" min="130" max="130"/>
    <col width="38.140625" customWidth="1" min="131" max="131"/>
    <col width="19" customWidth="1" min="132" max="132"/>
    <col width="11.7109375" customWidth="1" min="133" max="133"/>
    <col width="18.7109375" customWidth="1" min="134" max="134"/>
    <col width="15.140625" customWidth="1" min="135" max="135"/>
    <col width="23" customWidth="1" min="136" max="137"/>
    <col width="12.85546875" customWidth="1" min="138" max="138"/>
    <col width="24.140625" customWidth="1" min="139" max="139"/>
    <col width="12.85546875" customWidth="1" min="140" max="140"/>
    <col width="14.85546875" customWidth="1" min="141" max="141"/>
    <col width="35.7109375" customWidth="1" min="142" max="142"/>
    <col width="38.140625" customWidth="1" min="143" max="143"/>
    <col width="19" customWidth="1" min="144" max="144"/>
    <col width="11.7109375" customWidth="1" min="145" max="145"/>
    <col width="18.7109375" customWidth="1" min="146" max="146"/>
    <col width="15.140625" customWidth="1" min="147" max="147"/>
    <col width="23" customWidth="1" min="148" max="149"/>
    <col width="12.85546875" customWidth="1" min="150" max="150"/>
    <col width="24.140625" customWidth="1" min="151" max="151"/>
    <col width="12.85546875" customWidth="1" min="152" max="152"/>
    <col width="14.85546875" customWidth="1" min="153" max="153"/>
    <col width="35.7109375" customWidth="1" min="154" max="154"/>
    <col width="38.140625" customWidth="1" min="155" max="155"/>
    <col width="19" customWidth="1" min="156" max="156"/>
    <col width="11.7109375" customWidth="1" min="157" max="157"/>
    <col width="18.7109375" customWidth="1" min="158" max="158"/>
    <col width="15.140625" customWidth="1" min="159" max="159"/>
    <col width="23" customWidth="1" min="160" max="161"/>
    <col width="12.85546875" customWidth="1" min="162" max="162"/>
    <col width="24.140625" customWidth="1" min="163" max="163"/>
    <col width="12.85546875" customWidth="1" min="164" max="164"/>
    <col width="14.85546875" customWidth="1" min="165" max="165"/>
    <col width="35.7109375" customWidth="1" min="166" max="166"/>
    <col width="38.140625" customWidth="1" min="167" max="167"/>
    <col width="19" customWidth="1" min="168" max="168"/>
    <col width="11.7109375" customWidth="1" min="169" max="169"/>
    <col width="18.7109375" customWidth="1" min="170" max="170"/>
    <col width="15.140625" customWidth="1" min="171" max="171"/>
    <col width="23" customWidth="1" min="172" max="173"/>
    <col width="12.85546875" customWidth="1" min="174" max="174"/>
    <col width="24.140625" customWidth="1" min="175" max="175"/>
    <col width="12.85546875" customWidth="1" min="176" max="176"/>
    <col width="14.85546875" customWidth="1" min="177" max="177"/>
    <col width="35.7109375" customWidth="1" min="178" max="178"/>
    <col width="38.140625" customWidth="1" min="179" max="179"/>
    <col width="19" customWidth="1" min="180" max="180"/>
    <col width="11.7109375" customWidth="1" min="181" max="181"/>
    <col width="18.7109375" customWidth="1" min="182" max="182"/>
    <col width="15.140625" customWidth="1" min="183" max="183"/>
    <col width="23" customWidth="1" min="184" max="185"/>
    <col width="12.85546875" customWidth="1" min="186" max="186"/>
    <col width="24.140625" customWidth="1" min="187" max="187"/>
    <col width="12.85546875" customWidth="1" min="188" max="188"/>
    <col width="14.85546875" customWidth="1" min="189" max="189"/>
    <col width="35.7109375" customWidth="1" min="190" max="190"/>
    <col width="38.140625" customWidth="1" min="191" max="191"/>
    <col width="19" customWidth="1" min="192" max="192"/>
    <col width="11.7109375" customWidth="1" min="193" max="193"/>
    <col width="18.7109375" customWidth="1" min="194" max="194"/>
    <col width="15.140625" customWidth="1" min="195" max="195"/>
    <col width="23" customWidth="1" min="196" max="197"/>
    <col width="12.85546875" customWidth="1" min="198" max="198"/>
    <col width="24.140625" customWidth="1" min="199" max="199"/>
    <col width="12.85546875" customWidth="1" min="200" max="200"/>
    <col width="14.85546875" customWidth="1" min="201" max="201"/>
    <col width="35.7109375" customWidth="1" min="202" max="202"/>
    <col width="38.140625" customWidth="1" min="203" max="203"/>
    <col width="19" customWidth="1" min="204" max="204"/>
    <col width="11.7109375" customWidth="1" min="205" max="205"/>
    <col width="18.7109375" customWidth="1" min="206" max="206"/>
    <col width="15.140625" customWidth="1" min="207" max="207"/>
    <col width="23" customWidth="1" min="208" max="209"/>
    <col width="12.85546875" customWidth="1" min="210" max="210"/>
    <col width="24.140625" customWidth="1" min="211" max="211"/>
    <col width="12.85546875" customWidth="1" min="212" max="212"/>
    <col width="14.85546875" customWidth="1" min="213" max="213"/>
    <col width="35.7109375" customWidth="1" min="214" max="214"/>
    <col width="38.140625" customWidth="1" min="215" max="215"/>
    <col width="19" customWidth="1" min="216" max="216"/>
    <col width="11.7109375" customWidth="1" min="217" max="217"/>
    <col width="18.7109375" customWidth="1" min="218" max="218"/>
    <col width="15.140625" customWidth="1" min="219" max="219"/>
    <col width="23" customWidth="1" min="220" max="221"/>
    <col width="12.85546875" customWidth="1" min="222" max="222"/>
    <col width="24.140625" customWidth="1" min="223" max="223"/>
    <col width="12.85546875" customWidth="1" min="224" max="224"/>
    <col width="14.85546875" customWidth="1" min="225" max="225"/>
    <col width="35.7109375" customWidth="1" min="226" max="226"/>
    <col width="38.140625" customWidth="1" min="227" max="227"/>
    <col width="19" customWidth="1" min="228" max="228"/>
    <col width="11.7109375" customWidth="1" min="229" max="229"/>
    <col width="18.7109375" customWidth="1" min="230" max="230"/>
    <col width="15.140625" customWidth="1" min="231" max="231"/>
    <col width="23" customWidth="1" min="232" max="233"/>
    <col width="12.85546875" customWidth="1" min="234" max="234"/>
    <col width="24.140625" customWidth="1" min="235" max="235"/>
    <col width="12.85546875" customWidth="1" min="236" max="236"/>
    <col width="14.85546875" customWidth="1" min="237" max="237"/>
    <col width="35.7109375" customWidth="1" min="238" max="238"/>
    <col width="38.140625" customWidth="1" min="239" max="239"/>
    <col width="19" customWidth="1" min="240" max="240"/>
    <col width="11.7109375" customWidth="1" min="241" max="241"/>
    <col width="18.7109375" customWidth="1" min="242" max="242"/>
    <col width="15.140625" customWidth="1" min="243" max="243"/>
    <col width="23" customWidth="1" min="244" max="245"/>
    <col width="12.85546875" customWidth="1" min="246" max="246"/>
    <col width="24.140625" customWidth="1" min="247" max="247"/>
    <col width="12.85546875" customWidth="1" min="248" max="248"/>
    <col width="14.85546875" customWidth="1" min="249" max="249"/>
    <col width="35.7109375" customWidth="1" min="250" max="250"/>
    <col width="38.140625" customWidth="1" min="251" max="251"/>
    <col width="19" customWidth="1" min="252" max="252"/>
    <col width="11.7109375" customWidth="1" min="253" max="253"/>
    <col width="18.7109375" customWidth="1" min="254" max="254"/>
    <col width="15.140625" customWidth="1" min="255" max="255"/>
    <col width="23" customWidth="1" min="256" max="257"/>
    <col width="12.85546875" customWidth="1" min="258" max="258"/>
    <col width="24.140625" customWidth="1" min="259" max="259"/>
    <col width="12.85546875" customWidth="1" min="260" max="260"/>
    <col width="14.85546875" customWidth="1" min="261" max="261"/>
    <col width="35.7109375" customWidth="1" min="262" max="262"/>
    <col width="38.140625" customWidth="1" min="263" max="263"/>
    <col width="19" customWidth="1" min="264" max="264"/>
  </cols>
  <sheetData>
    <row r="1">
      <c r="A1" s="81" t="inlineStr">
        <is>
          <t>CGS1810 900kcp D9</t>
        </is>
      </c>
      <c r="C1" s="89" t="inlineStr">
        <is>
          <t>Date:</t>
        </is>
      </c>
      <c r="D1" s="62" t="n"/>
      <c r="E1" s="89" t="inlineStr">
        <is>
          <t>Sample ID:</t>
        </is>
      </c>
      <c r="F1" s="62" t="inlineStr">
        <is>
          <t>CGS1810 750kcp D9-1</t>
        </is>
      </c>
      <c r="G1" s="62" t="n"/>
      <c r="H1" s="62" t="n"/>
      <c r="I1" s="62" t="n"/>
      <c r="J1" s="89" t="inlineStr">
        <is>
          <t>Did this burn?</t>
        </is>
      </c>
      <c r="K1" s="8" t="n"/>
      <c r="L1" s="82" t="inlineStr">
        <is>
          <t>Average TPM and Standard deviation</t>
        </is>
      </c>
      <c r="M1" s="81" t="inlineStr">
        <is>
          <t>CGS1810 900kcp D9</t>
        </is>
      </c>
      <c r="O1" s="89" t="inlineStr">
        <is>
          <t>Date:</t>
        </is>
      </c>
      <c r="P1" s="62" t="n"/>
      <c r="Q1" s="89" t="inlineStr">
        <is>
          <t>Sample ID:</t>
        </is>
      </c>
      <c r="R1" s="62" t="inlineStr">
        <is>
          <t>CGS1810 750kcp D9-2</t>
        </is>
      </c>
      <c r="S1" s="62" t="n"/>
      <c r="T1" s="62" t="n"/>
      <c r="U1" s="62" t="n"/>
      <c r="V1" s="89" t="inlineStr">
        <is>
          <t>Did this burn?</t>
        </is>
      </c>
      <c r="W1" s="8" t="n"/>
      <c r="X1" s="82" t="inlineStr">
        <is>
          <t>Average TPM and Standard deviation</t>
        </is>
      </c>
    </row>
    <row r="2">
      <c r="A2" s="82" t="inlineStr">
        <is>
          <t>Media:</t>
        </is>
      </c>
      <c r="C2" s="89" t="inlineStr">
        <is>
          <t>Resistance (Ohms):</t>
        </is>
      </c>
      <c r="D2" s="62" t="n">
        <v>1.7</v>
      </c>
      <c r="E2" s="89" t="inlineStr">
        <is>
          <t>Power:</t>
        </is>
      </c>
      <c r="F2" s="62">
        <f>F3^2/D2</f>
        <v/>
      </c>
      <c r="G2" s="89" t="inlineStr">
        <is>
          <t>Puffing Regime:</t>
        </is>
      </c>
      <c r="H2" s="62" t="inlineStr">
        <is>
          <t>200mL/3s/30s</t>
        </is>
      </c>
      <c r="I2" s="89" t="inlineStr">
        <is>
          <t>Usage Efficiency</t>
        </is>
      </c>
      <c r="J2" s="89" t="inlineStr">
        <is>
          <t>Did this clog?</t>
        </is>
      </c>
      <c r="L2">
        <f>AVERAGEIFS(I5:I115,I5:I115,"&lt;&gt;0",I5:I115,"&lt;&gt;")</f>
        <v/>
      </c>
      <c r="M2" s="82" t="inlineStr">
        <is>
          <t>Media:</t>
        </is>
      </c>
      <c r="O2" s="89" t="inlineStr">
        <is>
          <t>Resistance (Ohms):</t>
        </is>
      </c>
      <c r="P2" s="62" t="n">
        <v>1.7</v>
      </c>
      <c r="Q2" s="89" t="inlineStr">
        <is>
          <t>Power:</t>
        </is>
      </c>
      <c r="R2" s="62">
        <f>R3^2/P2</f>
        <v/>
      </c>
      <c r="S2" s="89" t="inlineStr">
        <is>
          <t>Puffing Regime:</t>
        </is>
      </c>
      <c r="T2" s="62" t="inlineStr">
        <is>
          <t>200mL/3s/30s</t>
        </is>
      </c>
      <c r="U2" s="89" t="inlineStr">
        <is>
          <t>Usage Efficiency</t>
        </is>
      </c>
      <c r="V2" s="89" t="inlineStr">
        <is>
          <t>Did this clog?</t>
        </is>
      </c>
      <c r="X2">
        <f>AVERAGEIFS(U5:U115,U5:U115,"&lt;&gt;0",U5:U115,"&lt;&gt;")</f>
        <v/>
      </c>
    </row>
    <row r="3">
      <c r="A3" s="82" t="inlineStr">
        <is>
          <t>Viscosity:</t>
        </is>
      </c>
      <c r="C3" s="89" t="inlineStr">
        <is>
          <t>Tester:</t>
        </is>
      </c>
      <c r="D3" s="62" t="n"/>
      <c r="E3" s="89" t="inlineStr">
        <is>
          <t>Voltage:</t>
        </is>
      </c>
      <c r="F3" s="62" t="n"/>
      <c r="G3" s="89" t="inlineStr">
        <is>
          <t>Initial Oil Mass:</t>
        </is>
      </c>
      <c r="H3" s="62" t="inlineStr"/>
      <c r="I3" s="118">
        <f t="array" ref="I3">IFERROR(((IF(I5&lt;&gt;"", I5*A5, 0) + SUMPRODUCT(--(I6:I115&lt;&gt;""), I6:I115, (A6:A115-A5:A114)))/1000)/H3, "")</f>
        <v/>
      </c>
      <c r="J3" s="89" t="inlineStr">
        <is>
          <t>Did this leak?</t>
        </is>
      </c>
      <c r="L3">
        <f t="array" ref="L3">_xlfn.STDEV.P(IF(ISNUMBER(I5:I115), IF(I5:I115&lt;&gt;0,I5:I115)))</f>
        <v/>
      </c>
      <c r="M3" s="82" t="inlineStr">
        <is>
          <t>Viscosity:</t>
        </is>
      </c>
      <c r="O3" s="89" t="inlineStr">
        <is>
          <t>Tester:</t>
        </is>
      </c>
      <c r="P3" s="62" t="n"/>
      <c r="Q3" s="89" t="inlineStr">
        <is>
          <t>Voltage:</t>
        </is>
      </c>
      <c r="R3" s="62" t="n"/>
      <c r="S3" s="89" t="inlineStr">
        <is>
          <t>Initial Oil Mass:</t>
        </is>
      </c>
      <c r="T3" s="62" t="inlineStr"/>
      <c r="U3" s="118">
        <f t="array" ref="U3">IFERROR(((IF(U5&lt;&gt;"", U5*M5, 0) + SUMPRODUCT(--(U6:U115&lt;&gt;""), U6:U115, (M6:M115-M5:M114)))/1000)/T3, "")</f>
        <v/>
      </c>
      <c r="V3" s="89" t="inlineStr">
        <is>
          <t>Did this leak?</t>
        </is>
      </c>
      <c r="X3">
        <f t="array" ref="X3">_xlfn.STDEV.P(IF(ISNUMBER(U5:U115), IF(U5:U115&lt;&gt;0,U5:U115)))</f>
        <v/>
      </c>
    </row>
    <row r="4">
      <c r="A4" t="inlineStr">
        <is>
          <t>puffs</t>
        </is>
      </c>
      <c r="B4" t="inlineStr">
        <is>
          <t>Before weight/g</t>
        </is>
      </c>
      <c r="C4" t="inlineStr">
        <is>
          <t>After weight/g</t>
        </is>
      </c>
      <c r="D4" t="inlineStr">
        <is>
          <t>Draw Pressure (kpa)</t>
        </is>
      </c>
      <c r="E4" t="inlineStr">
        <is>
          <t>Resistance</t>
        </is>
      </c>
      <c r="F4" t="inlineStr">
        <is>
          <t>Smell</t>
        </is>
      </c>
      <c r="G4" t="inlineStr">
        <is>
          <t>Clog</t>
        </is>
      </c>
      <c r="H4" t="inlineStr">
        <is>
          <t>Notes</t>
        </is>
      </c>
      <c r="I4" t="inlineStr">
        <is>
          <t>TPM (mg/puff)</t>
        </is>
      </c>
      <c r="J4" t="inlineStr">
        <is>
          <t>TPM Power Density (mg/puff/W)</t>
        </is>
      </c>
      <c r="K4" t="inlineStr">
        <is>
          <t>TPM Consistency</t>
        </is>
      </c>
      <c r="L4" t="inlineStr">
        <is>
          <t>Rolling Average TPM</t>
        </is>
      </c>
      <c r="M4" t="inlineStr">
        <is>
          <t>puffs</t>
        </is>
      </c>
      <c r="N4" t="inlineStr">
        <is>
          <t>Before weight/g</t>
        </is>
      </c>
      <c r="O4" t="inlineStr">
        <is>
          <t>After weight/g</t>
        </is>
      </c>
      <c r="P4" t="inlineStr">
        <is>
          <t>Draw Pressure (kpa)</t>
        </is>
      </c>
      <c r="Q4" t="inlineStr">
        <is>
          <t>Resistance</t>
        </is>
      </c>
      <c r="R4" t="inlineStr">
        <is>
          <t>Smell</t>
        </is>
      </c>
      <c r="S4" t="inlineStr">
        <is>
          <t>Clog</t>
        </is>
      </c>
      <c r="T4" t="inlineStr">
        <is>
          <t>Notes</t>
        </is>
      </c>
      <c r="U4" t="inlineStr">
        <is>
          <t>TPM (mg/puff)</t>
        </is>
      </c>
      <c r="V4" t="inlineStr">
        <is>
          <t>TPM Power Density (mg/puff/W)</t>
        </is>
      </c>
      <c r="W4" t="inlineStr">
        <is>
          <t>TPM Consistency</t>
        </is>
      </c>
      <c r="X4" t="inlineStr">
        <is>
          <t>Rolling Average TPM</t>
        </is>
      </c>
    </row>
    <row r="5">
      <c r="A5" t="n">
        <v>20</v>
      </c>
      <c r="B5" t="n">
        <v>24.7705</v>
      </c>
      <c r="C5" t="n">
        <v>24.7288</v>
      </c>
      <c r="F5" t="inlineStr"/>
      <c r="H5" t="inlineStr"/>
      <c r="I5" t="n">
        <v>2.084999999999937</v>
      </c>
      <c r="J5" s="119">
        <f>I5/F$2</f>
        <v/>
      </c>
      <c r="K5" s="17" t="n"/>
      <c r="M5" t="n">
        <v>20</v>
      </c>
      <c r="N5" t="n">
        <v>24.7497</v>
      </c>
      <c r="O5" t="n">
        <v>24.6777</v>
      </c>
      <c r="R5" t="inlineStr"/>
      <c r="T5" t="inlineStr"/>
      <c r="U5" t="n">
        <v>3.599999999999959</v>
      </c>
      <c r="V5" s="119">
        <f>U5/R$2</f>
        <v/>
      </c>
      <c r="W5" s="17" t="n"/>
    </row>
    <row r="6">
      <c r="A6" t="n">
        <v>40</v>
      </c>
      <c r="B6" t="n">
        <v>24.7288</v>
      </c>
      <c r="C6" t="n">
        <v>24.667</v>
      </c>
      <c r="F6" t="inlineStr"/>
      <c r="H6" t="inlineStr"/>
      <c r="I6" t="n">
        <v>3.089999999999904</v>
      </c>
      <c r="J6" s="119">
        <f>I6/F$2</f>
        <v/>
      </c>
      <c r="K6" s="17" t="n"/>
      <c r="M6" t="n">
        <v>40</v>
      </c>
      <c r="N6" t="n">
        <v>24.6776</v>
      </c>
      <c r="O6" t="n">
        <v>24.6111</v>
      </c>
      <c r="R6" t="inlineStr"/>
      <c r="T6" t="inlineStr"/>
      <c r="U6" t="n">
        <v>3.325000000000067</v>
      </c>
      <c r="V6" s="119">
        <f>U6/R$2</f>
        <v/>
      </c>
      <c r="W6" s="17" t="n"/>
    </row>
    <row r="7">
      <c r="A7" t="n">
        <v>60</v>
      </c>
      <c r="B7" t="n">
        <v>24.667</v>
      </c>
      <c r="C7" t="n">
        <v>24.6077</v>
      </c>
      <c r="F7" t="inlineStr"/>
      <c r="H7" t="inlineStr"/>
      <c r="I7" t="n">
        <v>2.965000000000018</v>
      </c>
      <c r="J7" s="119">
        <f>I7/F$2</f>
        <v/>
      </c>
      <c r="K7">
        <f>_xlfn.STDEV.P(I5:I7)/AVERAGE(I5:I7)</f>
        <v/>
      </c>
      <c r="L7">
        <f>AVERAGE(I5:I7)</f>
        <v/>
      </c>
      <c r="M7" t="n">
        <v>60</v>
      </c>
      <c r="N7" t="n">
        <v>24.6111</v>
      </c>
      <c r="O7" t="n">
        <v>24.5438</v>
      </c>
      <c r="R7" t="inlineStr"/>
      <c r="T7" t="inlineStr"/>
      <c r="U7" t="n">
        <v>3.364999999999974</v>
      </c>
      <c r="V7" s="119">
        <f>U7/R$2</f>
        <v/>
      </c>
      <c r="W7">
        <f>_xlfn.STDEV.P(U5:U7)/AVERAGE(U5:U7)</f>
        <v/>
      </c>
      <c r="X7">
        <f>AVERAGE(U5:U7)</f>
        <v/>
      </c>
    </row>
    <row r="8">
      <c r="A8" t="n">
        <v>80</v>
      </c>
      <c r="B8" t="n">
        <v>24.6077</v>
      </c>
      <c r="C8" t="n">
        <v>24.5444</v>
      </c>
      <c r="F8" t="inlineStr"/>
      <c r="H8" t="inlineStr"/>
      <c r="I8" t="n">
        <v>3.165000000000084</v>
      </c>
      <c r="J8" s="119">
        <f>I8/F$2</f>
        <v/>
      </c>
      <c r="M8" t="n">
        <v>80</v>
      </c>
      <c r="N8" t="n">
        <v>24.5438</v>
      </c>
      <c r="O8" t="n">
        <v>24.4698</v>
      </c>
      <c r="R8" t="inlineStr"/>
      <c r="T8" t="inlineStr"/>
      <c r="U8" t="n">
        <v>3.700000000000081</v>
      </c>
      <c r="V8" s="119">
        <f>U8/R$2</f>
        <v/>
      </c>
    </row>
    <row r="9">
      <c r="A9" t="n">
        <v>100</v>
      </c>
      <c r="B9" t="n">
        <v>24.5444</v>
      </c>
      <c r="C9" t="n">
        <v>24.4805</v>
      </c>
      <c r="F9" t="inlineStr"/>
      <c r="H9" t="inlineStr"/>
      <c r="I9" t="n">
        <v>3.195000000000014</v>
      </c>
      <c r="J9" s="119">
        <f>I9/F$2</f>
        <v/>
      </c>
      <c r="M9" t="n">
        <v>100</v>
      </c>
      <c r="N9" t="n">
        <v>24.4698</v>
      </c>
      <c r="O9" t="n">
        <v>24.393</v>
      </c>
      <c r="R9" t="inlineStr"/>
      <c r="T9" t="inlineStr"/>
      <c r="U9" t="n">
        <v>3.839999999999932</v>
      </c>
      <c r="V9" s="119">
        <f>U9/R$2</f>
        <v/>
      </c>
    </row>
    <row r="10">
      <c r="A10" t="n">
        <v>120</v>
      </c>
      <c r="B10" t="n">
        <v>24.4805</v>
      </c>
      <c r="C10" t="n">
        <v>24.4184</v>
      </c>
      <c r="F10" t="inlineStr"/>
      <c r="H10" t="inlineStr"/>
      <c r="I10" t="n">
        <v>3.105000000000047</v>
      </c>
      <c r="J10" s="119">
        <f>I10/F$2</f>
        <v/>
      </c>
      <c r="K10">
        <f>_xlfn.STDEV.P(I8:I10)/AVERAGE(I8:I10)</f>
        <v/>
      </c>
      <c r="L10">
        <f>AVERAGE(I8:I10)</f>
        <v/>
      </c>
      <c r="M10" t="n">
        <v>120</v>
      </c>
      <c r="N10" t="n">
        <v>24.393</v>
      </c>
      <c r="O10" t="n">
        <v>24.3292</v>
      </c>
      <c r="R10" t="inlineStr"/>
      <c r="T10" t="inlineStr"/>
      <c r="U10" t="n">
        <v>3.190000000000026</v>
      </c>
      <c r="V10" s="119">
        <f>U10/R$2</f>
        <v/>
      </c>
      <c r="W10">
        <f>_xlfn.STDEV.P(U8:U10)/AVERAGE(U8:U10)</f>
        <v/>
      </c>
      <c r="X10">
        <f>AVERAGE(U8:U10)</f>
        <v/>
      </c>
    </row>
    <row r="11">
      <c r="A11" t="n">
        <v>140</v>
      </c>
      <c r="B11" t="n">
        <v>24.4184</v>
      </c>
      <c r="C11" t="n">
        <v>24.3526</v>
      </c>
      <c r="F11" t="inlineStr"/>
      <c r="H11" t="inlineStr"/>
      <c r="I11" t="n">
        <v>3.289999999999971</v>
      </c>
      <c r="J11" s="119">
        <f>I11/F$2</f>
        <v/>
      </c>
      <c r="M11" t="n">
        <v>140</v>
      </c>
      <c r="N11" t="n">
        <v>24.3292</v>
      </c>
      <c r="O11" t="n">
        <v>24.2686</v>
      </c>
      <c r="R11" t="inlineStr"/>
      <c r="T11" t="inlineStr"/>
      <c r="U11" t="n">
        <v>3.030000000000044</v>
      </c>
      <c r="V11" s="119">
        <f>U11/R$2</f>
        <v/>
      </c>
    </row>
    <row r="12">
      <c r="A12" t="n">
        <v>160</v>
      </c>
      <c r="B12" t="n">
        <v>24.3526</v>
      </c>
      <c r="C12" t="n">
        <v>24.287</v>
      </c>
      <c r="F12" t="inlineStr"/>
      <c r="H12" t="inlineStr"/>
      <c r="I12" t="n">
        <v>3.279999999999994</v>
      </c>
      <c r="J12" s="119">
        <f>I12/F$2</f>
        <v/>
      </c>
      <c r="M12" t="n">
        <v>160</v>
      </c>
      <c r="N12" t="n">
        <v>24.2686</v>
      </c>
      <c r="O12" t="n">
        <v>24.1983</v>
      </c>
      <c r="R12" t="inlineStr"/>
      <c r="T12" t="inlineStr"/>
      <c r="U12" t="n">
        <v>3.514999999999979</v>
      </c>
      <c r="V12" s="119">
        <f>U12/R$2</f>
        <v/>
      </c>
    </row>
    <row r="13">
      <c r="A13" t="n">
        <v>180</v>
      </c>
      <c r="B13" t="n">
        <v>24.287</v>
      </c>
      <c r="C13" t="n">
        <v>24.2204</v>
      </c>
      <c r="F13" t="inlineStr"/>
      <c r="H13" t="inlineStr"/>
      <c r="I13" t="n">
        <v>3.329999999999878</v>
      </c>
      <c r="J13" s="119">
        <f>I13/F$2</f>
        <v/>
      </c>
      <c r="K13">
        <f>_xlfn.STDEV.P(I11:I13)/AVERAGE(I11:I13)</f>
        <v/>
      </c>
      <c r="L13">
        <f>AVERAGE(I11:I13)</f>
        <v/>
      </c>
      <c r="M13" t="n">
        <v>180</v>
      </c>
      <c r="N13" t="n">
        <v>24.1983</v>
      </c>
      <c r="O13" t="n">
        <v>24.1307</v>
      </c>
      <c r="R13" t="inlineStr"/>
      <c r="T13" t="inlineStr"/>
      <c r="U13" t="n">
        <v>3.379999999999939</v>
      </c>
      <c r="V13" s="119">
        <f>U13/R$2</f>
        <v/>
      </c>
      <c r="W13">
        <f>_xlfn.STDEV.P(U11:U13)/AVERAGE(U11:U13)</f>
        <v/>
      </c>
      <c r="X13">
        <f>AVERAGE(U11:U13)</f>
        <v/>
      </c>
    </row>
    <row r="14">
      <c r="A14" t="n">
        <v>200</v>
      </c>
      <c r="B14" t="n">
        <v>24.0802</v>
      </c>
      <c r="C14" t="n">
        <v>24.0131</v>
      </c>
      <c r="F14" t="inlineStr"/>
      <c r="H14" t="inlineStr"/>
      <c r="I14" t="n">
        <v>3.354999999999997</v>
      </c>
      <c r="J14" s="119">
        <f>I14/F$2</f>
        <v/>
      </c>
      <c r="M14" t="n">
        <v>200</v>
      </c>
      <c r="N14" t="n">
        <v>24.1382</v>
      </c>
      <c r="O14" t="n">
        <v>24.0738</v>
      </c>
      <c r="R14" t="inlineStr"/>
      <c r="T14" t="inlineStr"/>
      <c r="U14" t="n">
        <v>3.220000000000134</v>
      </c>
      <c r="V14" s="119">
        <f>U14/R$2</f>
        <v/>
      </c>
    </row>
    <row r="15">
      <c r="A15" t="n">
        <v>220</v>
      </c>
      <c r="B15" t="n">
        <v>24.0131</v>
      </c>
      <c r="C15" t="n">
        <v>23.9491</v>
      </c>
      <c r="F15" t="inlineStr"/>
      <c r="H15" t="inlineStr">
        <is>
          <t>Cartridge empty, stopping test</t>
        </is>
      </c>
      <c r="I15" t="n">
        <v>3.200000000000003</v>
      </c>
      <c r="J15" s="119">
        <f>I15/F$2</f>
        <v/>
      </c>
      <c r="M15" t="n">
        <v>220</v>
      </c>
      <c r="N15" t="n">
        <v>24.0738</v>
      </c>
      <c r="O15" t="n">
        <v>24.0198</v>
      </c>
      <c r="R15" t="inlineStr"/>
      <c r="T15" t="inlineStr">
        <is>
          <t>cartridge empty, stopping test</t>
        </is>
      </c>
      <c r="U15" t="n">
        <v>2.699999999999925</v>
      </c>
      <c r="V15" s="119">
        <f>U15/R$2</f>
        <v/>
      </c>
    </row>
    <row r="16">
      <c r="J16" s="119" t="n"/>
      <c r="V16" s="119" t="n"/>
    </row>
    <row r="17">
      <c r="J17" s="119" t="n"/>
      <c r="V17" s="119" t="n"/>
    </row>
    <row r="18">
      <c r="J18" s="119" t="n"/>
      <c r="V18" s="119" t="n"/>
    </row>
    <row r="19">
      <c r="J19" s="119" t="n"/>
      <c r="V19" s="119" t="n"/>
    </row>
    <row r="20">
      <c r="J20" s="119" t="n"/>
      <c r="V20" s="119" t="n"/>
    </row>
    <row r="21">
      <c r="J21" s="119" t="n"/>
      <c r="V21" s="119" t="n"/>
    </row>
    <row r="22">
      <c r="J22" s="119" t="n"/>
      <c r="V22" s="119" t="n"/>
    </row>
    <row r="23">
      <c r="J23" s="119" t="n"/>
      <c r="V23" s="119" t="n"/>
    </row>
    <row r="24">
      <c r="J24" s="119" t="n"/>
      <c r="V24" s="119" t="n"/>
    </row>
    <row r="25">
      <c r="J25" s="119" t="n"/>
      <c r="V25" s="119" t="n"/>
    </row>
    <row r="26">
      <c r="J26" s="119" t="n"/>
      <c r="V26" s="119" t="n"/>
    </row>
    <row r="27">
      <c r="J27" s="119" t="n"/>
      <c r="V27" s="119" t="n"/>
    </row>
    <row r="28">
      <c r="J28" s="119" t="n"/>
      <c r="V28" s="119" t="n"/>
    </row>
    <row r="29">
      <c r="J29" s="119" t="n"/>
      <c r="V29" s="119" t="n"/>
    </row>
    <row r="30">
      <c r="J30" s="119" t="n"/>
      <c r="V30" s="119" t="n"/>
    </row>
    <row r="31">
      <c r="J31" s="119" t="n"/>
      <c r="V31" s="119" t="n"/>
    </row>
    <row r="32">
      <c r="J32" s="119" t="n"/>
      <c r="V32" s="119" t="n"/>
    </row>
    <row r="33">
      <c r="J33" s="119" t="n"/>
      <c r="V33" s="119" t="n"/>
    </row>
    <row r="34">
      <c r="J34" s="119" t="n"/>
      <c r="V34" s="119" t="n"/>
    </row>
    <row r="35">
      <c r="J35" s="119" t="n"/>
      <c r="V35" s="119" t="n"/>
    </row>
    <row r="36">
      <c r="J36" s="119" t="n"/>
      <c r="V36" s="119" t="n"/>
    </row>
    <row r="37">
      <c r="J37" s="119" t="n"/>
      <c r="V37" s="119" t="n"/>
    </row>
    <row r="38">
      <c r="J38" s="119" t="n"/>
      <c r="V38" s="119" t="n"/>
    </row>
    <row r="39">
      <c r="J39" s="119" t="n"/>
      <c r="V39" s="119" t="n"/>
    </row>
    <row r="40">
      <c r="J40" s="119" t="n"/>
      <c r="V40" s="119" t="n"/>
    </row>
  </sheetData>
  <conditionalFormatting sqref="K7:K115">
    <cfRule type="cellIs" priority="139" operator="between" dxfId="12">
      <formula>0.05</formula>
      <formula>0.1</formula>
    </cfRule>
    <cfRule type="cellIs" priority="138" operator="greaterThan" dxfId="9">
      <formula>0.1</formula>
    </cfRule>
    <cfRule type="cellIs" priority="140" operator="lessThan" dxfId="11">
      <formula>0.05</formula>
    </cfRule>
  </conditionalFormatting>
  <conditionalFormatting sqref="L7:L115">
    <cfRule type="cellIs" priority="136" operator="greaterThan" dxfId="9">
      <formula>$L$2+$L$3</formula>
    </cfRule>
    <cfRule type="cellIs" priority="137" operator="lessThan" dxfId="9">
      <formula>$L$2-$L$3</formula>
    </cfRule>
  </conditionalFormatting>
  <conditionalFormatting sqref="W7:W115">
    <cfRule type="cellIs" priority="95" operator="lessThan" dxfId="11">
      <formula>0.05</formula>
    </cfRule>
    <cfRule type="cellIs" priority="94" operator="between" dxfId="12">
      <formula>0.05</formula>
      <formula>0.1</formula>
    </cfRule>
    <cfRule type="cellIs" priority="93" operator="greaterThan" dxfId="9">
      <formula>0.1</formula>
    </cfRule>
  </conditionalFormatting>
  <conditionalFormatting sqref="X7:X115">
    <cfRule type="cellIs" priority="92" operator="lessThan" dxfId="9">
      <formula>$L$2-$L$3</formula>
    </cfRule>
    <cfRule type="cellIs" priority="91" operator="greaterThan" dxfId="9">
      <formula>$L$2+$L$3</formula>
    </cfRule>
  </conditionalFormatting>
  <conditionalFormatting sqref="AI7:AI115">
    <cfRule type="cellIs" priority="110" operator="lessThan" dxfId="11">
      <formula>0.05</formula>
    </cfRule>
    <cfRule type="cellIs" priority="109" operator="between" dxfId="12">
      <formula>0.05</formula>
      <formula>0.1</formula>
    </cfRule>
    <cfRule type="cellIs" priority="108" operator="greaterThan" dxfId="9">
      <formula>0.1</formula>
    </cfRule>
  </conditionalFormatting>
  <conditionalFormatting sqref="AJ7:AJ115">
    <cfRule type="cellIs" priority="107" operator="lessThan" dxfId="9">
      <formula>$L$2-$L$3</formula>
    </cfRule>
    <cfRule type="cellIs" priority="106" operator="greaterThan" dxfId="9">
      <formula>$L$2+$L$3</formula>
    </cfRule>
  </conditionalFormatting>
  <conditionalFormatting sqref="AU7:AU115">
    <cfRule type="cellIs" priority="105" operator="lessThan" dxfId="11">
      <formula>0.05</formula>
    </cfRule>
    <cfRule type="cellIs" priority="104" operator="between" dxfId="12">
      <formula>0.05</formula>
      <formula>0.1</formula>
    </cfRule>
    <cfRule type="cellIs" priority="103" operator="greaterThan" dxfId="9">
      <formula>0.1</formula>
    </cfRule>
  </conditionalFormatting>
  <conditionalFormatting sqref="AV7:AV115">
    <cfRule type="cellIs" priority="102" operator="lessThan" dxfId="9">
      <formula>$L$2-$L$3</formula>
    </cfRule>
    <cfRule type="cellIs" priority="101" operator="greaterThan" dxfId="9">
      <formula>$L$2+$L$3</formula>
    </cfRule>
  </conditionalFormatting>
  <conditionalFormatting sqref="BG7:BG115">
    <cfRule type="cellIs" priority="89" operator="between" dxfId="12">
      <formula>0.05</formula>
      <formula>0.1</formula>
    </cfRule>
    <cfRule type="cellIs" priority="88" operator="greaterThan" dxfId="9">
      <formula>0.1</formula>
    </cfRule>
    <cfRule type="cellIs" priority="90" operator="lessThan" dxfId="11">
      <formula>0.05</formula>
    </cfRule>
  </conditionalFormatting>
  <conditionalFormatting sqref="BH7:BH115">
    <cfRule type="cellIs" priority="87" operator="lessThan" dxfId="9">
      <formula>$L$2-$L$3</formula>
    </cfRule>
    <cfRule type="cellIs" priority="86" operator="greaterThan" dxfId="9">
      <formula>$L$2+$L$3</formula>
    </cfRule>
  </conditionalFormatting>
  <conditionalFormatting sqref="BS7:BS115">
    <cfRule type="cellIs" priority="84" operator="between" dxfId="12">
      <formula>0.05</formula>
      <formula>0.1</formula>
    </cfRule>
    <cfRule type="cellIs" priority="85" operator="lessThan" dxfId="11">
      <formula>0.05</formula>
    </cfRule>
    <cfRule type="cellIs" priority="83" operator="greaterThan" dxfId="9">
      <formula>0.1</formula>
    </cfRule>
  </conditionalFormatting>
  <conditionalFormatting sqref="BT7:BT115">
    <cfRule type="cellIs" priority="82" operator="lessThan" dxfId="9">
      <formula>$L$2-$L$3</formula>
    </cfRule>
    <cfRule type="cellIs" priority="81" operator="greaterThan" dxfId="9">
      <formula>$L$2+$L$3</formula>
    </cfRule>
  </conditionalFormatting>
  <conditionalFormatting sqref="CE7:CE115">
    <cfRule type="cellIs" priority="80" operator="lessThan" dxfId="11">
      <formula>0.05</formula>
    </cfRule>
    <cfRule type="cellIs" priority="79" operator="between" dxfId="12">
      <formula>0.05</formula>
      <formula>0.1</formula>
    </cfRule>
    <cfRule type="cellIs" priority="78" operator="greaterThan" dxfId="9">
      <formula>0.1</formula>
    </cfRule>
  </conditionalFormatting>
  <conditionalFormatting sqref="CF7:CF115">
    <cfRule type="cellIs" priority="77" operator="lessThan" dxfId="9">
      <formula>$L$2-$L$3</formula>
    </cfRule>
    <cfRule type="cellIs" priority="76" operator="greaterThan" dxfId="9">
      <formula>$L$2+$L$3</formula>
    </cfRule>
  </conditionalFormatting>
  <conditionalFormatting sqref="CQ7:CQ115">
    <cfRule type="cellIs" priority="75" operator="lessThan" dxfId="11">
      <formula>0.05</formula>
    </cfRule>
    <cfRule type="cellIs" priority="74" operator="between" dxfId="12">
      <formula>0.05</formula>
      <formula>0.1</formula>
    </cfRule>
    <cfRule type="cellIs" priority="73" operator="greaterThan" dxfId="9">
      <formula>0.1</formula>
    </cfRule>
  </conditionalFormatting>
  <conditionalFormatting sqref="CR7:CR115">
    <cfRule type="cellIs" priority="72" operator="lessThan" dxfId="9">
      <formula>$L$2-$L$3</formula>
    </cfRule>
    <cfRule type="cellIs" priority="71" operator="greaterThan" dxfId="9">
      <formula>$L$2+$L$3</formula>
    </cfRule>
  </conditionalFormatting>
  <conditionalFormatting sqref="DC7:DC115">
    <cfRule type="cellIs" priority="69" operator="between" dxfId="12">
      <formula>0.05</formula>
      <formula>0.1</formula>
    </cfRule>
    <cfRule type="cellIs" priority="70" operator="lessThan" dxfId="11">
      <formula>0.05</formula>
    </cfRule>
    <cfRule type="cellIs" priority="68" operator="greaterThan" dxfId="9">
      <formula>0.1</formula>
    </cfRule>
  </conditionalFormatting>
  <conditionalFormatting sqref="DD7:DD115">
    <cfRule type="cellIs" priority="67" operator="lessThan" dxfId="9">
      <formula>$L$2-$L$3</formula>
    </cfRule>
    <cfRule type="cellIs" priority="66" operator="greaterThan" dxfId="9">
      <formula>$L$2+$L$3</formula>
    </cfRule>
  </conditionalFormatting>
  <conditionalFormatting sqref="DO7:DO115">
    <cfRule type="cellIs" priority="65" operator="lessThan" dxfId="11">
      <formula>0.05</formula>
    </cfRule>
    <cfRule type="cellIs" priority="64" operator="between" dxfId="12">
      <formula>0.05</formula>
      <formula>0.1</formula>
    </cfRule>
    <cfRule type="cellIs" priority="63" operator="greaterThan" dxfId="9">
      <formula>0.1</formula>
    </cfRule>
  </conditionalFormatting>
  <conditionalFormatting sqref="DP7:DP115">
    <cfRule type="cellIs" priority="62" operator="lessThan" dxfId="9">
      <formula>$L$2-$L$3</formula>
    </cfRule>
    <cfRule type="cellIs" priority="61" operator="greaterThan" dxfId="9">
      <formula>$L$2+$L$3</formula>
    </cfRule>
  </conditionalFormatting>
  <conditionalFormatting sqref="EA7:EA115">
    <cfRule type="cellIs" priority="58" operator="greaterThan" dxfId="9">
      <formula>0.1</formula>
    </cfRule>
    <cfRule type="cellIs" priority="59" operator="between" dxfId="12">
      <formula>0.05</formula>
      <formula>0.1</formula>
    </cfRule>
    <cfRule type="cellIs" priority="60" operator="lessThan" dxfId="11">
      <formula>0.05</formula>
    </cfRule>
  </conditionalFormatting>
  <conditionalFormatting sqref="EB7:EB115">
    <cfRule type="cellIs" priority="56" operator="greaterThan" dxfId="9">
      <formula>$L$2+$L$3</formula>
    </cfRule>
    <cfRule type="cellIs" priority="57" operator="lessThan" dxfId="9">
      <formula>$L$2-$L$3</formula>
    </cfRule>
  </conditionalFormatting>
  <conditionalFormatting sqref="EM7:EM115">
    <cfRule type="cellIs" priority="55" operator="lessThan" dxfId="11">
      <formula>0.05</formula>
    </cfRule>
    <cfRule type="cellIs" priority="54" operator="between" dxfId="12">
      <formula>0.05</formula>
      <formula>0.1</formula>
    </cfRule>
    <cfRule type="cellIs" priority="53" operator="greaterThan" dxfId="9">
      <formula>0.1</formula>
    </cfRule>
  </conditionalFormatting>
  <conditionalFormatting sqref="EN7:EN115">
    <cfRule type="cellIs" priority="51" operator="greaterThan" dxfId="9">
      <formula>$L$2+$L$3</formula>
    </cfRule>
    <cfRule type="cellIs" priority="52" operator="lessThan" dxfId="9">
      <formula>$L$2-$L$3</formula>
    </cfRule>
  </conditionalFormatting>
  <conditionalFormatting sqref="EY7:EY115">
    <cfRule type="cellIs" priority="50" operator="lessThan" dxfId="11">
      <formula>0.05</formula>
    </cfRule>
    <cfRule type="cellIs" priority="49" operator="between" dxfId="12">
      <formula>0.05</formula>
      <formula>0.1</formula>
    </cfRule>
    <cfRule type="cellIs" priority="48" operator="greaterThan" dxfId="9">
      <formula>0.1</formula>
    </cfRule>
  </conditionalFormatting>
  <conditionalFormatting sqref="EZ7:EZ115">
    <cfRule type="cellIs" priority="47" operator="lessThan" dxfId="9">
      <formula>$L$2-$L$3</formula>
    </cfRule>
    <cfRule type="cellIs" priority="46" operator="greaterThan" dxfId="9">
      <formula>$L$2+$L$3</formula>
    </cfRule>
  </conditionalFormatting>
  <conditionalFormatting sqref="FK7:FK115">
    <cfRule type="cellIs" priority="45" operator="lessThan" dxfId="11">
      <formula>0.05</formula>
    </cfRule>
    <cfRule type="cellIs" priority="43" operator="greaterThan" dxfId="9">
      <formula>0.1</formula>
    </cfRule>
    <cfRule type="cellIs" priority="44" operator="between" dxfId="12">
      <formula>0.05</formula>
      <formula>0.1</formula>
    </cfRule>
  </conditionalFormatting>
  <conditionalFormatting sqref="FL7:FL115">
    <cfRule type="cellIs" priority="42" operator="lessThan" dxfId="9">
      <formula>$L$2-$L$3</formula>
    </cfRule>
    <cfRule type="cellIs" priority="41" operator="greaterThan" dxfId="9">
      <formula>$L$2+$L$3</formula>
    </cfRule>
  </conditionalFormatting>
  <conditionalFormatting sqref="FW7:FW115">
    <cfRule type="cellIs" priority="40" operator="lessThan" dxfId="11">
      <formula>0.05</formula>
    </cfRule>
    <cfRule type="cellIs" priority="39" operator="between" dxfId="12">
      <formula>0.05</formula>
      <formula>0.1</formula>
    </cfRule>
    <cfRule type="cellIs" priority="38" operator="greaterThan" dxfId="9">
      <formula>0.1</formula>
    </cfRule>
  </conditionalFormatting>
  <conditionalFormatting sqref="FX7:FX115">
    <cfRule type="cellIs" priority="37" operator="lessThan" dxfId="9">
      <formula>$L$2-$L$3</formula>
    </cfRule>
    <cfRule type="cellIs" priority="36" operator="greaterThan" dxfId="9">
      <formula>$L$2+$L$3</formula>
    </cfRule>
  </conditionalFormatting>
  <conditionalFormatting sqref="GI7:GI115">
    <cfRule type="cellIs" priority="35" operator="lessThan" dxfId="11">
      <formula>0.05</formula>
    </cfRule>
    <cfRule type="cellIs" priority="34" operator="between" dxfId="12">
      <formula>0.05</formula>
      <formula>0.1</formula>
    </cfRule>
    <cfRule type="cellIs" priority="33" operator="greaterThan" dxfId="9">
      <formula>0.1</formula>
    </cfRule>
  </conditionalFormatting>
  <conditionalFormatting sqref="GJ7:GJ115">
    <cfRule type="cellIs" priority="32" operator="lessThan" dxfId="9">
      <formula>$L$2-$L$3</formula>
    </cfRule>
    <cfRule type="cellIs" priority="31" operator="greaterThan" dxfId="9">
      <formula>$L$2+$L$3</formula>
    </cfRule>
  </conditionalFormatting>
  <conditionalFormatting sqref="GU7:GU115">
    <cfRule type="cellIs" priority="29" operator="between" dxfId="12">
      <formula>0.05</formula>
      <formula>0.1</formula>
    </cfRule>
    <cfRule type="cellIs" priority="28" operator="greaterThan" dxfId="9">
      <formula>0.1</formula>
    </cfRule>
    <cfRule type="cellIs" priority="30" operator="lessThan" dxfId="11">
      <formula>0.05</formula>
    </cfRule>
  </conditionalFormatting>
  <conditionalFormatting sqref="GV7:GV115">
    <cfRule type="cellIs" priority="27" operator="lessThan" dxfId="9">
      <formula>$L$2-$L$3</formula>
    </cfRule>
    <cfRule type="cellIs" priority="26" operator="greaterThan" dxfId="9">
      <formula>$L$2+$L$3</formula>
    </cfRule>
  </conditionalFormatting>
  <conditionalFormatting sqref="HG7:HG115">
    <cfRule type="cellIs" priority="25" operator="lessThan" dxfId="11">
      <formula>0.05</formula>
    </cfRule>
    <cfRule type="cellIs" priority="24" operator="between" dxfId="12">
      <formula>0.05</formula>
      <formula>0.1</formula>
    </cfRule>
    <cfRule type="cellIs" priority="23" operator="greaterThan" dxfId="9">
      <formula>0.1</formula>
    </cfRule>
  </conditionalFormatting>
  <conditionalFormatting sqref="HH7:HH115">
    <cfRule type="cellIs" priority="22" operator="lessThan" dxfId="9">
      <formula>$L$2-$L$3</formula>
    </cfRule>
    <cfRule type="cellIs" priority="21" operator="greaterThan" dxfId="9">
      <formula>$L$2+$L$3</formula>
    </cfRule>
  </conditionalFormatting>
  <conditionalFormatting sqref="HS7:HS115">
    <cfRule type="cellIs" priority="20" operator="lessThan" dxfId="11">
      <formula>0.05</formula>
    </cfRule>
    <cfRule type="cellIs" priority="19" operator="between" dxfId="12">
      <formula>0.05</formula>
      <formula>0.1</formula>
    </cfRule>
    <cfRule type="cellIs" priority="18" operator="greaterThan" dxfId="9">
      <formula>0.1</formula>
    </cfRule>
  </conditionalFormatting>
  <conditionalFormatting sqref="HT7:HT115">
    <cfRule type="cellIs" priority="17" operator="lessThan" dxfId="9">
      <formula>$L$2-$L$3</formula>
    </cfRule>
    <cfRule type="cellIs" priority="16" operator="greaterThan" dxfId="9">
      <formula>$L$2+$L$3</formula>
    </cfRule>
  </conditionalFormatting>
  <conditionalFormatting sqref="IE7:IE115">
    <cfRule type="cellIs" priority="14" operator="between" dxfId="12">
      <formula>0.05</formula>
      <formula>0.1</formula>
    </cfRule>
    <cfRule type="cellIs" priority="15" operator="lessThan" dxfId="11">
      <formula>0.05</formula>
    </cfRule>
    <cfRule type="cellIs" priority="13" operator="greaterThan" dxfId="9">
      <formula>0.1</formula>
    </cfRule>
  </conditionalFormatting>
  <conditionalFormatting sqref="IF7:IF115">
    <cfRule type="cellIs" priority="12" operator="lessThan" dxfId="9">
      <formula>$L$2-$L$3</formula>
    </cfRule>
    <cfRule type="cellIs" priority="11" operator="greaterThan" dxfId="9">
      <formula>$L$2+$L$3</formula>
    </cfRule>
  </conditionalFormatting>
  <conditionalFormatting sqref="IQ7:IQ115">
    <cfRule type="cellIs" priority="10" operator="lessThan" dxfId="11">
      <formula>0.05</formula>
    </cfRule>
    <cfRule type="cellIs" priority="9" operator="between" dxfId="12">
      <formula>0.05</formula>
      <formula>0.1</formula>
    </cfRule>
    <cfRule type="cellIs" priority="8" operator="greaterThan" dxfId="9">
      <formula>0.1</formula>
    </cfRule>
  </conditionalFormatting>
  <conditionalFormatting sqref="IR7:IR115">
    <cfRule type="cellIs" priority="7" operator="lessThan" dxfId="9">
      <formula>$L$2-$L$3</formula>
    </cfRule>
    <cfRule type="cellIs" priority="6" operator="greaterThan" dxfId="9">
      <formula>$L$2+$L$3</formula>
    </cfRule>
  </conditionalFormatting>
  <conditionalFormatting sqref="JC7:JC115">
    <cfRule type="cellIs" priority="5" operator="lessThan" dxfId="11">
      <formula>0.05</formula>
    </cfRule>
    <cfRule type="cellIs" priority="4" operator="between" dxfId="12">
      <formula>0.05</formula>
      <formula>0.1</formula>
    </cfRule>
    <cfRule type="cellIs" priority="3" operator="greaterThan" dxfId="9">
      <formula>0.1</formula>
    </cfRule>
  </conditionalFormatting>
  <conditionalFormatting sqref="JD7:JD115">
    <cfRule type="cellIs" priority="2" operator="lessThan" dxfId="9">
      <formula>$L$2-$L$3</formula>
    </cfRule>
    <cfRule type="cellIs" priority="1" operator="greaterThan" dxfId="9">
      <formula>$L$2+$L$3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Alexander Becquet</dc:creator>
  <dcterms:created xmlns:dcterms="http://purl.org/dc/terms/" xmlns:xsi="http://www.w3.org/2001/XMLSchema-instance" xsi:type="dcterms:W3CDTF">2024-08-21T19:14:19Z</dcterms:created>
  <dcterms:modified xmlns:dcterms="http://purl.org/dc/terms/" xmlns:xsi="http://www.w3.org/2001/XMLSchema-instance" xsi:type="dcterms:W3CDTF">2025-03-05T16:19:20Z</dcterms:modified>
  <cp:lastModifiedBy>Alexander Becquet</cp:lastModifiedBy>
</cp:coreProperties>
</file>