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daga/Desktop/DeepBench/"/>
    </mc:Choice>
  </mc:AlternateContent>
  <bookViews>
    <workbookView xWindow="35260" yWindow="1640" windowWidth="33520" windowHeight="20540" tabRatio="500"/>
  </bookViews>
  <sheets>
    <sheet name="Results FP32" sheetId="3" r:id="rId1"/>
    <sheet name="Specs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3" i="3" l="1"/>
  <c r="J162" i="3"/>
  <c r="D161" i="3"/>
  <c r="J161" i="3"/>
  <c r="D160" i="3"/>
  <c r="J160" i="3"/>
  <c r="D159" i="3"/>
  <c r="J159" i="3"/>
  <c r="D158" i="3"/>
  <c r="J158" i="3"/>
  <c r="D157" i="3"/>
  <c r="J157" i="3"/>
  <c r="D156" i="3"/>
  <c r="J156" i="3"/>
  <c r="D155" i="3"/>
  <c r="J155" i="3"/>
  <c r="D154" i="3"/>
  <c r="J154" i="3"/>
  <c r="J153" i="3"/>
  <c r="J152" i="3"/>
  <c r="D151" i="3"/>
  <c r="J151" i="3"/>
  <c r="D150" i="3"/>
  <c r="J150" i="3"/>
  <c r="D149" i="3"/>
  <c r="J149" i="3"/>
  <c r="D148" i="3"/>
  <c r="J148" i="3"/>
  <c r="D147" i="3"/>
  <c r="J147" i="3"/>
  <c r="D146" i="3"/>
  <c r="J146" i="3"/>
  <c r="D145" i="3"/>
  <c r="J145" i="3"/>
  <c r="D144" i="3"/>
  <c r="J144" i="3"/>
  <c r="J143" i="3"/>
  <c r="J142" i="3"/>
  <c r="D141" i="3"/>
  <c r="J141" i="3"/>
  <c r="D140" i="3"/>
  <c r="J140" i="3"/>
  <c r="D139" i="3"/>
  <c r="J139" i="3"/>
  <c r="D138" i="3"/>
  <c r="J138" i="3"/>
  <c r="D137" i="3"/>
  <c r="J137" i="3"/>
  <c r="D136" i="3"/>
  <c r="J136" i="3"/>
  <c r="D135" i="3"/>
  <c r="J135" i="3"/>
  <c r="D134" i="3"/>
  <c r="J134" i="3"/>
  <c r="J133" i="3"/>
  <c r="J132" i="3"/>
  <c r="D131" i="3"/>
  <c r="J131" i="3"/>
  <c r="D130" i="3"/>
  <c r="J130" i="3"/>
  <c r="D129" i="3"/>
  <c r="J129" i="3"/>
  <c r="D128" i="3"/>
  <c r="J128" i="3"/>
  <c r="D127" i="3"/>
  <c r="J127" i="3"/>
  <c r="D126" i="3"/>
  <c r="J126" i="3"/>
  <c r="D125" i="3"/>
  <c r="J125" i="3"/>
  <c r="D124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C79" i="3"/>
  <c r="J79" i="3"/>
  <c r="C78" i="3"/>
  <c r="J78" i="3"/>
  <c r="C77" i="3"/>
  <c r="J77" i="3"/>
  <c r="C76" i="3"/>
  <c r="J76" i="3"/>
  <c r="C75" i="3"/>
  <c r="J75" i="3"/>
  <c r="C74" i="3"/>
  <c r="J74" i="3"/>
  <c r="C73" i="3"/>
  <c r="J73" i="3"/>
  <c r="C72" i="3"/>
  <c r="J72" i="3"/>
  <c r="J71" i="3"/>
  <c r="J70" i="3"/>
  <c r="J69" i="3"/>
  <c r="J68" i="3"/>
  <c r="J67" i="3"/>
  <c r="J66" i="3"/>
  <c r="J65" i="3"/>
  <c r="J63" i="3"/>
  <c r="J64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R230" i="3"/>
  <c r="S230" i="3"/>
  <c r="V230" i="3"/>
  <c r="R229" i="3"/>
  <c r="S229" i="3"/>
  <c r="V229" i="3"/>
  <c r="R228" i="3"/>
  <c r="S228" i="3"/>
  <c r="V228" i="3"/>
  <c r="R227" i="3"/>
  <c r="S227" i="3"/>
  <c r="V227" i="3"/>
  <c r="R226" i="3"/>
  <c r="S226" i="3"/>
  <c r="V226" i="3"/>
  <c r="R225" i="3"/>
  <c r="S225" i="3"/>
  <c r="V225" i="3"/>
  <c r="R224" i="3"/>
  <c r="S224" i="3"/>
  <c r="V224" i="3"/>
  <c r="R223" i="3"/>
  <c r="S223" i="3"/>
  <c r="V223" i="3"/>
  <c r="R222" i="3"/>
  <c r="S222" i="3"/>
  <c r="V222" i="3"/>
  <c r="R221" i="3"/>
  <c r="S221" i="3"/>
  <c r="V221" i="3"/>
  <c r="R220" i="3"/>
  <c r="S220" i="3"/>
  <c r="V220" i="3"/>
  <c r="R201" i="3"/>
  <c r="S201" i="3"/>
  <c r="V201" i="3"/>
  <c r="R200" i="3"/>
  <c r="S200" i="3"/>
  <c r="V200" i="3"/>
  <c r="R199" i="3"/>
  <c r="S199" i="3"/>
  <c r="V199" i="3"/>
  <c r="R198" i="3"/>
  <c r="S198" i="3"/>
  <c r="V198" i="3"/>
  <c r="R197" i="3"/>
  <c r="S197" i="3"/>
  <c r="V197" i="3"/>
  <c r="R196" i="3"/>
  <c r="C196" i="3"/>
  <c r="S196" i="3"/>
  <c r="V196" i="3"/>
  <c r="R195" i="3"/>
  <c r="C195" i="3"/>
  <c r="S195" i="3"/>
  <c r="V195" i="3"/>
  <c r="R194" i="3"/>
  <c r="S194" i="3"/>
  <c r="V194" i="3"/>
  <c r="U194" i="3"/>
  <c r="R193" i="3"/>
  <c r="S193" i="3"/>
  <c r="V193" i="3"/>
  <c r="R192" i="3"/>
  <c r="S192" i="3"/>
  <c r="V192" i="3"/>
  <c r="R191" i="3"/>
  <c r="S191" i="3"/>
  <c r="V191" i="3"/>
  <c r="R190" i="3"/>
  <c r="C190" i="3"/>
  <c r="S190" i="3"/>
  <c r="V190" i="3"/>
  <c r="R189" i="3"/>
  <c r="C189" i="3"/>
  <c r="S189" i="3"/>
  <c r="V189" i="3"/>
  <c r="R188" i="3"/>
  <c r="S188" i="3"/>
  <c r="V188" i="3"/>
  <c r="R187" i="3"/>
  <c r="S187" i="3"/>
  <c r="V187" i="3"/>
  <c r="R186" i="3"/>
  <c r="S186" i="3"/>
  <c r="V186" i="3"/>
  <c r="R185" i="3"/>
  <c r="S185" i="3"/>
  <c r="V185" i="3"/>
  <c r="R184" i="3"/>
  <c r="S184" i="3"/>
  <c r="V184" i="3"/>
  <c r="U184" i="3"/>
  <c r="R183" i="3"/>
  <c r="S183" i="3"/>
  <c r="V183" i="3"/>
  <c r="R182" i="3"/>
  <c r="S182" i="3"/>
  <c r="V182" i="3"/>
  <c r="R181" i="3"/>
  <c r="S181" i="3"/>
  <c r="V181" i="3"/>
  <c r="R180" i="3"/>
  <c r="S180" i="3"/>
  <c r="V180" i="3"/>
  <c r="R179" i="3"/>
  <c r="S179" i="3"/>
  <c r="V179" i="3"/>
  <c r="R178" i="3"/>
  <c r="S178" i="3"/>
  <c r="V178" i="3"/>
  <c r="R177" i="3"/>
  <c r="S177" i="3"/>
  <c r="V177" i="3"/>
  <c r="R176" i="3"/>
  <c r="S176" i="3"/>
  <c r="V176" i="3"/>
  <c r="U176" i="3"/>
  <c r="R173" i="3"/>
  <c r="S173" i="3"/>
  <c r="V173" i="3"/>
  <c r="R172" i="3"/>
  <c r="S172" i="3"/>
  <c r="V172" i="3"/>
  <c r="R171" i="3"/>
  <c r="S171" i="3"/>
  <c r="V171" i="3"/>
  <c r="R170" i="3"/>
  <c r="S170" i="3"/>
  <c r="V170" i="3"/>
  <c r="T221" i="3"/>
  <c r="T220" i="3"/>
  <c r="T219" i="3"/>
  <c r="T218" i="3"/>
  <c r="T217" i="3"/>
  <c r="T216" i="3"/>
  <c r="T215" i="3"/>
  <c r="T214" i="3"/>
  <c r="T213" i="3"/>
  <c r="T212" i="3"/>
  <c r="T211" i="3"/>
  <c r="T210" i="3"/>
  <c r="T209" i="3"/>
  <c r="T208" i="3"/>
  <c r="T207" i="3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9" i="3"/>
  <c r="T178" i="3"/>
  <c r="T177" i="3"/>
  <c r="T176" i="3"/>
  <c r="T175" i="3"/>
  <c r="T173" i="3"/>
  <c r="T172" i="3"/>
  <c r="T171" i="3"/>
  <c r="T170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16" i="3"/>
  <c r="J312" i="3"/>
  <c r="I312" i="3"/>
  <c r="J311" i="3"/>
  <c r="I311" i="3"/>
  <c r="J310" i="3"/>
  <c r="I310" i="3"/>
  <c r="J309" i="3"/>
  <c r="I309" i="3"/>
  <c r="J308" i="3"/>
  <c r="I308" i="3"/>
  <c r="J307" i="3"/>
  <c r="I307" i="3"/>
  <c r="R263" i="3"/>
  <c r="S263" i="3"/>
  <c r="V263" i="3"/>
  <c r="W263" i="3"/>
  <c r="T263" i="3"/>
  <c r="R262" i="3"/>
  <c r="S262" i="3"/>
  <c r="V262" i="3"/>
  <c r="W262" i="3"/>
  <c r="U262" i="3"/>
  <c r="T262" i="3"/>
  <c r="R261" i="3"/>
  <c r="S261" i="3"/>
  <c r="W261" i="3"/>
  <c r="T261" i="3"/>
  <c r="R260" i="3"/>
  <c r="S260" i="3"/>
  <c r="U260" i="3"/>
  <c r="V260" i="3"/>
  <c r="T260" i="3"/>
  <c r="R259" i="3"/>
  <c r="S259" i="3"/>
  <c r="V259" i="3"/>
  <c r="W259" i="3"/>
  <c r="T259" i="3"/>
  <c r="R258" i="3"/>
  <c r="S258" i="3"/>
  <c r="V258" i="3"/>
  <c r="W258" i="3"/>
  <c r="U258" i="3"/>
  <c r="T258" i="3"/>
  <c r="R257" i="3"/>
  <c r="S257" i="3"/>
  <c r="W257" i="3"/>
  <c r="T257" i="3"/>
  <c r="R256" i="3"/>
  <c r="S256" i="3"/>
  <c r="U256" i="3"/>
  <c r="V256" i="3"/>
  <c r="T256" i="3"/>
  <c r="R255" i="3"/>
  <c r="S255" i="3"/>
  <c r="V255" i="3"/>
  <c r="W255" i="3"/>
  <c r="T255" i="3"/>
  <c r="R254" i="3"/>
  <c r="S254" i="3"/>
  <c r="V254" i="3"/>
  <c r="W254" i="3"/>
  <c r="U254" i="3"/>
  <c r="T254" i="3"/>
  <c r="R253" i="3"/>
  <c r="S253" i="3"/>
  <c r="W253" i="3"/>
  <c r="T253" i="3"/>
  <c r="R252" i="3"/>
  <c r="S252" i="3"/>
  <c r="U252" i="3"/>
  <c r="V252" i="3"/>
  <c r="T252" i="3"/>
  <c r="R251" i="3"/>
  <c r="S251" i="3"/>
  <c r="V251" i="3"/>
  <c r="W251" i="3"/>
  <c r="T251" i="3"/>
  <c r="R250" i="3"/>
  <c r="S250" i="3"/>
  <c r="V250" i="3"/>
  <c r="W250" i="3"/>
  <c r="U250" i="3"/>
  <c r="T250" i="3"/>
  <c r="R249" i="3"/>
  <c r="S249" i="3"/>
  <c r="W249" i="3"/>
  <c r="T249" i="3"/>
  <c r="R248" i="3"/>
  <c r="S248" i="3"/>
  <c r="U248" i="3"/>
  <c r="V248" i="3"/>
  <c r="T248" i="3"/>
  <c r="R247" i="3"/>
  <c r="S247" i="3"/>
  <c r="V247" i="3"/>
  <c r="W247" i="3"/>
  <c r="T247" i="3"/>
  <c r="R246" i="3"/>
  <c r="S246" i="3"/>
  <c r="V246" i="3"/>
  <c r="W246" i="3"/>
  <c r="U246" i="3"/>
  <c r="T246" i="3"/>
  <c r="R245" i="3"/>
  <c r="S245" i="3"/>
  <c r="W245" i="3"/>
  <c r="T245" i="3"/>
  <c r="R244" i="3"/>
  <c r="S244" i="3"/>
  <c r="U244" i="3"/>
  <c r="V244" i="3"/>
  <c r="T244" i="3"/>
  <c r="R243" i="3"/>
  <c r="S243" i="3"/>
  <c r="V243" i="3"/>
  <c r="W243" i="3"/>
  <c r="T243" i="3"/>
  <c r="R242" i="3"/>
  <c r="S242" i="3"/>
  <c r="V242" i="3"/>
  <c r="W242" i="3"/>
  <c r="U242" i="3"/>
  <c r="T242" i="3"/>
  <c r="R241" i="3"/>
  <c r="S241" i="3"/>
  <c r="W241" i="3"/>
  <c r="T241" i="3"/>
  <c r="R240" i="3"/>
  <c r="S240" i="3"/>
  <c r="U240" i="3"/>
  <c r="V240" i="3"/>
  <c r="T240" i="3"/>
  <c r="R239" i="3"/>
  <c r="S239" i="3"/>
  <c r="V239" i="3"/>
  <c r="W239" i="3"/>
  <c r="T239" i="3"/>
  <c r="R238" i="3"/>
  <c r="S238" i="3"/>
  <c r="V238" i="3"/>
  <c r="W238" i="3"/>
  <c r="U238" i="3"/>
  <c r="T238" i="3"/>
  <c r="R237" i="3"/>
  <c r="S237" i="3"/>
  <c r="W237" i="3"/>
  <c r="T237" i="3"/>
  <c r="R236" i="3"/>
  <c r="S236" i="3"/>
  <c r="U236" i="3"/>
  <c r="V236" i="3"/>
  <c r="T236" i="3"/>
  <c r="R235" i="3"/>
  <c r="S235" i="3"/>
  <c r="V235" i="3"/>
  <c r="W235" i="3"/>
  <c r="T235" i="3"/>
  <c r="R234" i="3"/>
  <c r="S234" i="3"/>
  <c r="V234" i="3"/>
  <c r="W234" i="3"/>
  <c r="U234" i="3"/>
  <c r="T234" i="3"/>
  <c r="R233" i="3"/>
  <c r="S233" i="3"/>
  <c r="W233" i="3"/>
  <c r="T233" i="3"/>
  <c r="R232" i="3"/>
  <c r="S232" i="3"/>
  <c r="U232" i="3"/>
  <c r="V232" i="3"/>
  <c r="T232" i="3"/>
  <c r="R231" i="3"/>
  <c r="S231" i="3"/>
  <c r="V231" i="3"/>
  <c r="W231" i="3"/>
  <c r="T231" i="3"/>
  <c r="T230" i="3"/>
  <c r="W229" i="3"/>
  <c r="U229" i="3"/>
  <c r="T229" i="3"/>
  <c r="W228" i="3"/>
  <c r="U228" i="3"/>
  <c r="T228" i="3"/>
  <c r="T227" i="3"/>
  <c r="W226" i="3"/>
  <c r="U226" i="3"/>
  <c r="T226" i="3"/>
  <c r="W225" i="3"/>
  <c r="U225" i="3"/>
  <c r="T225" i="3"/>
  <c r="W224" i="3"/>
  <c r="U224" i="3"/>
  <c r="T224" i="3"/>
  <c r="W223" i="3"/>
  <c r="U223" i="3"/>
  <c r="T223" i="3"/>
  <c r="T222" i="3"/>
  <c r="W221" i="3"/>
  <c r="U221" i="3"/>
  <c r="W220" i="3"/>
  <c r="U220" i="3"/>
  <c r="R219" i="3"/>
  <c r="S219" i="3"/>
  <c r="W219" i="3"/>
  <c r="R218" i="3"/>
  <c r="S218" i="3"/>
  <c r="U218" i="3"/>
  <c r="V218" i="3"/>
  <c r="R217" i="3"/>
  <c r="S217" i="3"/>
  <c r="W217" i="3"/>
  <c r="V217" i="3"/>
  <c r="R216" i="3"/>
  <c r="S216" i="3"/>
  <c r="V216" i="3"/>
  <c r="W216" i="3"/>
  <c r="R215" i="3"/>
  <c r="S215" i="3"/>
  <c r="W215" i="3"/>
  <c r="U215" i="3"/>
  <c r="R214" i="3"/>
  <c r="S214" i="3"/>
  <c r="W214" i="3"/>
  <c r="V214" i="3"/>
  <c r="U214" i="3"/>
  <c r="R213" i="3"/>
  <c r="S213" i="3"/>
  <c r="V213" i="3"/>
  <c r="W213" i="3"/>
  <c r="R212" i="3"/>
  <c r="S212" i="3"/>
  <c r="V212" i="3"/>
  <c r="W212" i="3"/>
  <c r="R211" i="3"/>
  <c r="S211" i="3"/>
  <c r="W211" i="3"/>
  <c r="R210" i="3"/>
  <c r="S210" i="3"/>
  <c r="U210" i="3"/>
  <c r="V210" i="3"/>
  <c r="R209" i="3"/>
  <c r="S209" i="3"/>
  <c r="W209" i="3"/>
  <c r="V209" i="3"/>
  <c r="R208" i="3"/>
  <c r="S208" i="3"/>
  <c r="V208" i="3"/>
  <c r="W208" i="3"/>
  <c r="R207" i="3"/>
  <c r="S207" i="3"/>
  <c r="W207" i="3"/>
  <c r="U207" i="3"/>
  <c r="R206" i="3"/>
  <c r="S206" i="3"/>
  <c r="W206" i="3"/>
  <c r="V206" i="3"/>
  <c r="U206" i="3"/>
  <c r="J306" i="3"/>
  <c r="I306" i="3"/>
  <c r="J305" i="3"/>
  <c r="I305" i="3"/>
  <c r="J304" i="3"/>
  <c r="I304" i="3"/>
  <c r="J303" i="3"/>
  <c r="I303" i="3"/>
  <c r="J302" i="3"/>
  <c r="I302" i="3"/>
  <c r="J301" i="3"/>
  <c r="I301" i="3"/>
  <c r="J300" i="3"/>
  <c r="I300" i="3"/>
  <c r="J299" i="3"/>
  <c r="I299" i="3"/>
  <c r="J298" i="3"/>
  <c r="I298" i="3"/>
  <c r="J297" i="3"/>
  <c r="I297" i="3"/>
  <c r="J296" i="3"/>
  <c r="I296" i="3"/>
  <c r="J295" i="3"/>
  <c r="I295" i="3"/>
  <c r="J294" i="3"/>
  <c r="I294" i="3"/>
  <c r="J293" i="3"/>
  <c r="I293" i="3"/>
  <c r="J292" i="3"/>
  <c r="I292" i="3"/>
  <c r="J291" i="3"/>
  <c r="I291" i="3"/>
  <c r="J286" i="3"/>
  <c r="I286" i="3"/>
  <c r="J285" i="3"/>
  <c r="I285" i="3"/>
  <c r="J284" i="3"/>
  <c r="I284" i="3"/>
  <c r="J283" i="3"/>
  <c r="I283" i="3"/>
  <c r="J282" i="3"/>
  <c r="I282" i="3"/>
  <c r="J281" i="3"/>
  <c r="I281" i="3"/>
  <c r="J280" i="3"/>
  <c r="I280" i="3"/>
  <c r="J279" i="3"/>
  <c r="I279" i="3"/>
  <c r="J278" i="3"/>
  <c r="I278" i="3"/>
  <c r="J277" i="3"/>
  <c r="I277" i="3"/>
  <c r="J276" i="3"/>
  <c r="I276" i="3"/>
  <c r="J275" i="3"/>
  <c r="I275" i="3"/>
  <c r="R205" i="3"/>
  <c r="S205" i="3"/>
  <c r="V205" i="3"/>
  <c r="W205" i="3"/>
  <c r="R204" i="3"/>
  <c r="S204" i="3"/>
  <c r="V204" i="3"/>
  <c r="W204" i="3"/>
  <c r="R203" i="3"/>
  <c r="S203" i="3"/>
  <c r="W203" i="3"/>
  <c r="R202" i="3"/>
  <c r="S202" i="3"/>
  <c r="U202" i="3"/>
  <c r="V202" i="3"/>
  <c r="W200" i="3"/>
  <c r="U200" i="3"/>
  <c r="W199" i="3"/>
  <c r="U199" i="3"/>
  <c r="W198" i="3"/>
  <c r="U198" i="3"/>
  <c r="W197" i="3"/>
  <c r="U197" i="3"/>
  <c r="W195" i="3"/>
  <c r="U195" i="3"/>
  <c r="W194" i="3"/>
  <c r="W193" i="3"/>
  <c r="U193" i="3"/>
  <c r="W192" i="3"/>
  <c r="U192" i="3"/>
  <c r="W190" i="3"/>
  <c r="U190" i="3"/>
  <c r="W188" i="3"/>
  <c r="U188" i="3"/>
  <c r="W187" i="3"/>
  <c r="U187" i="3"/>
  <c r="W186" i="3"/>
  <c r="U186" i="3"/>
  <c r="W185" i="3"/>
  <c r="U185" i="3"/>
  <c r="W183" i="3"/>
  <c r="U183" i="3"/>
  <c r="W182" i="3"/>
  <c r="U182" i="3"/>
  <c r="W180" i="3"/>
  <c r="U180" i="3"/>
  <c r="W179" i="3"/>
  <c r="U179" i="3"/>
  <c r="W178" i="3"/>
  <c r="U178" i="3"/>
  <c r="W177" i="3"/>
  <c r="U177" i="3"/>
  <c r="R175" i="3"/>
  <c r="S175" i="3"/>
  <c r="V175" i="3"/>
  <c r="W175" i="3"/>
  <c r="R174" i="3"/>
  <c r="S174" i="3"/>
  <c r="V174" i="3"/>
  <c r="W174" i="3"/>
  <c r="T174" i="3"/>
  <c r="W173" i="3"/>
  <c r="U173" i="3"/>
  <c r="W172" i="3"/>
  <c r="U172" i="3"/>
  <c r="W170" i="3"/>
  <c r="U170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W189" i="3"/>
  <c r="U189" i="3"/>
  <c r="W196" i="3"/>
  <c r="U196" i="3"/>
  <c r="U174" i="3"/>
  <c r="U191" i="3"/>
  <c r="W202" i="3"/>
  <c r="U204" i="3"/>
  <c r="V207" i="3"/>
  <c r="W210" i="3"/>
  <c r="U212" i="3"/>
  <c r="V215" i="3"/>
  <c r="W218" i="3"/>
  <c r="U231" i="3"/>
  <c r="W232" i="3"/>
  <c r="U235" i="3"/>
  <c r="W236" i="3"/>
  <c r="U239" i="3"/>
  <c r="W240" i="3"/>
  <c r="U243" i="3"/>
  <c r="W244" i="3"/>
  <c r="U247" i="3"/>
  <c r="W248" i="3"/>
  <c r="U251" i="3"/>
  <c r="W252" i="3"/>
  <c r="U255" i="3"/>
  <c r="W256" i="3"/>
  <c r="U259" i="3"/>
  <c r="W260" i="3"/>
  <c r="U263" i="3"/>
  <c r="U171" i="3"/>
  <c r="W191" i="3"/>
  <c r="U209" i="3"/>
  <c r="U217" i="3"/>
  <c r="W171" i="3"/>
  <c r="W176" i="3"/>
  <c r="W184" i="3"/>
  <c r="U203" i="3"/>
  <c r="U211" i="3"/>
  <c r="U219" i="3"/>
  <c r="U181" i="3"/>
  <c r="U201" i="3"/>
  <c r="V203" i="3"/>
  <c r="U208" i="3"/>
  <c r="V211" i="3"/>
  <c r="U216" i="3"/>
  <c r="V219" i="3"/>
  <c r="U227" i="3"/>
  <c r="U233" i="3"/>
  <c r="U237" i="3"/>
  <c r="U241" i="3"/>
  <c r="U245" i="3"/>
  <c r="U249" i="3"/>
  <c r="U253" i="3"/>
  <c r="U257" i="3"/>
  <c r="U261" i="3"/>
  <c r="U175" i="3"/>
  <c r="W181" i="3"/>
  <c r="W201" i="3"/>
  <c r="U205" i="3"/>
  <c r="U213" i="3"/>
  <c r="U222" i="3"/>
  <c r="W227" i="3"/>
  <c r="U230" i="3"/>
  <c r="V233" i="3"/>
  <c r="V237" i="3"/>
  <c r="V241" i="3"/>
  <c r="V245" i="3"/>
  <c r="V249" i="3"/>
  <c r="V253" i="3"/>
  <c r="V257" i="3"/>
  <c r="V261" i="3"/>
  <c r="W222" i="3"/>
  <c r="W230" i="3"/>
</calcChain>
</file>

<file path=xl/sharedStrings.xml><?xml version="1.0" encoding="utf-8"?>
<sst xmlns="http://schemas.openxmlformats.org/spreadsheetml/2006/main" count="488" uniqueCount="66">
  <si>
    <t>Dense Matrix Multiplication</t>
  </si>
  <si>
    <t>M</t>
  </si>
  <si>
    <t>N</t>
  </si>
  <si>
    <t>K</t>
  </si>
  <si>
    <t>A Transpose</t>
  </si>
  <si>
    <t>B Transpose</t>
  </si>
  <si>
    <t>Time (msec)</t>
  </si>
  <si>
    <t>TERAFLOPS</t>
  </si>
  <si>
    <t>T</t>
  </si>
  <si>
    <t>Convolution</t>
  </si>
  <si>
    <t>W</t>
  </si>
  <si>
    <t>H</t>
  </si>
  <si>
    <t>C</t>
  </si>
  <si>
    <t xml:space="preserve">K </t>
  </si>
  <si>
    <t>R</t>
  </si>
  <si>
    <t>S</t>
  </si>
  <si>
    <t>pad_h</t>
  </si>
  <si>
    <t>pad_w</t>
  </si>
  <si>
    <t>Vertical stride</t>
  </si>
  <si>
    <t>Horizontal stride</t>
  </si>
  <si>
    <t>Forward (msec)</t>
  </si>
  <si>
    <t>wrt Inputs (msec)</t>
  </si>
  <si>
    <t>wrt Parameters (msec)</t>
  </si>
  <si>
    <t>P</t>
  </si>
  <si>
    <t>Q</t>
  </si>
  <si>
    <t>Total Time (msec)</t>
  </si>
  <si>
    <t>FWD TERAFLOPS</t>
  </si>
  <si>
    <t>BWD INPUTS TERAFLOPS</t>
  </si>
  <si>
    <t>BWD PARMS TERAFLOPS</t>
  </si>
  <si>
    <t>Forward Algorithm</t>
  </si>
  <si>
    <t>* = The backward pass wrt inputs is excluded for these kernels since they are typically the input layers of a neural network</t>
  </si>
  <si>
    <t>Recurrent Layers - Vanilla</t>
  </si>
  <si>
    <t>Hidden Units</t>
  </si>
  <si>
    <t>Timesteps</t>
  </si>
  <si>
    <t>Time Forward (msec)</t>
  </si>
  <si>
    <t>Time Backward (msec)</t>
  </si>
  <si>
    <t>TERAFLOPS FWD</t>
  </si>
  <si>
    <t>TERAFLOPS BWD</t>
  </si>
  <si>
    <t>Recurrent Layers - LSTM</t>
  </si>
  <si>
    <t xml:space="preserve">Time Forward (msec) </t>
  </si>
  <si>
    <t xml:space="preserve">Time Backward (msec) </t>
  </si>
  <si>
    <t>CPU Model</t>
  </si>
  <si>
    <t>GPU Model</t>
  </si>
  <si>
    <t>Linux Kernel Version</t>
  </si>
  <si>
    <t>OpenMPI Version</t>
  </si>
  <si>
    <t>Nvidia Driver</t>
  </si>
  <si>
    <t>Motherboard</t>
  </si>
  <si>
    <t>Bios Version</t>
  </si>
  <si>
    <t>HCA Version</t>
  </si>
  <si>
    <t>Mellanox Driver</t>
  </si>
  <si>
    <t xml:space="preserve">Mellanox OS </t>
  </si>
  <si>
    <t>Precision</t>
  </si>
  <si>
    <t>Float</t>
  </si>
  <si>
    <t>Recurrent Layers - GRU</t>
  </si>
  <si>
    <t>Hidden units</t>
  </si>
  <si>
    <t>ConvolutionFwdAlgoDirect</t>
  </si>
  <si>
    <t>ConvolutionFwdAlgoWinograd</t>
  </si>
  <si>
    <t>ConvolutionFwdAlgoFFT</t>
  </si>
  <si>
    <t>ConvolutionFwdAlgoGEMM</t>
  </si>
  <si>
    <t>AMD Vega Frontier Edition 16GB</t>
  </si>
  <si>
    <t>4.13.0-37-generic</t>
  </si>
  <si>
    <t>ROCm Version</t>
  </si>
  <si>
    <t>1.7.1</t>
  </si>
  <si>
    <t>MIOpen Version</t>
  </si>
  <si>
    <t xml:space="preserve">Intel(R) CPU i7-5760X (Haswell) </t>
  </si>
  <si>
    <t>** = RNN results are with "No Bias"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</si>
</sst>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F5F5F5"/>
      <name val="Monaco"/>
    </font>
    <font>
      <sz val="12"/>
      <color theme="1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2" fontId="0" fillId="2" borderId="0" xfId="0" applyNumberFormat="1" applyFill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0"/>
  <sheetViews>
    <sheetView tabSelected="1" topLeftCell="A116" workbookViewId="0">
      <selection activeCell="I164" sqref="I164"/>
    </sheetView>
  </sheetViews>
  <sheetFormatPr baseColWidth="10" defaultColWidth="11" defaultRowHeight="16" x14ac:dyDescent="0.2"/>
  <cols>
    <col min="1" max="1" width="28" style="3" customWidth="1"/>
    <col min="2" max="3" width="11" style="3"/>
    <col min="4" max="4" width="22" style="3" customWidth="1"/>
    <col min="5" max="6" width="11" style="3"/>
    <col min="7" max="7" width="22.5" style="3" customWidth="1"/>
    <col min="8" max="8" width="32.5" style="3" customWidth="1"/>
    <col min="9" max="9" width="26" style="3" customWidth="1"/>
    <col min="10" max="10" width="20" style="3" customWidth="1"/>
    <col min="11" max="11" width="18.5" style="3" customWidth="1"/>
    <col min="12" max="12" width="19.83203125" style="3" customWidth="1"/>
    <col min="13" max="13" width="18" style="3" customWidth="1"/>
    <col min="14" max="14" width="20.83203125" style="3" customWidth="1"/>
    <col min="15" max="19" width="11" style="3"/>
    <col min="20" max="20" width="18.5" style="3" customWidth="1"/>
    <col min="21" max="21" width="22.33203125" style="3" customWidth="1"/>
    <col min="22" max="22" width="24.5" style="3" customWidth="1"/>
    <col min="23" max="16384" width="11" style="3"/>
  </cols>
  <sheetData>
    <row r="1" spans="1:12" x14ac:dyDescent="0.2">
      <c r="A1" s="2" t="s">
        <v>51</v>
      </c>
      <c r="B1" s="2" t="s">
        <v>52</v>
      </c>
    </row>
    <row r="3" spans="1:12" x14ac:dyDescent="0.2">
      <c r="A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I3" s="3" t="s">
        <v>6</v>
      </c>
      <c r="J3" s="3" t="s">
        <v>7</v>
      </c>
    </row>
    <row r="4" spans="1:12" x14ac:dyDescent="0.2">
      <c r="A4" s="12"/>
      <c r="C4" s="3">
        <v>1760</v>
      </c>
      <c r="D4" s="3">
        <v>16</v>
      </c>
      <c r="E4" s="14">
        <v>1760</v>
      </c>
      <c r="F4" s="3" t="s">
        <v>2</v>
      </c>
      <c r="G4" s="3" t="s">
        <v>2</v>
      </c>
      <c r="I4" s="6">
        <v>6.6000000000000003E-2</v>
      </c>
      <c r="J4" s="6">
        <f t="shared" ref="J4:J46" si="0">(2*C4*D4*E4)/(I4/1000)/10^12</f>
        <v>1.5018666666666665</v>
      </c>
      <c r="K4" s="6"/>
      <c r="L4" s="13"/>
    </row>
    <row r="5" spans="1:12" x14ac:dyDescent="0.2">
      <c r="A5" s="12"/>
      <c r="C5" s="3">
        <v>1760</v>
      </c>
      <c r="D5" s="3">
        <v>32</v>
      </c>
      <c r="E5" s="14">
        <v>1760</v>
      </c>
      <c r="F5" s="3" t="s">
        <v>2</v>
      </c>
      <c r="G5" s="3" t="s">
        <v>2</v>
      </c>
      <c r="I5" s="6">
        <v>7.3999999999999996E-2</v>
      </c>
      <c r="J5" s="6">
        <f t="shared" si="0"/>
        <v>2.6790054054054058</v>
      </c>
      <c r="K5" s="6"/>
      <c r="L5" s="13"/>
    </row>
    <row r="6" spans="1:12" x14ac:dyDescent="0.2">
      <c r="A6" s="12"/>
      <c r="C6" s="3">
        <v>1760</v>
      </c>
      <c r="D6" s="3">
        <v>64</v>
      </c>
      <c r="E6" s="14">
        <v>1760</v>
      </c>
      <c r="F6" s="3" t="s">
        <v>2</v>
      </c>
      <c r="G6" s="3" t="s">
        <v>2</v>
      </c>
      <c r="I6" s="6">
        <v>9.0999999999999998E-2</v>
      </c>
      <c r="J6" s="6">
        <f t="shared" si="0"/>
        <v>4.3570637362637363</v>
      </c>
      <c r="K6" s="6"/>
      <c r="L6" s="13"/>
    </row>
    <row r="7" spans="1:12" x14ac:dyDescent="0.2">
      <c r="A7" s="12"/>
      <c r="C7" s="3">
        <v>1760</v>
      </c>
      <c r="D7" s="3">
        <v>128</v>
      </c>
      <c r="E7" s="14">
        <v>1760</v>
      </c>
      <c r="F7" s="3" t="s">
        <v>2</v>
      </c>
      <c r="G7" s="3" t="s">
        <v>2</v>
      </c>
      <c r="I7" s="6">
        <v>0.151</v>
      </c>
      <c r="J7" s="6">
        <f t="shared" si="0"/>
        <v>5.2515602649006627</v>
      </c>
      <c r="K7" s="6"/>
      <c r="L7" s="13"/>
    </row>
    <row r="8" spans="1:12" x14ac:dyDescent="0.2">
      <c r="A8" s="12"/>
      <c r="C8" s="3">
        <v>1760</v>
      </c>
      <c r="D8" s="3">
        <v>7000</v>
      </c>
      <c r="E8" s="14">
        <v>1760</v>
      </c>
      <c r="F8" s="3" t="s">
        <v>2</v>
      </c>
      <c r="G8" s="3" t="s">
        <v>2</v>
      </c>
      <c r="I8" s="6">
        <v>5.2889999999999997</v>
      </c>
      <c r="J8" s="6">
        <f t="shared" si="0"/>
        <v>8.1993571563622609</v>
      </c>
      <c r="K8" s="6"/>
      <c r="L8" s="13"/>
    </row>
    <row r="9" spans="1:12" x14ac:dyDescent="0.2">
      <c r="A9" s="12"/>
      <c r="C9" s="3">
        <v>2048</v>
      </c>
      <c r="D9" s="3">
        <v>16</v>
      </c>
      <c r="E9" s="14">
        <v>2048</v>
      </c>
      <c r="F9" s="3" t="s">
        <v>2</v>
      </c>
      <c r="G9" s="3" t="s">
        <v>2</v>
      </c>
      <c r="I9" s="6">
        <v>9.4E-2</v>
      </c>
      <c r="J9" s="6">
        <f t="shared" si="0"/>
        <v>1.4278481702127661</v>
      </c>
      <c r="K9" s="6"/>
      <c r="L9" s="13"/>
    </row>
    <row r="10" spans="1:12" x14ac:dyDescent="0.2">
      <c r="A10" s="12"/>
      <c r="C10" s="3">
        <v>2048</v>
      </c>
      <c r="D10" s="3">
        <v>32</v>
      </c>
      <c r="E10" s="14">
        <v>2048</v>
      </c>
      <c r="F10" s="3" t="s">
        <v>2</v>
      </c>
      <c r="G10" s="3" t="s">
        <v>2</v>
      </c>
      <c r="I10" s="6">
        <v>0.124</v>
      </c>
      <c r="J10" s="6">
        <f t="shared" si="0"/>
        <v>2.1648020645161288</v>
      </c>
      <c r="K10" s="6"/>
      <c r="L10" s="13"/>
    </row>
    <row r="11" spans="1:12" x14ac:dyDescent="0.2">
      <c r="A11" s="12"/>
      <c r="C11" s="3">
        <v>2048</v>
      </c>
      <c r="D11" s="3">
        <v>64</v>
      </c>
      <c r="E11" s="14">
        <v>2048</v>
      </c>
      <c r="F11" s="3" t="s">
        <v>2</v>
      </c>
      <c r="G11" s="3" t="s">
        <v>2</v>
      </c>
      <c r="I11" s="6">
        <v>0.14399999999999999</v>
      </c>
      <c r="J11" s="6">
        <f t="shared" si="0"/>
        <v>3.7282702222222226</v>
      </c>
      <c r="K11" s="6"/>
      <c r="L11" s="13"/>
    </row>
    <row r="12" spans="1:12" x14ac:dyDescent="0.2">
      <c r="A12" s="12"/>
      <c r="C12" s="3">
        <v>2048</v>
      </c>
      <c r="D12" s="3">
        <v>128</v>
      </c>
      <c r="E12" s="14">
        <v>2048</v>
      </c>
      <c r="F12" s="3" t="s">
        <v>2</v>
      </c>
      <c r="G12" s="3" t="s">
        <v>2</v>
      </c>
      <c r="I12" s="6">
        <v>0.22900000000000001</v>
      </c>
      <c r="J12" s="6">
        <f t="shared" si="0"/>
        <v>4.6888289257641924</v>
      </c>
      <c r="K12" s="6"/>
      <c r="L12" s="13"/>
    </row>
    <row r="13" spans="1:12" x14ac:dyDescent="0.2">
      <c r="A13" s="12"/>
      <c r="C13" s="3">
        <v>2048</v>
      </c>
      <c r="D13" s="3">
        <v>7000</v>
      </c>
      <c r="E13" s="14">
        <v>2048</v>
      </c>
      <c r="F13" s="3" t="s">
        <v>2</v>
      </c>
      <c r="G13" s="3" t="s">
        <v>2</v>
      </c>
      <c r="I13" s="6">
        <v>6.5090000000000003</v>
      </c>
      <c r="J13" s="6">
        <f t="shared" si="0"/>
        <v>9.0213943770164402</v>
      </c>
      <c r="K13" s="6"/>
      <c r="L13" s="13"/>
    </row>
    <row r="14" spans="1:12" x14ac:dyDescent="0.2">
      <c r="A14" s="12"/>
      <c r="C14" s="3">
        <v>2560</v>
      </c>
      <c r="D14" s="3">
        <v>16</v>
      </c>
      <c r="E14" s="14">
        <v>2560</v>
      </c>
      <c r="F14" s="3" t="s">
        <v>2</v>
      </c>
      <c r="G14" s="3" t="s">
        <v>2</v>
      </c>
      <c r="I14" s="6">
        <v>0.11799999999999999</v>
      </c>
      <c r="J14" s="6">
        <f t="shared" si="0"/>
        <v>1.7772474576271187</v>
      </c>
      <c r="K14" s="6"/>
      <c r="L14" s="13"/>
    </row>
    <row r="15" spans="1:12" x14ac:dyDescent="0.2">
      <c r="A15" s="12"/>
      <c r="C15" s="3">
        <v>2560</v>
      </c>
      <c r="D15" s="3">
        <v>32</v>
      </c>
      <c r="E15" s="14">
        <v>2560</v>
      </c>
      <c r="F15" s="3" t="s">
        <v>2</v>
      </c>
      <c r="G15" s="3" t="s">
        <v>2</v>
      </c>
      <c r="I15" s="6">
        <v>0.13800000000000001</v>
      </c>
      <c r="J15" s="6">
        <f t="shared" si="0"/>
        <v>3.0393507246376807</v>
      </c>
      <c r="K15" s="6"/>
      <c r="L15" s="13"/>
    </row>
    <row r="16" spans="1:12" x14ac:dyDescent="0.2">
      <c r="A16" s="12"/>
      <c r="C16" s="3">
        <v>2560</v>
      </c>
      <c r="D16" s="3">
        <v>64</v>
      </c>
      <c r="E16" s="14">
        <v>2560</v>
      </c>
      <c r="F16" s="3" t="s">
        <v>2</v>
      </c>
      <c r="G16" s="3" t="s">
        <v>2</v>
      </c>
      <c r="I16" s="6">
        <v>0.18099999999999999</v>
      </c>
      <c r="J16" s="6">
        <f t="shared" si="0"/>
        <v>4.6345900552486192</v>
      </c>
      <c r="K16" s="6"/>
      <c r="L16" s="13"/>
    </row>
    <row r="17" spans="1:12" x14ac:dyDescent="0.2">
      <c r="A17" s="12"/>
      <c r="C17" s="3">
        <v>2560</v>
      </c>
      <c r="D17" s="3">
        <v>128</v>
      </c>
      <c r="E17" s="14">
        <v>2560</v>
      </c>
      <c r="F17" s="3" t="s">
        <v>2</v>
      </c>
      <c r="G17" s="3" t="s">
        <v>2</v>
      </c>
      <c r="I17" s="6">
        <v>0.3</v>
      </c>
      <c r="J17" s="6">
        <f t="shared" si="0"/>
        <v>5.5924053333333337</v>
      </c>
      <c r="K17" s="6"/>
      <c r="L17" s="13"/>
    </row>
    <row r="18" spans="1:12" x14ac:dyDescent="0.2">
      <c r="A18" s="12"/>
      <c r="C18" s="3">
        <v>2560</v>
      </c>
      <c r="D18" s="3">
        <v>7000</v>
      </c>
      <c r="E18" s="14">
        <v>2560</v>
      </c>
      <c r="F18" s="3" t="s">
        <v>2</v>
      </c>
      <c r="G18" s="3" t="s">
        <v>2</v>
      </c>
      <c r="I18" s="6">
        <v>10.023999999999999</v>
      </c>
      <c r="J18" s="6">
        <f t="shared" si="0"/>
        <v>9.153072625698325</v>
      </c>
      <c r="K18" s="6"/>
      <c r="L18" s="13"/>
    </row>
    <row r="19" spans="1:12" x14ac:dyDescent="0.2">
      <c r="A19" s="12"/>
      <c r="C19" s="3">
        <v>4096</v>
      </c>
      <c r="D19" s="3">
        <v>16</v>
      </c>
      <c r="E19" s="14">
        <v>4096</v>
      </c>
      <c r="F19" s="3" t="s">
        <v>2</v>
      </c>
      <c r="G19" s="3" t="s">
        <v>2</v>
      </c>
      <c r="I19" s="6">
        <v>0.28199999999999997</v>
      </c>
      <c r="J19" s="6">
        <f t="shared" si="0"/>
        <v>1.9037975602836883</v>
      </c>
      <c r="K19" s="6"/>
      <c r="L19" s="13"/>
    </row>
    <row r="20" spans="1:12" x14ac:dyDescent="0.2">
      <c r="A20" s="12"/>
      <c r="C20" s="3">
        <v>4096</v>
      </c>
      <c r="D20" s="3">
        <v>32</v>
      </c>
      <c r="E20" s="14">
        <v>4096</v>
      </c>
      <c r="F20" s="3" t="s">
        <v>2</v>
      </c>
      <c r="G20" s="3" t="s">
        <v>2</v>
      </c>
      <c r="I20" s="6">
        <v>0.29299999999999998</v>
      </c>
      <c r="J20" s="6">
        <f t="shared" si="0"/>
        <v>3.6646478634812292</v>
      </c>
      <c r="K20" s="6"/>
      <c r="L20" s="13"/>
    </row>
    <row r="21" spans="1:12" x14ac:dyDescent="0.2">
      <c r="A21" s="12"/>
      <c r="C21" s="3">
        <v>4096</v>
      </c>
      <c r="D21" s="3">
        <v>64</v>
      </c>
      <c r="E21" s="14">
        <v>4096</v>
      </c>
      <c r="F21" s="3" t="s">
        <v>2</v>
      </c>
      <c r="G21" s="3" t="s">
        <v>2</v>
      </c>
      <c r="I21" s="6">
        <v>0.41599999999999998</v>
      </c>
      <c r="J21" s="6">
        <f t="shared" si="0"/>
        <v>5.1622203076923077</v>
      </c>
      <c r="K21" s="6"/>
      <c r="L21" s="13"/>
    </row>
    <row r="22" spans="1:12" x14ac:dyDescent="0.2">
      <c r="A22" s="12"/>
      <c r="C22" s="3">
        <v>4096</v>
      </c>
      <c r="D22" s="3">
        <v>128</v>
      </c>
      <c r="E22" s="14">
        <v>4096</v>
      </c>
      <c r="F22" s="3" t="s">
        <v>2</v>
      </c>
      <c r="G22" s="3" t="s">
        <v>2</v>
      </c>
      <c r="I22" s="6">
        <v>0.622</v>
      </c>
      <c r="J22" s="6">
        <f t="shared" si="0"/>
        <v>6.9050921157556271</v>
      </c>
      <c r="K22" s="6"/>
      <c r="L22" s="13"/>
    </row>
    <row r="23" spans="1:12" x14ac:dyDescent="0.2">
      <c r="A23" s="12"/>
      <c r="C23" s="3">
        <v>4096</v>
      </c>
      <c r="D23" s="3">
        <v>7000</v>
      </c>
      <c r="E23" s="14">
        <v>4096</v>
      </c>
      <c r="F23" s="3" t="s">
        <v>2</v>
      </c>
      <c r="G23" s="3" t="s">
        <v>2</v>
      </c>
      <c r="I23" s="6">
        <v>28.731000000000002</v>
      </c>
      <c r="J23" s="6">
        <f t="shared" si="0"/>
        <v>8.1751774738087768</v>
      </c>
      <c r="K23" s="6"/>
      <c r="L23" s="13"/>
    </row>
    <row r="24" spans="1:12" x14ac:dyDescent="0.2">
      <c r="A24" s="12"/>
      <c r="C24" s="3">
        <v>1760</v>
      </c>
      <c r="D24" s="3">
        <v>16</v>
      </c>
      <c r="E24" s="14">
        <v>1760</v>
      </c>
      <c r="F24" s="3" t="s">
        <v>8</v>
      </c>
      <c r="G24" s="3" t="s">
        <v>2</v>
      </c>
      <c r="I24" s="6">
        <v>7.5999999999999998E-2</v>
      </c>
      <c r="J24" s="6">
        <f t="shared" si="0"/>
        <v>1.3042526315789473</v>
      </c>
      <c r="K24" s="6"/>
      <c r="L24" s="13"/>
    </row>
    <row r="25" spans="1:12" x14ac:dyDescent="0.2">
      <c r="A25" s="12"/>
      <c r="C25" s="3">
        <v>1760</v>
      </c>
      <c r="D25" s="3">
        <v>32</v>
      </c>
      <c r="E25" s="14">
        <v>1760</v>
      </c>
      <c r="F25" s="3" t="s">
        <v>8</v>
      </c>
      <c r="G25" s="3" t="s">
        <v>2</v>
      </c>
      <c r="I25" s="6">
        <v>7.1999999999999995E-2</v>
      </c>
      <c r="J25" s="6">
        <f t="shared" si="0"/>
        <v>2.7534222222222224</v>
      </c>
      <c r="K25" s="6"/>
      <c r="L25" s="13"/>
    </row>
    <row r="26" spans="1:12" x14ac:dyDescent="0.2">
      <c r="A26" s="12"/>
      <c r="C26" s="3">
        <v>1760</v>
      </c>
      <c r="D26" s="3">
        <v>64</v>
      </c>
      <c r="E26" s="14">
        <v>1760</v>
      </c>
      <c r="F26" s="3" t="s">
        <v>8</v>
      </c>
      <c r="G26" s="3" t="s">
        <v>2</v>
      </c>
      <c r="I26" s="6">
        <v>0.10100000000000001</v>
      </c>
      <c r="J26" s="6">
        <f t="shared" si="0"/>
        <v>3.9256712871287127</v>
      </c>
      <c r="K26" s="6"/>
      <c r="L26" s="13"/>
    </row>
    <row r="27" spans="1:12" x14ac:dyDescent="0.2">
      <c r="A27" s="12"/>
      <c r="C27" s="3">
        <v>1760</v>
      </c>
      <c r="D27" s="3">
        <v>128</v>
      </c>
      <c r="E27" s="14">
        <v>1760</v>
      </c>
      <c r="F27" s="3" t="s">
        <v>8</v>
      </c>
      <c r="G27" s="3" t="s">
        <v>2</v>
      </c>
      <c r="I27" s="6">
        <v>0.16</v>
      </c>
      <c r="J27" s="6">
        <f t="shared" si="0"/>
        <v>4.9561599999999997</v>
      </c>
      <c r="K27" s="6"/>
      <c r="L27" s="13"/>
    </row>
    <row r="28" spans="1:12" x14ac:dyDescent="0.2">
      <c r="A28" s="12"/>
      <c r="C28" s="3">
        <v>1760</v>
      </c>
      <c r="D28" s="3">
        <v>7000</v>
      </c>
      <c r="E28" s="14">
        <v>1760</v>
      </c>
      <c r="F28" s="3" t="s">
        <v>8</v>
      </c>
      <c r="G28" s="3" t="s">
        <v>2</v>
      </c>
      <c r="I28" s="6">
        <v>5.3250000000000002</v>
      </c>
      <c r="J28" s="6">
        <f t="shared" si="0"/>
        <v>8.1439248826291077</v>
      </c>
      <c r="K28" s="6"/>
      <c r="L28" s="13"/>
    </row>
    <row r="29" spans="1:12" x14ac:dyDescent="0.2">
      <c r="A29" s="12"/>
      <c r="C29" s="3">
        <v>2048</v>
      </c>
      <c r="D29" s="3">
        <v>16</v>
      </c>
      <c r="E29" s="14">
        <v>2048</v>
      </c>
      <c r="F29" s="3" t="s">
        <v>8</v>
      </c>
      <c r="G29" s="3" t="s">
        <v>2</v>
      </c>
      <c r="I29" s="6">
        <v>0.154</v>
      </c>
      <c r="J29" s="6">
        <f t="shared" si="0"/>
        <v>0.87154368831168838</v>
      </c>
      <c r="K29" s="6"/>
      <c r="L29" s="13"/>
    </row>
    <row r="30" spans="1:12" x14ac:dyDescent="0.2">
      <c r="A30" s="12"/>
      <c r="C30" s="3">
        <v>2048</v>
      </c>
      <c r="D30" s="3">
        <v>32</v>
      </c>
      <c r="E30" s="14">
        <v>2048</v>
      </c>
      <c r="F30" s="3" t="s">
        <v>8</v>
      </c>
      <c r="G30" s="3" t="s">
        <v>2</v>
      </c>
      <c r="I30" s="6">
        <v>0.159</v>
      </c>
      <c r="J30" s="6">
        <f t="shared" si="0"/>
        <v>1.6882733081761003</v>
      </c>
      <c r="K30" s="6"/>
      <c r="L30" s="13"/>
    </row>
    <row r="31" spans="1:12" x14ac:dyDescent="0.2">
      <c r="A31" s="12"/>
      <c r="C31" s="3">
        <v>2048</v>
      </c>
      <c r="D31" s="3">
        <v>64</v>
      </c>
      <c r="E31" s="14">
        <v>2048</v>
      </c>
      <c r="F31" s="3" t="s">
        <v>8</v>
      </c>
      <c r="G31" s="3" t="s">
        <v>2</v>
      </c>
      <c r="I31" s="6">
        <v>0.22</v>
      </c>
      <c r="J31" s="6">
        <f t="shared" si="0"/>
        <v>2.4403223272727272</v>
      </c>
      <c r="K31" s="6"/>
      <c r="L31" s="13"/>
    </row>
    <row r="32" spans="1:12" x14ac:dyDescent="0.2">
      <c r="A32" s="12"/>
      <c r="C32" s="3">
        <v>2048</v>
      </c>
      <c r="D32" s="3">
        <v>128</v>
      </c>
      <c r="E32" s="14">
        <v>2048</v>
      </c>
      <c r="F32" s="3" t="s">
        <v>8</v>
      </c>
      <c r="G32" s="3" t="s">
        <v>2</v>
      </c>
      <c r="I32" s="6">
        <v>0.40500000000000003</v>
      </c>
      <c r="J32" s="6">
        <f t="shared" si="0"/>
        <v>2.6512143802469135</v>
      </c>
      <c r="K32" s="6"/>
      <c r="L32" s="13"/>
    </row>
    <row r="33" spans="1:12" x14ac:dyDescent="0.2">
      <c r="A33" s="12"/>
      <c r="C33" s="3">
        <v>2048</v>
      </c>
      <c r="D33" s="3">
        <v>7000</v>
      </c>
      <c r="E33" s="14">
        <v>2048</v>
      </c>
      <c r="F33" s="3" t="s">
        <v>8</v>
      </c>
      <c r="G33" s="3" t="s">
        <v>2</v>
      </c>
      <c r="I33" s="6">
        <v>9.4689999999999994</v>
      </c>
      <c r="J33" s="6">
        <f t="shared" si="0"/>
        <v>6.2013154504171508</v>
      </c>
      <c r="K33" s="6"/>
      <c r="L33" s="13"/>
    </row>
    <row r="34" spans="1:12" x14ac:dyDescent="0.2">
      <c r="A34" s="12"/>
      <c r="C34" s="3">
        <v>2560</v>
      </c>
      <c r="D34" s="3">
        <v>16</v>
      </c>
      <c r="E34" s="14">
        <v>2560</v>
      </c>
      <c r="F34" s="3" t="s">
        <v>8</v>
      </c>
      <c r="G34" s="3" t="s">
        <v>2</v>
      </c>
      <c r="I34" s="6">
        <v>0.154</v>
      </c>
      <c r="J34" s="6">
        <f t="shared" si="0"/>
        <v>1.3617870129870129</v>
      </c>
      <c r="K34" s="6"/>
      <c r="L34" s="13"/>
    </row>
    <row r="35" spans="1:12" x14ac:dyDescent="0.2">
      <c r="A35" s="12"/>
      <c r="C35" s="3">
        <v>2560</v>
      </c>
      <c r="D35" s="3">
        <v>32</v>
      </c>
      <c r="E35" s="14">
        <v>2560</v>
      </c>
      <c r="F35" s="3" t="s">
        <v>8</v>
      </c>
      <c r="G35" s="3" t="s">
        <v>2</v>
      </c>
      <c r="I35" s="6">
        <v>0.16900000000000001</v>
      </c>
      <c r="J35" s="6">
        <f t="shared" si="0"/>
        <v>2.4818366863905323</v>
      </c>
      <c r="K35" s="6"/>
      <c r="L35" s="13"/>
    </row>
    <row r="36" spans="1:12" x14ac:dyDescent="0.2">
      <c r="A36" s="12"/>
      <c r="C36" s="3">
        <v>2560</v>
      </c>
      <c r="D36" s="3">
        <v>64</v>
      </c>
      <c r="E36" s="14">
        <v>2560</v>
      </c>
      <c r="F36" s="3" t="s">
        <v>8</v>
      </c>
      <c r="G36" s="3" t="s">
        <v>2</v>
      </c>
      <c r="I36" s="6">
        <v>0.24099999999999999</v>
      </c>
      <c r="J36" s="6">
        <f t="shared" si="0"/>
        <v>3.4807502074688794</v>
      </c>
      <c r="K36" s="6"/>
      <c r="L36" s="13"/>
    </row>
    <row r="37" spans="1:12" x14ac:dyDescent="0.2">
      <c r="A37" s="12"/>
      <c r="C37" s="3">
        <v>2560</v>
      </c>
      <c r="D37" s="3">
        <v>128</v>
      </c>
      <c r="E37" s="14">
        <v>2560</v>
      </c>
      <c r="F37" s="3" t="s">
        <v>8</v>
      </c>
      <c r="G37" s="3" t="s">
        <v>2</v>
      </c>
      <c r="I37" s="6">
        <v>0.374</v>
      </c>
      <c r="J37" s="6">
        <f t="shared" si="0"/>
        <v>4.4858866310160428</v>
      </c>
      <c r="K37" s="6"/>
      <c r="L37" s="13"/>
    </row>
    <row r="38" spans="1:12" x14ac:dyDescent="0.2">
      <c r="A38" s="12"/>
      <c r="C38" s="3">
        <v>2560</v>
      </c>
      <c r="D38" s="3">
        <v>7000</v>
      </c>
      <c r="E38" s="14">
        <v>2560</v>
      </c>
      <c r="F38" s="3" t="s">
        <v>8</v>
      </c>
      <c r="G38" s="3" t="s">
        <v>2</v>
      </c>
      <c r="I38" s="6">
        <v>11.316000000000001</v>
      </c>
      <c r="J38" s="6">
        <f t="shared" si="0"/>
        <v>8.1080240367621048</v>
      </c>
      <c r="K38" s="6"/>
      <c r="L38" s="13"/>
    </row>
    <row r="39" spans="1:12" x14ac:dyDescent="0.2">
      <c r="A39" s="12"/>
      <c r="C39" s="3">
        <v>4096</v>
      </c>
      <c r="D39" s="3">
        <v>16</v>
      </c>
      <c r="E39" s="14">
        <v>4096</v>
      </c>
      <c r="F39" s="3" t="s">
        <v>8</v>
      </c>
      <c r="G39" s="3" t="s">
        <v>2</v>
      </c>
      <c r="I39" s="6">
        <v>0.60499999999999998</v>
      </c>
      <c r="J39" s="6">
        <f t="shared" si="0"/>
        <v>0.88738993719008263</v>
      </c>
      <c r="K39" s="6"/>
      <c r="L39" s="13"/>
    </row>
    <row r="40" spans="1:12" x14ac:dyDescent="0.2">
      <c r="A40" s="12"/>
      <c r="C40" s="3">
        <v>4096</v>
      </c>
      <c r="D40" s="3">
        <v>32</v>
      </c>
      <c r="E40" s="14">
        <v>4096</v>
      </c>
      <c r="F40" s="3" t="s">
        <v>8</v>
      </c>
      <c r="G40" s="3" t="s">
        <v>2</v>
      </c>
      <c r="I40" s="6">
        <v>0.64900000000000002</v>
      </c>
      <c r="J40" s="6">
        <f t="shared" si="0"/>
        <v>1.654455815100154</v>
      </c>
      <c r="K40" s="6"/>
      <c r="L40" s="13"/>
    </row>
    <row r="41" spans="1:12" x14ac:dyDescent="0.2">
      <c r="A41" s="12"/>
      <c r="C41" s="3">
        <v>4096</v>
      </c>
      <c r="D41" s="3">
        <v>64</v>
      </c>
      <c r="E41" s="14">
        <v>4096</v>
      </c>
      <c r="F41" s="3" t="s">
        <v>8</v>
      </c>
      <c r="G41" s="3" t="s">
        <v>2</v>
      </c>
      <c r="I41" s="6">
        <v>0.751</v>
      </c>
      <c r="J41" s="6">
        <f t="shared" si="0"/>
        <v>2.8594988655126494</v>
      </c>
      <c r="K41" s="6"/>
      <c r="L41" s="13"/>
    </row>
    <row r="42" spans="1:12" x14ac:dyDescent="0.2">
      <c r="A42" s="12"/>
      <c r="C42" s="3">
        <v>4096</v>
      </c>
      <c r="D42" s="3">
        <v>128</v>
      </c>
      <c r="E42" s="14">
        <v>4096</v>
      </c>
      <c r="F42" s="3" t="s">
        <v>8</v>
      </c>
      <c r="G42" s="3" t="s">
        <v>2</v>
      </c>
      <c r="I42" s="6">
        <v>1.079</v>
      </c>
      <c r="J42" s="6">
        <f t="shared" si="0"/>
        <v>3.9805072252085267</v>
      </c>
      <c r="K42" s="6"/>
      <c r="L42" s="13"/>
    </row>
    <row r="43" spans="1:12" x14ac:dyDescent="0.2">
      <c r="A43" s="12"/>
      <c r="C43" s="3">
        <v>4096</v>
      </c>
      <c r="D43" s="3">
        <v>7000</v>
      </c>
      <c r="E43" s="14">
        <v>4096</v>
      </c>
      <c r="F43" s="3" t="s">
        <v>8</v>
      </c>
      <c r="G43" s="3" t="s">
        <v>2</v>
      </c>
      <c r="I43" s="6">
        <v>51.151000000000003</v>
      </c>
      <c r="J43" s="6">
        <f t="shared" si="0"/>
        <v>4.5919146057750577</v>
      </c>
      <c r="K43" s="6"/>
      <c r="L43" s="13"/>
    </row>
    <row r="44" spans="1:12" x14ac:dyDescent="0.2">
      <c r="A44" s="12"/>
      <c r="C44" s="3">
        <v>1760</v>
      </c>
      <c r="D44" s="3">
        <v>7133</v>
      </c>
      <c r="E44" s="14">
        <v>1760</v>
      </c>
      <c r="F44" s="3" t="s">
        <v>2</v>
      </c>
      <c r="G44" s="3" t="s">
        <v>8</v>
      </c>
      <c r="I44" s="6">
        <v>5.157</v>
      </c>
      <c r="J44" s="6">
        <f>(2*C44*D44*E44)/(I44/1000)/10^12</f>
        <v>8.5690055458599961</v>
      </c>
      <c r="K44" s="6"/>
      <c r="L44" s="13"/>
    </row>
    <row r="45" spans="1:12" x14ac:dyDescent="0.2">
      <c r="A45" s="12"/>
      <c r="C45" s="3">
        <v>2048</v>
      </c>
      <c r="D45" s="3">
        <v>7133</v>
      </c>
      <c r="E45" s="14">
        <v>2048</v>
      </c>
      <c r="F45" s="3" t="s">
        <v>2</v>
      </c>
      <c r="G45" s="3" t="s">
        <v>8</v>
      </c>
      <c r="I45" s="6">
        <v>5.4829999999999997</v>
      </c>
      <c r="J45" s="6">
        <f t="shared" si="0"/>
        <v>10.912993044683567</v>
      </c>
      <c r="K45" s="6"/>
      <c r="L45" s="13"/>
    </row>
    <row r="46" spans="1:12" x14ac:dyDescent="0.2">
      <c r="A46" s="12"/>
      <c r="C46" s="3">
        <v>2560</v>
      </c>
      <c r="D46" s="3">
        <v>7133</v>
      </c>
      <c r="E46" s="14">
        <v>2560</v>
      </c>
      <c r="F46" s="3" t="s">
        <v>2</v>
      </c>
      <c r="G46" s="3" t="s">
        <v>8</v>
      </c>
      <c r="I46" s="6">
        <v>9.2769999999999992</v>
      </c>
      <c r="J46" s="6">
        <f t="shared" si="0"/>
        <v>10.078005562142936</v>
      </c>
      <c r="K46" s="6"/>
      <c r="L46" s="13"/>
    </row>
    <row r="47" spans="1:12" x14ac:dyDescent="0.2">
      <c r="A47" s="12"/>
      <c r="C47" s="7">
        <v>4096</v>
      </c>
      <c r="D47" s="7">
        <v>7133</v>
      </c>
      <c r="E47" s="14">
        <v>4096</v>
      </c>
      <c r="F47" s="7" t="s">
        <v>2</v>
      </c>
      <c r="G47" s="7" t="s">
        <v>8</v>
      </c>
      <c r="I47" s="6">
        <v>25.228999999999999</v>
      </c>
      <c r="J47" s="6">
        <f>(2*C47*D47*E47)/(I47/1000)/10^12</f>
        <v>9.4868509832335821</v>
      </c>
      <c r="K47" s="6"/>
      <c r="L47" s="13"/>
    </row>
    <row r="48" spans="1:12" x14ac:dyDescent="0.2">
      <c r="A48" s="12"/>
      <c r="C48" s="3">
        <v>5124</v>
      </c>
      <c r="D48" s="3">
        <v>9124</v>
      </c>
      <c r="E48" s="14">
        <v>1760</v>
      </c>
      <c r="F48" s="3" t="s">
        <v>2</v>
      </c>
      <c r="G48" s="3" t="s">
        <v>2</v>
      </c>
      <c r="I48" s="6">
        <v>19.193999999999999</v>
      </c>
      <c r="J48" s="6">
        <f>(2*C48*D48*E48)/(I48/1000)/10^12</f>
        <v>8.5737649015317281</v>
      </c>
      <c r="K48" s="6"/>
      <c r="L48" s="13"/>
    </row>
    <row r="49" spans="1:12" x14ac:dyDescent="0.2">
      <c r="A49" s="12"/>
      <c r="C49" s="3">
        <v>35</v>
      </c>
      <c r="D49" s="3">
        <v>8457</v>
      </c>
      <c r="E49" s="14">
        <v>1760</v>
      </c>
      <c r="F49" s="3" t="s">
        <v>2</v>
      </c>
      <c r="G49" s="3" t="s">
        <v>2</v>
      </c>
      <c r="I49" s="6">
        <v>0.27200000000000002</v>
      </c>
      <c r="J49" s="6">
        <f t="shared" ref="J49:J62" si="1">(2*C49*D49*E49)/(I49/1000)/10^12</f>
        <v>3.8305235294117645</v>
      </c>
      <c r="K49" s="6"/>
      <c r="L49" s="13"/>
    </row>
    <row r="50" spans="1:12" x14ac:dyDescent="0.2">
      <c r="A50" s="12"/>
      <c r="C50" s="3">
        <v>5124</v>
      </c>
      <c r="D50" s="3">
        <v>9124</v>
      </c>
      <c r="E50" s="14">
        <v>2048</v>
      </c>
      <c r="F50" s="3" t="s">
        <v>2</v>
      </c>
      <c r="G50" s="3" t="s">
        <v>2</v>
      </c>
      <c r="I50" s="6">
        <v>24.385999999999999</v>
      </c>
      <c r="J50" s="6">
        <f t="shared" si="1"/>
        <v>7.8526054332813917</v>
      </c>
      <c r="K50" s="6"/>
      <c r="L50" s="13"/>
    </row>
    <row r="51" spans="1:12" x14ac:dyDescent="0.2">
      <c r="A51" s="12"/>
      <c r="C51" s="3">
        <v>35</v>
      </c>
      <c r="D51" s="3">
        <v>8457</v>
      </c>
      <c r="E51" s="14">
        <v>2048</v>
      </c>
      <c r="F51" s="3" t="s">
        <v>2</v>
      </c>
      <c r="G51" s="3" t="s">
        <v>2</v>
      </c>
      <c r="I51" s="6">
        <v>0.40899999999999997</v>
      </c>
      <c r="J51" s="6">
        <f t="shared" si="1"/>
        <v>2.9642922249388755</v>
      </c>
      <c r="K51" s="6"/>
      <c r="L51" s="13"/>
    </row>
    <row r="52" spans="1:12" x14ac:dyDescent="0.2">
      <c r="A52" s="12"/>
      <c r="C52" s="3">
        <v>5124</v>
      </c>
      <c r="D52" s="3">
        <v>9124</v>
      </c>
      <c r="E52" s="14">
        <v>2560</v>
      </c>
      <c r="F52" s="3" t="s">
        <v>2</v>
      </c>
      <c r="G52" s="3" t="s">
        <v>2</v>
      </c>
      <c r="I52" s="6">
        <v>28.835000000000001</v>
      </c>
      <c r="J52" s="6">
        <f t="shared" si="1"/>
        <v>8.3012673875498528</v>
      </c>
      <c r="K52" s="6"/>
      <c r="L52" s="13"/>
    </row>
    <row r="53" spans="1:12" x14ac:dyDescent="0.2">
      <c r="A53" s="12"/>
      <c r="C53" s="3">
        <v>35</v>
      </c>
      <c r="D53" s="3">
        <v>8457</v>
      </c>
      <c r="E53" s="14">
        <v>2560</v>
      </c>
      <c r="F53" s="3" t="s">
        <v>2</v>
      </c>
      <c r="G53" s="3" t="s">
        <v>2</v>
      </c>
      <c r="I53" s="6">
        <v>0.44700000000000001</v>
      </c>
      <c r="J53" s="6">
        <f t="shared" si="1"/>
        <v>3.3903677852348988</v>
      </c>
      <c r="K53" s="6"/>
      <c r="L53" s="13"/>
    </row>
    <row r="54" spans="1:12" x14ac:dyDescent="0.2">
      <c r="A54" s="12"/>
      <c r="C54" s="3">
        <v>5124</v>
      </c>
      <c r="D54" s="3">
        <v>9124</v>
      </c>
      <c r="E54" s="14">
        <v>4096</v>
      </c>
      <c r="F54" s="3" t="s">
        <v>2</v>
      </c>
      <c r="G54" s="3" t="s">
        <v>2</v>
      </c>
      <c r="I54" s="6">
        <v>48.057000000000002</v>
      </c>
      <c r="J54" s="6">
        <f t="shared" si="1"/>
        <v>7.9694377966165177</v>
      </c>
      <c r="K54" s="6"/>
      <c r="L54" s="13"/>
    </row>
    <row r="55" spans="1:12" x14ac:dyDescent="0.2">
      <c r="A55" s="12"/>
      <c r="C55" s="3">
        <v>35</v>
      </c>
      <c r="D55" s="3">
        <v>8457</v>
      </c>
      <c r="E55" s="14">
        <v>4096</v>
      </c>
      <c r="F55" s="3" t="s">
        <v>2</v>
      </c>
      <c r="G55" s="3" t="s">
        <v>2</v>
      </c>
      <c r="I55" s="6">
        <v>0.85099999999999998</v>
      </c>
      <c r="J55" s="6">
        <f t="shared" si="1"/>
        <v>2.8493431727379557</v>
      </c>
      <c r="K55" s="6"/>
      <c r="L55" s="13"/>
    </row>
    <row r="56" spans="1:12" x14ac:dyDescent="0.2">
      <c r="A56" s="12"/>
      <c r="C56" s="3">
        <v>5124</v>
      </c>
      <c r="D56" s="3">
        <v>9124</v>
      </c>
      <c r="E56" s="14">
        <v>1760</v>
      </c>
      <c r="F56" s="3" t="s">
        <v>8</v>
      </c>
      <c r="G56" s="3" t="s">
        <v>2</v>
      </c>
      <c r="I56" s="6">
        <v>19.556000000000001</v>
      </c>
      <c r="J56" s="6">
        <f t="shared" si="1"/>
        <v>8.4150564287175289</v>
      </c>
      <c r="K56" s="6"/>
      <c r="L56" s="13"/>
    </row>
    <row r="57" spans="1:12" x14ac:dyDescent="0.2">
      <c r="A57" s="12"/>
      <c r="C57" s="3">
        <v>35</v>
      </c>
      <c r="D57" s="3">
        <v>8457</v>
      </c>
      <c r="E57" s="14">
        <v>1760</v>
      </c>
      <c r="F57" s="3" t="s">
        <v>8</v>
      </c>
      <c r="G57" s="3" t="s">
        <v>2</v>
      </c>
      <c r="I57" s="6">
        <v>0.30199999999999999</v>
      </c>
      <c r="J57" s="6">
        <f t="shared" si="1"/>
        <v>3.4500079470198677</v>
      </c>
      <c r="K57" s="6"/>
      <c r="L57" s="13"/>
    </row>
    <row r="58" spans="1:12" x14ac:dyDescent="0.2">
      <c r="A58" s="12"/>
      <c r="C58" s="3">
        <v>5124</v>
      </c>
      <c r="D58" s="3">
        <v>9124</v>
      </c>
      <c r="E58" s="14">
        <v>2048</v>
      </c>
      <c r="F58" s="3" t="s">
        <v>8</v>
      </c>
      <c r="G58" s="3" t="s">
        <v>2</v>
      </c>
      <c r="I58" s="6">
        <v>35.683</v>
      </c>
      <c r="J58" s="6">
        <f t="shared" si="1"/>
        <v>5.3665228847350281</v>
      </c>
      <c r="K58" s="6"/>
      <c r="L58" s="13"/>
    </row>
    <row r="59" spans="1:12" x14ac:dyDescent="0.2">
      <c r="A59" s="12"/>
      <c r="C59" s="3">
        <v>35</v>
      </c>
      <c r="D59" s="3">
        <v>8457</v>
      </c>
      <c r="E59" s="14">
        <v>2048</v>
      </c>
      <c r="F59" s="3" t="s">
        <v>8</v>
      </c>
      <c r="G59" s="3" t="s">
        <v>2</v>
      </c>
      <c r="I59" s="6">
        <v>0.42599999999999999</v>
      </c>
      <c r="J59" s="6">
        <f t="shared" si="1"/>
        <v>2.8459988732394366</v>
      </c>
      <c r="K59" s="6"/>
      <c r="L59" s="13"/>
    </row>
    <row r="60" spans="1:12" x14ac:dyDescent="0.2">
      <c r="A60" s="12"/>
      <c r="C60" s="3">
        <v>5124</v>
      </c>
      <c r="D60" s="3">
        <v>9124</v>
      </c>
      <c r="E60" s="14">
        <v>2560</v>
      </c>
      <c r="F60" s="3" t="s">
        <v>8</v>
      </c>
      <c r="G60" s="3" t="s">
        <v>2</v>
      </c>
      <c r="I60" s="6">
        <v>31.417000000000002</v>
      </c>
      <c r="J60" s="6">
        <f t="shared" si="1"/>
        <v>7.6190293509883187</v>
      </c>
      <c r="K60" s="6"/>
      <c r="L60" s="13"/>
    </row>
    <row r="61" spans="1:12" x14ac:dyDescent="0.2">
      <c r="A61" s="12"/>
      <c r="C61" s="3">
        <v>35</v>
      </c>
      <c r="D61" s="3">
        <v>8457</v>
      </c>
      <c r="E61" s="14">
        <v>2560</v>
      </c>
      <c r="F61" s="3" t="s">
        <v>8</v>
      </c>
      <c r="G61" s="3" t="s">
        <v>2</v>
      </c>
      <c r="I61" s="6">
        <v>0.45600000000000002</v>
      </c>
      <c r="J61" s="6">
        <f t="shared" si="1"/>
        <v>3.3234526315789474</v>
      </c>
      <c r="K61" s="6"/>
      <c r="L61" s="13"/>
    </row>
    <row r="62" spans="1:12" x14ac:dyDescent="0.2">
      <c r="A62" s="12"/>
      <c r="C62" s="3">
        <v>5124</v>
      </c>
      <c r="D62" s="3">
        <v>9124</v>
      </c>
      <c r="E62" s="14">
        <v>4096</v>
      </c>
      <c r="F62" s="3" t="s">
        <v>8</v>
      </c>
      <c r="G62" s="3" t="s">
        <v>2</v>
      </c>
      <c r="I62" s="6">
        <v>82.802999999999997</v>
      </c>
      <c r="J62" s="6">
        <f t="shared" si="1"/>
        <v>4.6252825645447624</v>
      </c>
      <c r="K62" s="6"/>
      <c r="L62" s="13"/>
    </row>
    <row r="63" spans="1:12" x14ac:dyDescent="0.2">
      <c r="A63" s="12"/>
      <c r="C63" s="3">
        <v>35</v>
      </c>
      <c r="D63" s="3">
        <v>8457</v>
      </c>
      <c r="E63" s="14">
        <v>4096</v>
      </c>
      <c r="F63" s="3" t="s">
        <v>8</v>
      </c>
      <c r="G63" s="3" t="s">
        <v>2</v>
      </c>
      <c r="I63" s="6">
        <v>0.94</v>
      </c>
      <c r="J63" s="6">
        <f>(2*C63*D63*E63)/(I63/1000)/10^12</f>
        <v>2.5795649361702129</v>
      </c>
      <c r="K63" s="6"/>
      <c r="L63" s="13"/>
    </row>
    <row r="64" spans="1:12" x14ac:dyDescent="0.2">
      <c r="A64" s="12"/>
      <c r="C64" s="3">
        <v>7680</v>
      </c>
      <c r="D64" s="3">
        <v>16</v>
      </c>
      <c r="E64" s="14">
        <v>2560</v>
      </c>
      <c r="F64" s="3" t="s">
        <v>2</v>
      </c>
      <c r="G64" s="3" t="s">
        <v>2</v>
      </c>
      <c r="I64" s="6">
        <v>0.30599999999999999</v>
      </c>
      <c r="J64" s="6">
        <f>(2*C64*D64*E64)/(I64/1000)/10^12</f>
        <v>2.0560313725490196</v>
      </c>
      <c r="K64" s="6"/>
      <c r="L64" s="13"/>
    </row>
    <row r="65" spans="1:12" x14ac:dyDescent="0.2">
      <c r="A65" s="12"/>
      <c r="C65" s="3">
        <v>7680</v>
      </c>
      <c r="D65" s="3">
        <v>32</v>
      </c>
      <c r="E65" s="14">
        <v>2560</v>
      </c>
      <c r="F65" s="3" t="s">
        <v>2</v>
      </c>
      <c r="G65" s="3" t="s">
        <v>2</v>
      </c>
      <c r="I65" s="6">
        <v>0.33200000000000002</v>
      </c>
      <c r="J65" s="6">
        <f t="shared" ref="J65:J79" si="2">(2*C65*D65*E65)/(I65/1000)/10^12</f>
        <v>3.7900337349397595</v>
      </c>
      <c r="K65" s="6"/>
      <c r="L65" s="13"/>
    </row>
    <row r="66" spans="1:12" x14ac:dyDescent="0.2">
      <c r="A66" s="12"/>
      <c r="C66" s="3">
        <v>7680</v>
      </c>
      <c r="D66" s="3">
        <v>64</v>
      </c>
      <c r="E66" s="14">
        <v>2560</v>
      </c>
      <c r="F66" s="3" t="s">
        <v>2</v>
      </c>
      <c r="G66" s="3" t="s">
        <v>2</v>
      </c>
      <c r="I66" s="6">
        <v>0.44700000000000001</v>
      </c>
      <c r="J66" s="6">
        <f t="shared" si="2"/>
        <v>5.629938255033557</v>
      </c>
      <c r="K66" s="6"/>
      <c r="L66" s="13"/>
    </row>
    <row r="67" spans="1:12" x14ac:dyDescent="0.2">
      <c r="A67" s="12"/>
      <c r="C67" s="3">
        <v>7680</v>
      </c>
      <c r="D67" s="3">
        <v>128</v>
      </c>
      <c r="E67" s="14">
        <v>2560</v>
      </c>
      <c r="F67" s="3" t="s">
        <v>2</v>
      </c>
      <c r="G67" s="3" t="s">
        <v>2</v>
      </c>
      <c r="I67" s="6">
        <v>0.60199999999999998</v>
      </c>
      <c r="J67" s="6">
        <f t="shared" si="2"/>
        <v>8.3607388704318932</v>
      </c>
      <c r="K67" s="6"/>
      <c r="L67" s="13"/>
    </row>
    <row r="68" spans="1:12" x14ac:dyDescent="0.2">
      <c r="A68" s="12"/>
      <c r="C68" s="3">
        <v>7680</v>
      </c>
      <c r="D68" s="3">
        <v>16</v>
      </c>
      <c r="E68" s="14">
        <v>2560</v>
      </c>
      <c r="F68" s="3" t="s">
        <v>8</v>
      </c>
      <c r="G68" s="3" t="s">
        <v>2</v>
      </c>
      <c r="I68" s="6">
        <v>0.379</v>
      </c>
      <c r="J68" s="6">
        <f t="shared" si="2"/>
        <v>1.6600147757255939</v>
      </c>
      <c r="K68" s="6"/>
      <c r="L68" s="13"/>
    </row>
    <row r="69" spans="1:12" x14ac:dyDescent="0.2">
      <c r="A69" s="12"/>
      <c r="C69" s="3">
        <v>7680</v>
      </c>
      <c r="D69" s="3">
        <v>32</v>
      </c>
      <c r="E69" s="14">
        <v>2560</v>
      </c>
      <c r="F69" s="3" t="s">
        <v>8</v>
      </c>
      <c r="G69" s="3" t="s">
        <v>2</v>
      </c>
      <c r="I69" s="6">
        <v>0.43099999999999999</v>
      </c>
      <c r="J69" s="6">
        <f t="shared" si="2"/>
        <v>2.9194691415313221</v>
      </c>
      <c r="K69" s="6"/>
      <c r="L69" s="13"/>
    </row>
    <row r="70" spans="1:12" x14ac:dyDescent="0.2">
      <c r="A70" s="12"/>
      <c r="C70" s="3">
        <v>7680</v>
      </c>
      <c r="D70" s="3">
        <v>64</v>
      </c>
      <c r="E70" s="14">
        <v>2560</v>
      </c>
      <c r="F70" s="3" t="s">
        <v>8</v>
      </c>
      <c r="G70" s="3" t="s">
        <v>2</v>
      </c>
      <c r="I70" s="6">
        <v>0.58099999999999996</v>
      </c>
      <c r="J70" s="6">
        <f t="shared" si="2"/>
        <v>4.3314671256454398</v>
      </c>
      <c r="K70" s="6"/>
      <c r="L70" s="13"/>
    </row>
    <row r="71" spans="1:12" x14ac:dyDescent="0.2">
      <c r="A71" s="12"/>
      <c r="C71" s="3">
        <v>7680</v>
      </c>
      <c r="D71" s="3">
        <v>128</v>
      </c>
      <c r="E71" s="14">
        <v>2560</v>
      </c>
      <c r="F71" s="3" t="s">
        <v>8</v>
      </c>
      <c r="G71" s="3" t="s">
        <v>2</v>
      </c>
      <c r="I71" s="6">
        <v>0.94799999999999995</v>
      </c>
      <c r="J71" s="6">
        <f t="shared" si="2"/>
        <v>5.3092455696202538</v>
      </c>
      <c r="K71" s="6"/>
      <c r="L71" s="13"/>
    </row>
    <row r="72" spans="1:12" x14ac:dyDescent="0.2">
      <c r="A72" s="12"/>
      <c r="C72" s="3">
        <f>3*1024</f>
        <v>3072</v>
      </c>
      <c r="D72" s="3">
        <v>16</v>
      </c>
      <c r="E72" s="14">
        <v>1024</v>
      </c>
      <c r="F72" s="3" t="s">
        <v>2</v>
      </c>
      <c r="G72" s="3" t="s">
        <v>2</v>
      </c>
      <c r="I72" s="6">
        <v>6.9000000000000006E-2</v>
      </c>
      <c r="J72" s="6">
        <f t="shared" si="2"/>
        <v>1.4588883478260866</v>
      </c>
      <c r="K72" s="6"/>
      <c r="L72" s="13"/>
    </row>
    <row r="73" spans="1:12" x14ac:dyDescent="0.2">
      <c r="A73" s="12"/>
      <c r="C73" s="3">
        <f t="shared" ref="C73:C79" si="3">3*1024</f>
        <v>3072</v>
      </c>
      <c r="D73" s="3">
        <v>32</v>
      </c>
      <c r="E73" s="14">
        <v>1024</v>
      </c>
      <c r="F73" s="3" t="s">
        <v>2</v>
      </c>
      <c r="G73" s="3" t="s">
        <v>2</v>
      </c>
      <c r="I73" s="6">
        <v>0.105</v>
      </c>
      <c r="J73" s="6">
        <f t="shared" si="2"/>
        <v>1.9173961142857143</v>
      </c>
      <c r="K73" s="6"/>
      <c r="L73" s="13"/>
    </row>
    <row r="74" spans="1:12" x14ac:dyDescent="0.2">
      <c r="A74" s="12"/>
      <c r="C74" s="3">
        <f t="shared" si="3"/>
        <v>3072</v>
      </c>
      <c r="D74" s="3">
        <v>64</v>
      </c>
      <c r="E74" s="14">
        <v>1024</v>
      </c>
      <c r="F74" s="3" t="s">
        <v>2</v>
      </c>
      <c r="G74" s="3" t="s">
        <v>2</v>
      </c>
      <c r="I74" s="6">
        <v>0.13800000000000001</v>
      </c>
      <c r="J74" s="6">
        <f t="shared" si="2"/>
        <v>2.9177766956521731</v>
      </c>
      <c r="K74" s="6"/>
      <c r="L74" s="13"/>
    </row>
    <row r="75" spans="1:12" x14ac:dyDescent="0.2">
      <c r="A75" s="12"/>
      <c r="C75" s="3">
        <f t="shared" si="3"/>
        <v>3072</v>
      </c>
      <c r="D75" s="3">
        <v>128</v>
      </c>
      <c r="E75" s="14">
        <v>1024</v>
      </c>
      <c r="F75" s="3" t="s">
        <v>2</v>
      </c>
      <c r="G75" s="3" t="s">
        <v>2</v>
      </c>
      <c r="I75" s="6">
        <v>0.16900000000000001</v>
      </c>
      <c r="J75" s="6">
        <f t="shared" si="2"/>
        <v>4.7651264378698226</v>
      </c>
      <c r="K75" s="6"/>
      <c r="L75" s="13"/>
    </row>
    <row r="76" spans="1:12" x14ac:dyDescent="0.2">
      <c r="A76" s="12"/>
      <c r="C76" s="3">
        <f t="shared" si="3"/>
        <v>3072</v>
      </c>
      <c r="D76" s="3">
        <v>16</v>
      </c>
      <c r="E76" s="14">
        <v>1024</v>
      </c>
      <c r="F76" s="3" t="s">
        <v>8</v>
      </c>
      <c r="G76" s="3" t="s">
        <v>2</v>
      </c>
      <c r="I76" s="6">
        <v>0.13700000000000001</v>
      </c>
      <c r="J76" s="6">
        <f t="shared" si="2"/>
        <v>0.73476858394160571</v>
      </c>
      <c r="K76" s="6"/>
      <c r="L76" s="13"/>
    </row>
    <row r="77" spans="1:12" x14ac:dyDescent="0.2">
      <c r="A77" s="12"/>
      <c r="C77" s="3">
        <f t="shared" si="3"/>
        <v>3072</v>
      </c>
      <c r="D77" s="3">
        <v>32</v>
      </c>
      <c r="E77" s="14">
        <v>1024</v>
      </c>
      <c r="F77" s="3" t="s">
        <v>8</v>
      </c>
      <c r="G77" s="3" t="s">
        <v>2</v>
      </c>
      <c r="I77" s="6">
        <v>0.15</v>
      </c>
      <c r="J77" s="6">
        <f t="shared" si="2"/>
        <v>1.34217728</v>
      </c>
      <c r="K77" s="6"/>
      <c r="L77" s="13"/>
    </row>
    <row r="78" spans="1:12" x14ac:dyDescent="0.2">
      <c r="A78" s="12"/>
      <c r="C78" s="3">
        <f t="shared" si="3"/>
        <v>3072</v>
      </c>
      <c r="D78" s="3">
        <v>64</v>
      </c>
      <c r="E78" s="14">
        <v>1024</v>
      </c>
      <c r="F78" s="3" t="s">
        <v>8</v>
      </c>
      <c r="G78" s="3" t="s">
        <v>2</v>
      </c>
      <c r="I78" s="6">
        <v>0.184</v>
      </c>
      <c r="J78" s="6">
        <f t="shared" si="2"/>
        <v>2.1883325217391305</v>
      </c>
      <c r="K78" s="6"/>
      <c r="L78" s="13"/>
    </row>
    <row r="79" spans="1:12" x14ac:dyDescent="0.2">
      <c r="A79" s="12"/>
      <c r="C79" s="3">
        <f t="shared" si="3"/>
        <v>3072</v>
      </c>
      <c r="D79" s="3">
        <v>128</v>
      </c>
      <c r="E79" s="14">
        <v>1024</v>
      </c>
      <c r="F79" s="3" t="s">
        <v>8</v>
      </c>
      <c r="G79" s="3" t="s">
        <v>2</v>
      </c>
      <c r="I79" s="6">
        <v>0.34699999999999998</v>
      </c>
      <c r="J79" s="6">
        <f t="shared" si="2"/>
        <v>2.3207676311239194</v>
      </c>
      <c r="K79" s="6"/>
      <c r="L79" s="13"/>
    </row>
    <row r="80" spans="1:12" x14ac:dyDescent="0.2">
      <c r="A80" s="12"/>
      <c r="C80" s="3">
        <v>3072</v>
      </c>
      <c r="D80" s="3">
        <v>7435</v>
      </c>
      <c r="E80" s="14">
        <v>1024</v>
      </c>
      <c r="F80" s="3" t="s">
        <v>2</v>
      </c>
      <c r="G80" s="3" t="s">
        <v>8</v>
      </c>
      <c r="I80" s="6">
        <v>5.4</v>
      </c>
      <c r="J80" s="6">
        <f t="shared" ref="J80:J81" si="4">(2*C80*D80*E80)/(I80/1000)/10^12</f>
        <v>8.6624028444444452</v>
      </c>
      <c r="K80" s="6"/>
      <c r="L80" s="13"/>
    </row>
    <row r="81" spans="1:12" x14ac:dyDescent="0.2">
      <c r="A81" s="12"/>
      <c r="C81" s="3">
        <v>7680</v>
      </c>
      <c r="D81" s="3">
        <v>5481</v>
      </c>
      <c r="E81" s="14">
        <v>2560</v>
      </c>
      <c r="F81" s="3" t="s">
        <v>2</v>
      </c>
      <c r="G81" s="3" t="s">
        <v>8</v>
      </c>
      <c r="I81" s="6">
        <v>23.928000000000001</v>
      </c>
      <c r="J81" s="6">
        <f t="shared" si="4"/>
        <v>9.0070916750250749</v>
      </c>
      <c r="K81" s="6"/>
      <c r="L81" s="13"/>
    </row>
    <row r="82" spans="1:12" x14ac:dyDescent="0.2">
      <c r="A82" s="12"/>
      <c r="C82" s="3">
        <v>512</v>
      </c>
      <c r="D82" s="3">
        <v>8</v>
      </c>
      <c r="E82" s="14">
        <v>500000</v>
      </c>
      <c r="F82" s="3" t="s">
        <v>2</v>
      </c>
      <c r="G82" s="3" t="s">
        <v>2</v>
      </c>
      <c r="I82" s="6">
        <v>3.593</v>
      </c>
      <c r="J82" s="6">
        <f t="shared" ref="J82:J145" si="5">(2*C82*D82*E82)/(I82/1000)/10^12</f>
        <v>1.1399944336209298</v>
      </c>
      <c r="L82" s="13"/>
    </row>
    <row r="83" spans="1:12" x14ac:dyDescent="0.2">
      <c r="A83" s="12"/>
      <c r="C83" s="3">
        <v>1024</v>
      </c>
      <c r="D83" s="3">
        <v>8</v>
      </c>
      <c r="E83" s="14">
        <v>500000</v>
      </c>
      <c r="F83" s="3" t="s">
        <v>2</v>
      </c>
      <c r="G83" s="3" t="s">
        <v>2</v>
      </c>
      <c r="I83" s="6">
        <v>7.1159999999999997</v>
      </c>
      <c r="J83" s="6">
        <f t="shared" si="5"/>
        <v>1.1512085441259132</v>
      </c>
      <c r="L83" s="13"/>
    </row>
    <row r="84" spans="1:12" x14ac:dyDescent="0.2">
      <c r="A84" s="12"/>
      <c r="C84" s="3">
        <v>512</v>
      </c>
      <c r="D84" s="3">
        <v>16</v>
      </c>
      <c r="E84" s="14">
        <v>500000</v>
      </c>
      <c r="F84" s="3" t="s">
        <v>2</v>
      </c>
      <c r="G84" s="3" t="s">
        <v>2</v>
      </c>
      <c r="I84" s="6">
        <v>3.7360000000000002</v>
      </c>
      <c r="J84" s="6">
        <f t="shared" si="5"/>
        <v>2.1927194860813706</v>
      </c>
      <c r="L84" s="13"/>
    </row>
    <row r="85" spans="1:12" x14ac:dyDescent="0.2">
      <c r="A85" s="12"/>
      <c r="C85" s="3">
        <v>1024</v>
      </c>
      <c r="D85" s="3">
        <v>16</v>
      </c>
      <c r="E85" s="14">
        <v>500000</v>
      </c>
      <c r="F85" s="3" t="s">
        <v>2</v>
      </c>
      <c r="G85" s="3" t="s">
        <v>2</v>
      </c>
      <c r="I85" s="6">
        <v>7.12</v>
      </c>
      <c r="J85" s="6">
        <f t="shared" si="5"/>
        <v>2.3011235955056177</v>
      </c>
      <c r="L85" s="13"/>
    </row>
    <row r="86" spans="1:12" x14ac:dyDescent="0.2">
      <c r="A86" s="12"/>
      <c r="C86" s="3">
        <v>512</v>
      </c>
      <c r="D86" s="3">
        <v>8</v>
      </c>
      <c r="E86" s="14">
        <v>500000</v>
      </c>
      <c r="F86" s="3" t="s">
        <v>8</v>
      </c>
      <c r="G86" s="3" t="s">
        <v>2</v>
      </c>
      <c r="I86" s="6">
        <v>3.6040000000000001</v>
      </c>
      <c r="J86" s="6">
        <f t="shared" si="5"/>
        <v>1.1365149833518313</v>
      </c>
      <c r="L86" s="13"/>
    </row>
    <row r="87" spans="1:12" x14ac:dyDescent="0.2">
      <c r="A87" s="12"/>
      <c r="C87" s="3">
        <v>1024</v>
      </c>
      <c r="D87" s="3">
        <v>8</v>
      </c>
      <c r="E87" s="14">
        <v>500000</v>
      </c>
      <c r="F87" s="3" t="s">
        <v>8</v>
      </c>
      <c r="G87" s="3" t="s">
        <v>2</v>
      </c>
      <c r="I87" s="6">
        <v>7.6459999999999999</v>
      </c>
      <c r="J87" s="6">
        <f t="shared" si="5"/>
        <v>1.0714098875228879</v>
      </c>
      <c r="L87" s="13"/>
    </row>
    <row r="88" spans="1:12" x14ac:dyDescent="0.2">
      <c r="A88" s="12"/>
      <c r="C88" s="3">
        <v>512</v>
      </c>
      <c r="D88" s="3">
        <v>16</v>
      </c>
      <c r="E88" s="14">
        <v>500000</v>
      </c>
      <c r="F88" s="3" t="s">
        <v>8</v>
      </c>
      <c r="G88" s="3" t="s">
        <v>2</v>
      </c>
      <c r="I88" s="6">
        <v>3.8860000000000001</v>
      </c>
      <c r="J88" s="6">
        <f t="shared" si="5"/>
        <v>2.1080802882141016</v>
      </c>
      <c r="L88" s="13"/>
    </row>
    <row r="89" spans="1:12" x14ac:dyDescent="0.2">
      <c r="A89" s="12"/>
      <c r="C89" s="3">
        <v>1024</v>
      </c>
      <c r="D89" s="3">
        <v>16</v>
      </c>
      <c r="E89" s="14">
        <v>500000</v>
      </c>
      <c r="F89" s="3" t="s">
        <v>8</v>
      </c>
      <c r="G89" s="3" t="s">
        <v>2</v>
      </c>
      <c r="I89" s="6">
        <v>7.9630000000000001</v>
      </c>
      <c r="J89" s="6">
        <f t="shared" si="5"/>
        <v>2.0575160115534348</v>
      </c>
      <c r="L89" s="13"/>
    </row>
    <row r="90" spans="1:12" x14ac:dyDescent="0.2">
      <c r="A90" s="12"/>
      <c r="C90" s="3">
        <v>1024</v>
      </c>
      <c r="D90" s="3">
        <v>700</v>
      </c>
      <c r="E90" s="14">
        <v>512</v>
      </c>
      <c r="F90" s="3" t="s">
        <v>2</v>
      </c>
      <c r="G90" s="3" t="s">
        <v>2</v>
      </c>
      <c r="I90" s="6">
        <v>0.13200000000000001</v>
      </c>
      <c r="J90" s="6">
        <f t="shared" si="5"/>
        <v>5.5606303030303028</v>
      </c>
      <c r="L90" s="13"/>
    </row>
    <row r="91" spans="1:12" x14ac:dyDescent="0.2">
      <c r="A91" s="12"/>
      <c r="C91" s="3">
        <v>1024</v>
      </c>
      <c r="D91" s="3">
        <v>700</v>
      </c>
      <c r="E91" s="14">
        <v>512</v>
      </c>
      <c r="F91" s="3" t="s">
        <v>8</v>
      </c>
      <c r="G91" s="3" t="s">
        <v>2</v>
      </c>
      <c r="I91" s="6">
        <v>0.17</v>
      </c>
      <c r="J91" s="6">
        <f t="shared" si="5"/>
        <v>4.3176658823529408</v>
      </c>
      <c r="L91" s="13"/>
    </row>
    <row r="92" spans="1:12" x14ac:dyDescent="0.2">
      <c r="A92" s="12"/>
      <c r="C92" s="3">
        <v>7680</v>
      </c>
      <c r="D92" s="3">
        <v>24000</v>
      </c>
      <c r="E92" s="14">
        <v>2560</v>
      </c>
      <c r="F92" s="3" t="s">
        <v>2</v>
      </c>
      <c r="G92" s="3" t="s">
        <v>2</v>
      </c>
      <c r="I92" s="6">
        <v>111.235</v>
      </c>
      <c r="J92" s="6">
        <f t="shared" si="5"/>
        <v>8.4840059333842763</v>
      </c>
      <c r="L92" s="13"/>
    </row>
    <row r="93" spans="1:12" x14ac:dyDescent="0.2">
      <c r="A93" s="12"/>
      <c r="C93" s="3">
        <v>6144</v>
      </c>
      <c r="D93" s="3">
        <v>24000</v>
      </c>
      <c r="E93" s="14">
        <v>2048</v>
      </c>
      <c r="F93" s="3" t="s">
        <v>2</v>
      </c>
      <c r="G93" s="3" t="s">
        <v>2</v>
      </c>
      <c r="I93" s="6">
        <v>74.039000000000001</v>
      </c>
      <c r="J93" s="6">
        <f t="shared" si="5"/>
        <v>8.1575895946730768</v>
      </c>
      <c r="L93" s="13"/>
    </row>
    <row r="94" spans="1:12" x14ac:dyDescent="0.2">
      <c r="A94" s="12"/>
      <c r="C94" s="7">
        <v>4608</v>
      </c>
      <c r="D94" s="7">
        <v>24000</v>
      </c>
      <c r="E94" s="14">
        <v>1536</v>
      </c>
      <c r="F94" s="7" t="s">
        <v>2</v>
      </c>
      <c r="G94" s="7" t="s">
        <v>2</v>
      </c>
      <c r="H94" s="7"/>
      <c r="I94" s="6">
        <v>41.24</v>
      </c>
      <c r="J94" s="6">
        <f t="shared" si="5"/>
        <v>8.2380849660523765</v>
      </c>
      <c r="L94" s="13"/>
    </row>
    <row r="95" spans="1:12" x14ac:dyDescent="0.2">
      <c r="A95" s="12"/>
      <c r="C95" s="7">
        <v>8448</v>
      </c>
      <c r="D95" s="7">
        <v>24000</v>
      </c>
      <c r="E95" s="14">
        <v>2816</v>
      </c>
      <c r="F95" s="7" t="s">
        <v>2</v>
      </c>
      <c r="G95" s="7" t="s">
        <v>2</v>
      </c>
      <c r="H95" s="7"/>
      <c r="I95" s="6">
        <v>133.60900000000001</v>
      </c>
      <c r="J95" s="6">
        <f t="shared" si="5"/>
        <v>8.5465744373507775</v>
      </c>
      <c r="L95" s="13"/>
    </row>
    <row r="96" spans="1:12" x14ac:dyDescent="0.2">
      <c r="A96" s="12"/>
      <c r="C96" s="7">
        <v>3072</v>
      </c>
      <c r="D96" s="7">
        <v>24000</v>
      </c>
      <c r="E96" s="14">
        <v>1024</v>
      </c>
      <c r="F96" s="7" t="s">
        <v>2</v>
      </c>
      <c r="G96" s="7" t="s">
        <v>2</v>
      </c>
      <c r="H96" s="7"/>
      <c r="I96" s="6">
        <v>18.494</v>
      </c>
      <c r="J96" s="6">
        <f t="shared" si="5"/>
        <v>8.164536822753325</v>
      </c>
      <c r="L96" s="13"/>
    </row>
    <row r="97" spans="1:12" x14ac:dyDescent="0.2">
      <c r="A97" s="12"/>
      <c r="C97" s="3">
        <v>7680</v>
      </c>
      <c r="D97" s="3">
        <v>48000</v>
      </c>
      <c r="E97" s="14">
        <v>2560</v>
      </c>
      <c r="F97" s="3" t="s">
        <v>2</v>
      </c>
      <c r="G97" s="3" t="s">
        <v>2</v>
      </c>
      <c r="I97" s="6">
        <v>222.41200000000001</v>
      </c>
      <c r="J97" s="6">
        <f t="shared" si="5"/>
        <v>8.4862183695124358</v>
      </c>
      <c r="L97" s="13"/>
    </row>
    <row r="98" spans="1:12" x14ac:dyDescent="0.2">
      <c r="A98" s="12"/>
      <c r="C98" s="3">
        <v>6144</v>
      </c>
      <c r="D98" s="3">
        <v>48000</v>
      </c>
      <c r="E98" s="14">
        <v>2048</v>
      </c>
      <c r="F98" s="3" t="s">
        <v>2</v>
      </c>
      <c r="G98" s="3" t="s">
        <v>2</v>
      </c>
      <c r="I98" s="6">
        <v>147.541</v>
      </c>
      <c r="J98" s="6">
        <f t="shared" si="5"/>
        <v>8.187280498302167</v>
      </c>
      <c r="L98" s="13"/>
    </row>
    <row r="99" spans="1:12" x14ac:dyDescent="0.2">
      <c r="A99" s="12"/>
      <c r="C99" s="7">
        <v>4608</v>
      </c>
      <c r="D99" s="7">
        <v>48000</v>
      </c>
      <c r="E99" s="14">
        <v>1536</v>
      </c>
      <c r="F99" s="7" t="s">
        <v>2</v>
      </c>
      <c r="G99" s="7" t="s">
        <v>2</v>
      </c>
      <c r="H99" s="7"/>
      <c r="I99" s="6">
        <v>82.887</v>
      </c>
      <c r="J99" s="6">
        <f t="shared" si="5"/>
        <v>8.1976335010315236</v>
      </c>
      <c r="L99" s="13"/>
    </row>
    <row r="100" spans="1:12" x14ac:dyDescent="0.2">
      <c r="A100" s="12"/>
      <c r="C100" s="7">
        <v>8448</v>
      </c>
      <c r="D100" s="7">
        <v>48000</v>
      </c>
      <c r="E100" s="14">
        <v>2816</v>
      </c>
      <c r="F100" s="7" t="s">
        <v>2</v>
      </c>
      <c r="G100" s="7" t="s">
        <v>2</v>
      </c>
      <c r="H100" s="7"/>
      <c r="I100" s="6">
        <v>267.77100000000002</v>
      </c>
      <c r="J100" s="6">
        <f t="shared" si="5"/>
        <v>8.5289240731819351</v>
      </c>
      <c r="L100" s="13"/>
    </row>
    <row r="101" spans="1:12" x14ac:dyDescent="0.2">
      <c r="A101" s="12"/>
      <c r="C101" s="7">
        <v>3072</v>
      </c>
      <c r="D101" s="7">
        <v>48000</v>
      </c>
      <c r="E101" s="14">
        <v>1024</v>
      </c>
      <c r="F101" s="7" t="s">
        <v>2</v>
      </c>
      <c r="G101" s="7" t="s">
        <v>2</v>
      </c>
      <c r="H101" s="7"/>
      <c r="I101" s="6">
        <v>38.366999999999997</v>
      </c>
      <c r="J101" s="6">
        <f t="shared" si="5"/>
        <v>7.8710842129955427</v>
      </c>
      <c r="L101" s="13"/>
    </row>
    <row r="102" spans="1:12" x14ac:dyDescent="0.2">
      <c r="A102" s="12"/>
      <c r="C102" s="3">
        <v>7680</v>
      </c>
      <c r="D102" s="3">
        <v>24000</v>
      </c>
      <c r="E102" s="14">
        <v>2560</v>
      </c>
      <c r="F102" s="3" t="s">
        <v>8</v>
      </c>
      <c r="G102" s="3" t="s">
        <v>2</v>
      </c>
      <c r="I102" s="6">
        <v>129.06299999999999</v>
      </c>
      <c r="J102" s="6">
        <f t="shared" si="5"/>
        <v>7.3120754980125993</v>
      </c>
      <c r="L102" s="13"/>
    </row>
    <row r="103" spans="1:12" x14ac:dyDescent="0.2">
      <c r="A103" s="12"/>
      <c r="C103" s="3">
        <v>6144</v>
      </c>
      <c r="D103" s="3">
        <v>24000</v>
      </c>
      <c r="E103" s="14">
        <v>2048</v>
      </c>
      <c r="F103" s="3" t="s">
        <v>8</v>
      </c>
      <c r="G103" s="3" t="s">
        <v>2</v>
      </c>
      <c r="I103" s="6">
        <v>97.656999999999996</v>
      </c>
      <c r="J103" s="6">
        <f t="shared" si="5"/>
        <v>6.1847054077024683</v>
      </c>
      <c r="L103" s="13"/>
    </row>
    <row r="104" spans="1:12" x14ac:dyDescent="0.2">
      <c r="A104" s="12"/>
      <c r="C104" s="7">
        <v>4608</v>
      </c>
      <c r="D104" s="7">
        <v>24000</v>
      </c>
      <c r="E104" s="14">
        <v>1536</v>
      </c>
      <c r="F104" s="7" t="s">
        <v>8</v>
      </c>
      <c r="G104" s="7" t="s">
        <v>2</v>
      </c>
      <c r="H104" s="7"/>
      <c r="I104" s="6">
        <v>45.231000000000002</v>
      </c>
      <c r="J104" s="6">
        <f t="shared" si="5"/>
        <v>7.511189759235922</v>
      </c>
      <c r="L104" s="13"/>
    </row>
    <row r="105" spans="1:12" x14ac:dyDescent="0.2">
      <c r="A105" s="12"/>
      <c r="C105" s="7">
        <v>8448</v>
      </c>
      <c r="D105" s="7">
        <v>24000</v>
      </c>
      <c r="E105" s="14">
        <v>2816</v>
      </c>
      <c r="F105" s="7" t="s">
        <v>8</v>
      </c>
      <c r="G105" s="7" t="s">
        <v>2</v>
      </c>
      <c r="H105" s="7"/>
      <c r="I105" s="6">
        <v>132.65100000000001</v>
      </c>
      <c r="J105" s="6">
        <f t="shared" si="5"/>
        <v>8.6082974421602536</v>
      </c>
      <c r="L105" s="13"/>
    </row>
    <row r="106" spans="1:12" x14ac:dyDescent="0.2">
      <c r="A106" s="12"/>
      <c r="C106" s="7">
        <v>3072</v>
      </c>
      <c r="D106" s="7">
        <v>24000</v>
      </c>
      <c r="E106" s="14">
        <v>1024</v>
      </c>
      <c r="F106" s="7" t="s">
        <v>8</v>
      </c>
      <c r="G106" s="7" t="s">
        <v>2</v>
      </c>
      <c r="H106" s="7"/>
      <c r="I106" s="6">
        <v>20.273</v>
      </c>
      <c r="J106" s="6">
        <f t="shared" si="5"/>
        <v>7.4480808957727032</v>
      </c>
      <c r="L106" s="13"/>
    </row>
    <row r="107" spans="1:12" x14ac:dyDescent="0.2">
      <c r="A107" s="12"/>
      <c r="C107" s="3">
        <v>7680</v>
      </c>
      <c r="D107" s="3">
        <v>48000</v>
      </c>
      <c r="E107" s="14">
        <v>2560</v>
      </c>
      <c r="F107" s="3" t="s">
        <v>8</v>
      </c>
      <c r="G107" s="3" t="s">
        <v>2</v>
      </c>
      <c r="I107" s="6">
        <v>247.477</v>
      </c>
      <c r="J107" s="6">
        <f t="shared" si="5"/>
        <v>7.6267160180542035</v>
      </c>
      <c r="L107" s="13"/>
    </row>
    <row r="108" spans="1:12" x14ac:dyDescent="0.2">
      <c r="A108" s="12"/>
      <c r="C108" s="3">
        <v>6144</v>
      </c>
      <c r="D108" s="3">
        <v>48000</v>
      </c>
      <c r="E108" s="14">
        <v>2048</v>
      </c>
      <c r="F108" s="3" t="s">
        <v>8</v>
      </c>
      <c r="G108" s="3" t="s">
        <v>2</v>
      </c>
      <c r="I108" s="6">
        <v>192.619</v>
      </c>
      <c r="J108" s="6">
        <f t="shared" si="5"/>
        <v>6.2712377906644718</v>
      </c>
      <c r="L108" s="13"/>
    </row>
    <row r="109" spans="1:12" x14ac:dyDescent="0.2">
      <c r="A109" s="12"/>
      <c r="C109" s="7">
        <v>4608</v>
      </c>
      <c r="D109" s="7">
        <v>48000</v>
      </c>
      <c r="E109" s="14">
        <v>1536</v>
      </c>
      <c r="F109" s="7" t="s">
        <v>8</v>
      </c>
      <c r="G109" s="7" t="s">
        <v>2</v>
      </c>
      <c r="H109" s="7"/>
      <c r="I109" s="6">
        <v>90.194000000000003</v>
      </c>
      <c r="J109" s="6">
        <f t="shared" si="5"/>
        <v>7.5335083043217956</v>
      </c>
      <c r="L109" s="13"/>
    </row>
    <row r="110" spans="1:12" x14ac:dyDescent="0.2">
      <c r="A110" s="12"/>
      <c r="C110" s="7">
        <v>8448</v>
      </c>
      <c r="D110" s="7">
        <v>48000</v>
      </c>
      <c r="E110" s="14">
        <v>2816</v>
      </c>
      <c r="F110" s="7" t="s">
        <v>8</v>
      </c>
      <c r="G110" s="7" t="s">
        <v>2</v>
      </c>
      <c r="H110" s="7"/>
      <c r="I110" s="6">
        <v>267.351</v>
      </c>
      <c r="J110" s="6">
        <f t="shared" si="5"/>
        <v>8.5423227442575485</v>
      </c>
      <c r="L110" s="13"/>
    </row>
    <row r="111" spans="1:12" x14ac:dyDescent="0.2">
      <c r="A111" s="12"/>
      <c r="C111" s="7">
        <v>3072</v>
      </c>
      <c r="D111" s="7">
        <v>48000</v>
      </c>
      <c r="E111" s="14">
        <v>1024</v>
      </c>
      <c r="F111" s="7" t="s">
        <v>8</v>
      </c>
      <c r="G111" s="7" t="s">
        <v>2</v>
      </c>
      <c r="H111" s="7"/>
      <c r="I111" s="6">
        <v>41.642000000000003</v>
      </c>
      <c r="J111" s="6">
        <f t="shared" si="5"/>
        <v>7.252050525911339</v>
      </c>
      <c r="L111" s="13"/>
    </row>
    <row r="112" spans="1:12" x14ac:dyDescent="0.2">
      <c r="A112" s="12"/>
      <c r="C112" s="7">
        <v>6144</v>
      </c>
      <c r="D112" s="7">
        <v>16</v>
      </c>
      <c r="E112" s="14">
        <v>2048</v>
      </c>
      <c r="F112" s="7" t="s">
        <v>2</v>
      </c>
      <c r="G112" s="7" t="s">
        <v>2</v>
      </c>
      <c r="H112" s="7"/>
      <c r="I112" s="6">
        <v>0.25600000000000001</v>
      </c>
      <c r="J112" s="6">
        <f t="shared" si="5"/>
        <v>1.572864</v>
      </c>
      <c r="L112" s="13"/>
    </row>
    <row r="113" spans="1:12" x14ac:dyDescent="0.2">
      <c r="A113" s="12"/>
      <c r="C113" s="7">
        <v>4608</v>
      </c>
      <c r="D113" s="7">
        <v>16</v>
      </c>
      <c r="E113" s="14">
        <v>1536</v>
      </c>
      <c r="F113" s="7" t="s">
        <v>2</v>
      </c>
      <c r="G113" s="7" t="s">
        <v>2</v>
      </c>
      <c r="H113" s="7"/>
      <c r="I113" s="6">
        <v>0.123</v>
      </c>
      <c r="J113" s="6">
        <f t="shared" si="5"/>
        <v>1.8414017560975608</v>
      </c>
      <c r="L113" s="13"/>
    </row>
    <row r="114" spans="1:12" x14ac:dyDescent="0.2">
      <c r="A114" s="12"/>
      <c r="C114" s="7">
        <v>8448</v>
      </c>
      <c r="D114" s="7">
        <v>16</v>
      </c>
      <c r="E114" s="14">
        <v>2816</v>
      </c>
      <c r="F114" s="7" t="s">
        <v>2</v>
      </c>
      <c r="G114" s="7" t="s">
        <v>2</v>
      </c>
      <c r="H114" s="7"/>
      <c r="I114" s="6">
        <v>0.40300000000000002</v>
      </c>
      <c r="J114" s="6">
        <f t="shared" si="5"/>
        <v>1.8889979553349874</v>
      </c>
      <c r="L114" s="13"/>
    </row>
    <row r="115" spans="1:12" x14ac:dyDescent="0.2">
      <c r="A115" s="12"/>
      <c r="C115" s="7">
        <v>6144</v>
      </c>
      <c r="D115" s="7">
        <v>32</v>
      </c>
      <c r="E115" s="14">
        <v>2048</v>
      </c>
      <c r="F115" s="7" t="s">
        <v>2</v>
      </c>
      <c r="G115" s="7" t="s">
        <v>2</v>
      </c>
      <c r="H115" s="7"/>
      <c r="I115" s="6">
        <v>0.252</v>
      </c>
      <c r="J115" s="6">
        <f t="shared" si="5"/>
        <v>3.1956601904761905</v>
      </c>
      <c r="L115" s="13"/>
    </row>
    <row r="116" spans="1:12" x14ac:dyDescent="0.2">
      <c r="A116" s="12"/>
      <c r="C116" s="7">
        <v>4608</v>
      </c>
      <c r="D116" s="7">
        <v>32</v>
      </c>
      <c r="E116" s="14">
        <v>1536</v>
      </c>
      <c r="F116" s="7" t="s">
        <v>2</v>
      </c>
      <c r="G116" s="7" t="s">
        <v>2</v>
      </c>
      <c r="H116" s="7"/>
      <c r="I116" s="6">
        <v>0.14000000000000001</v>
      </c>
      <c r="J116" s="6">
        <f t="shared" si="5"/>
        <v>3.2356059428571426</v>
      </c>
      <c r="L116" s="13"/>
    </row>
    <row r="117" spans="1:12" x14ac:dyDescent="0.2">
      <c r="A117" s="12"/>
      <c r="C117" s="7">
        <v>8448</v>
      </c>
      <c r="D117" s="7">
        <v>32</v>
      </c>
      <c r="E117" s="14">
        <v>2816</v>
      </c>
      <c r="F117" s="7" t="s">
        <v>2</v>
      </c>
      <c r="G117" s="7" t="s">
        <v>2</v>
      </c>
      <c r="H117" s="7"/>
      <c r="I117" s="6">
        <v>0.432</v>
      </c>
      <c r="J117" s="6">
        <f t="shared" si="5"/>
        <v>3.5243804444444442</v>
      </c>
      <c r="L117" s="13"/>
    </row>
    <row r="118" spans="1:12" x14ac:dyDescent="0.2">
      <c r="A118" s="12"/>
      <c r="C118" s="7">
        <v>6144</v>
      </c>
      <c r="D118" s="7">
        <v>16</v>
      </c>
      <c r="E118" s="14">
        <v>2048</v>
      </c>
      <c r="F118" s="7" t="s">
        <v>8</v>
      </c>
      <c r="G118" s="7" t="s">
        <v>2</v>
      </c>
      <c r="H118" s="7"/>
      <c r="I118" s="6">
        <v>0.91400000000000003</v>
      </c>
      <c r="J118" s="6">
        <f t="shared" si="5"/>
        <v>0.44053958862144421</v>
      </c>
      <c r="L118" s="13"/>
    </row>
    <row r="119" spans="1:12" x14ac:dyDescent="0.2">
      <c r="A119" s="12"/>
      <c r="C119" s="7">
        <v>4608</v>
      </c>
      <c r="D119" s="7">
        <v>16</v>
      </c>
      <c r="E119" s="14">
        <v>1536</v>
      </c>
      <c r="F119" s="7" t="s">
        <v>8</v>
      </c>
      <c r="G119" s="7" t="s">
        <v>2</v>
      </c>
      <c r="H119" s="7"/>
      <c r="I119" s="6">
        <v>0.17399999999999999</v>
      </c>
      <c r="J119" s="6">
        <f t="shared" si="5"/>
        <v>1.3016805517241379</v>
      </c>
      <c r="L119" s="13"/>
    </row>
    <row r="120" spans="1:12" x14ac:dyDescent="0.2">
      <c r="A120" s="12"/>
      <c r="C120" s="7">
        <v>8448</v>
      </c>
      <c r="D120" s="7">
        <v>16</v>
      </c>
      <c r="E120" s="14">
        <v>2816</v>
      </c>
      <c r="F120" s="7" t="s">
        <v>8</v>
      </c>
      <c r="G120" s="7" t="s">
        <v>2</v>
      </c>
      <c r="H120" s="7"/>
      <c r="I120" s="6">
        <v>0.41199999999999998</v>
      </c>
      <c r="J120" s="6">
        <f t="shared" si="5"/>
        <v>1.8477334368932039</v>
      </c>
      <c r="L120" s="13"/>
    </row>
    <row r="121" spans="1:12" x14ac:dyDescent="0.2">
      <c r="A121" s="12"/>
      <c r="C121" s="7">
        <v>6144</v>
      </c>
      <c r="D121" s="7">
        <v>32</v>
      </c>
      <c r="E121" s="14">
        <v>2048</v>
      </c>
      <c r="F121" s="7" t="s">
        <v>8</v>
      </c>
      <c r="G121" s="7" t="s">
        <v>2</v>
      </c>
      <c r="H121" s="7"/>
      <c r="I121" s="6">
        <v>0.96699999999999997</v>
      </c>
      <c r="J121" s="6">
        <f t="shared" si="5"/>
        <v>0.83278838469493288</v>
      </c>
      <c r="L121" s="13"/>
    </row>
    <row r="122" spans="1:12" x14ac:dyDescent="0.2">
      <c r="A122" s="12"/>
      <c r="C122" s="7">
        <v>4608</v>
      </c>
      <c r="D122" s="7">
        <v>32</v>
      </c>
      <c r="E122" s="14">
        <v>1536</v>
      </c>
      <c r="F122" s="7" t="s">
        <v>8</v>
      </c>
      <c r="G122" s="7" t="s">
        <v>2</v>
      </c>
      <c r="H122" s="7"/>
      <c r="I122" s="6">
        <v>0.187</v>
      </c>
      <c r="J122" s="6">
        <f t="shared" si="5"/>
        <v>2.4223787807486632</v>
      </c>
      <c r="L122" s="13"/>
    </row>
    <row r="123" spans="1:12" x14ac:dyDescent="0.2">
      <c r="A123" s="12"/>
      <c r="C123" s="7">
        <v>8448</v>
      </c>
      <c r="D123" s="7">
        <v>32</v>
      </c>
      <c r="E123" s="14">
        <v>2816</v>
      </c>
      <c r="F123" s="7" t="s">
        <v>8</v>
      </c>
      <c r="G123" s="7" t="s">
        <v>2</v>
      </c>
      <c r="H123" s="7"/>
      <c r="I123" s="6">
        <v>0.45400000000000001</v>
      </c>
      <c r="J123" s="6">
        <f t="shared" si="5"/>
        <v>3.3535954889867838</v>
      </c>
      <c r="L123" s="13"/>
    </row>
    <row r="124" spans="1:12" x14ac:dyDescent="0.2">
      <c r="A124" s="12"/>
      <c r="C124" s="7">
        <v>512</v>
      </c>
      <c r="D124" s="3">
        <f>1500*16</f>
        <v>24000</v>
      </c>
      <c r="E124" s="14">
        <v>2816</v>
      </c>
      <c r="F124" s="7" t="s">
        <v>2</v>
      </c>
      <c r="G124" s="7" t="s">
        <v>2</v>
      </c>
      <c r="H124" s="7"/>
      <c r="I124" s="6">
        <v>8.4019999999999992</v>
      </c>
      <c r="J124" s="6">
        <f t="shared" si="5"/>
        <v>8.2368502737443468</v>
      </c>
      <c r="L124" s="13"/>
    </row>
    <row r="125" spans="1:12" x14ac:dyDescent="0.2">
      <c r="A125" s="12"/>
      <c r="C125" s="7">
        <v>512</v>
      </c>
      <c r="D125" s="3">
        <f t="shared" ref="D125:D131" si="6">1500*16</f>
        <v>24000</v>
      </c>
      <c r="E125" s="14">
        <v>2048</v>
      </c>
      <c r="F125" s="7" t="s">
        <v>2</v>
      </c>
      <c r="G125" s="7" t="s">
        <v>2</v>
      </c>
      <c r="H125" s="7"/>
      <c r="I125" s="6">
        <v>5.5149999999999997</v>
      </c>
      <c r="J125" s="6">
        <f t="shared" si="5"/>
        <v>9.1263187669990931</v>
      </c>
      <c r="L125" s="13"/>
    </row>
    <row r="126" spans="1:12" x14ac:dyDescent="0.2">
      <c r="A126" s="12"/>
      <c r="C126" s="7">
        <v>512</v>
      </c>
      <c r="D126" s="3">
        <f t="shared" si="6"/>
        <v>24000</v>
      </c>
      <c r="E126" s="14">
        <v>2560</v>
      </c>
      <c r="F126" s="7" t="s">
        <v>2</v>
      </c>
      <c r="G126" s="7" t="s">
        <v>2</v>
      </c>
      <c r="H126" s="7"/>
      <c r="I126" s="6">
        <v>7.6150000000000002</v>
      </c>
      <c r="J126" s="6">
        <f t="shared" si="5"/>
        <v>8.2619251477347326</v>
      </c>
      <c r="L126" s="13"/>
    </row>
    <row r="127" spans="1:12" x14ac:dyDescent="0.2">
      <c r="A127" s="12"/>
      <c r="C127" s="7">
        <v>512</v>
      </c>
      <c r="D127" s="3">
        <f t="shared" si="6"/>
        <v>24000</v>
      </c>
      <c r="E127" s="14">
        <v>1536</v>
      </c>
      <c r="F127" s="7" t="s">
        <v>2</v>
      </c>
      <c r="G127" s="7" t="s">
        <v>2</v>
      </c>
      <c r="H127" s="7"/>
      <c r="I127" s="6">
        <v>4.6459999999999999</v>
      </c>
      <c r="J127" s="6">
        <f t="shared" si="5"/>
        <v>8.1249969866551872</v>
      </c>
      <c r="L127" s="13"/>
    </row>
    <row r="128" spans="1:12" x14ac:dyDescent="0.2">
      <c r="A128" s="12"/>
      <c r="C128" s="7">
        <v>1024</v>
      </c>
      <c r="D128" s="3">
        <f t="shared" si="6"/>
        <v>24000</v>
      </c>
      <c r="E128" s="14">
        <v>2816</v>
      </c>
      <c r="F128" s="7" t="s">
        <v>2</v>
      </c>
      <c r="G128" s="7" t="s">
        <v>2</v>
      </c>
      <c r="H128" s="7"/>
      <c r="I128" s="6">
        <v>16.739999999999998</v>
      </c>
      <c r="J128" s="6">
        <f t="shared" si="5"/>
        <v>8.2683412186379943</v>
      </c>
      <c r="L128" s="13"/>
    </row>
    <row r="129" spans="1:12" x14ac:dyDescent="0.2">
      <c r="A129" s="12"/>
      <c r="C129" s="7">
        <v>1024</v>
      </c>
      <c r="D129" s="3">
        <f t="shared" si="6"/>
        <v>24000</v>
      </c>
      <c r="E129" s="14">
        <v>2048</v>
      </c>
      <c r="F129" s="7" t="s">
        <v>2</v>
      </c>
      <c r="G129" s="7" t="s">
        <v>2</v>
      </c>
      <c r="H129" s="7"/>
      <c r="I129" s="6">
        <v>11.532999999999999</v>
      </c>
      <c r="J129" s="6">
        <f t="shared" si="5"/>
        <v>8.7282837076216069</v>
      </c>
      <c r="L129" s="13"/>
    </row>
    <row r="130" spans="1:12" x14ac:dyDescent="0.2">
      <c r="A130" s="12"/>
      <c r="C130" s="7">
        <v>1024</v>
      </c>
      <c r="D130" s="3">
        <f t="shared" si="6"/>
        <v>24000</v>
      </c>
      <c r="E130" s="14">
        <v>2560</v>
      </c>
      <c r="F130" s="7" t="s">
        <v>2</v>
      </c>
      <c r="G130" s="7" t="s">
        <v>2</v>
      </c>
      <c r="H130" s="7"/>
      <c r="I130" s="6">
        <v>14.387</v>
      </c>
      <c r="J130" s="6">
        <f t="shared" si="5"/>
        <v>8.7460290540070904</v>
      </c>
      <c r="L130" s="13"/>
    </row>
    <row r="131" spans="1:12" x14ac:dyDescent="0.2">
      <c r="A131" s="12"/>
      <c r="C131" s="7">
        <v>1024</v>
      </c>
      <c r="D131" s="3">
        <f t="shared" si="6"/>
        <v>24000</v>
      </c>
      <c r="E131" s="14">
        <v>1536</v>
      </c>
      <c r="F131" s="7" t="s">
        <v>2</v>
      </c>
      <c r="G131" s="7" t="s">
        <v>2</v>
      </c>
      <c r="H131" s="7"/>
      <c r="I131" s="6">
        <v>8.3889999999999993</v>
      </c>
      <c r="J131" s="6">
        <f t="shared" si="5"/>
        <v>8.9995794492788175</v>
      </c>
      <c r="L131" s="13"/>
    </row>
    <row r="132" spans="1:12" x14ac:dyDescent="0.2">
      <c r="A132" s="12"/>
      <c r="C132" s="7">
        <v>512</v>
      </c>
      <c r="D132" s="7">
        <v>16</v>
      </c>
      <c r="E132" s="14">
        <v>512</v>
      </c>
      <c r="F132" s="7" t="s">
        <v>2</v>
      </c>
      <c r="G132" s="7" t="s">
        <v>2</v>
      </c>
      <c r="H132" s="7"/>
      <c r="I132" s="6">
        <v>2.4E-2</v>
      </c>
      <c r="J132" s="6">
        <f t="shared" si="5"/>
        <v>0.3495253333333333</v>
      </c>
      <c r="L132" s="13"/>
    </row>
    <row r="133" spans="1:12" x14ac:dyDescent="0.2">
      <c r="A133" s="12"/>
      <c r="C133" s="7">
        <v>1024</v>
      </c>
      <c r="D133" s="7">
        <v>16</v>
      </c>
      <c r="E133" s="14">
        <v>512</v>
      </c>
      <c r="F133" s="7" t="s">
        <v>2</v>
      </c>
      <c r="G133" s="7" t="s">
        <v>2</v>
      </c>
      <c r="H133" s="7"/>
      <c r="I133" s="6">
        <v>2.8000000000000001E-2</v>
      </c>
      <c r="J133" s="6">
        <f t="shared" si="5"/>
        <v>0.59918628571428578</v>
      </c>
      <c r="L133" s="13"/>
    </row>
    <row r="134" spans="1:12" x14ac:dyDescent="0.2">
      <c r="A134" s="12"/>
      <c r="C134" s="7">
        <v>512</v>
      </c>
      <c r="D134" s="3">
        <f>1500*16</f>
        <v>24000</v>
      </c>
      <c r="E134" s="14">
        <v>2816</v>
      </c>
      <c r="F134" s="7" t="s">
        <v>8</v>
      </c>
      <c r="G134" s="7" t="s">
        <v>2</v>
      </c>
      <c r="H134" s="7"/>
      <c r="I134" s="6">
        <v>8.36</v>
      </c>
      <c r="J134" s="6">
        <f t="shared" si="5"/>
        <v>8.2782315789473699</v>
      </c>
      <c r="L134" s="13"/>
    </row>
    <row r="135" spans="1:12" x14ac:dyDescent="0.2">
      <c r="A135" s="12"/>
      <c r="C135" s="7">
        <v>512</v>
      </c>
      <c r="D135" s="3">
        <f t="shared" ref="D135:D141" si="7">1500*16</f>
        <v>24000</v>
      </c>
      <c r="E135" s="14">
        <v>2048</v>
      </c>
      <c r="F135" s="7" t="s">
        <v>8</v>
      </c>
      <c r="G135" s="7" t="s">
        <v>2</v>
      </c>
      <c r="H135" s="7"/>
      <c r="I135" s="6">
        <v>9.6509999999999998</v>
      </c>
      <c r="J135" s="6">
        <f t="shared" si="5"/>
        <v>5.2151743860739828</v>
      </c>
      <c r="L135" s="13"/>
    </row>
    <row r="136" spans="1:12" x14ac:dyDescent="0.2">
      <c r="A136" s="12"/>
      <c r="C136" s="7">
        <v>512</v>
      </c>
      <c r="D136" s="3">
        <f t="shared" si="7"/>
        <v>24000</v>
      </c>
      <c r="E136" s="14">
        <v>2560</v>
      </c>
      <c r="F136" s="7" t="s">
        <v>8</v>
      </c>
      <c r="G136" s="7" t="s">
        <v>2</v>
      </c>
      <c r="H136" s="7"/>
      <c r="I136" s="6">
        <v>8.4169999999999998</v>
      </c>
      <c r="J136" s="6">
        <f t="shared" si="5"/>
        <v>7.4747011999524773</v>
      </c>
      <c r="L136" s="13"/>
    </row>
    <row r="137" spans="1:12" x14ac:dyDescent="0.2">
      <c r="A137" s="12"/>
      <c r="C137" s="7">
        <v>512</v>
      </c>
      <c r="D137" s="3">
        <f t="shared" si="7"/>
        <v>24000</v>
      </c>
      <c r="E137" s="14">
        <v>1536</v>
      </c>
      <c r="F137" s="7" t="s">
        <v>8</v>
      </c>
      <c r="G137" s="7" t="s">
        <v>2</v>
      </c>
      <c r="H137" s="7"/>
      <c r="I137" s="6">
        <v>5.3719999999999999</v>
      </c>
      <c r="J137" s="6">
        <f t="shared" si="5"/>
        <v>7.0269426656738645</v>
      </c>
      <c r="L137" s="13"/>
    </row>
    <row r="138" spans="1:12" x14ac:dyDescent="0.2">
      <c r="A138" s="12"/>
      <c r="C138" s="7">
        <v>1024</v>
      </c>
      <c r="D138" s="3">
        <f t="shared" si="7"/>
        <v>24000</v>
      </c>
      <c r="E138" s="14">
        <v>2816</v>
      </c>
      <c r="F138" s="7" t="s">
        <v>8</v>
      </c>
      <c r="G138" s="7" t="s">
        <v>2</v>
      </c>
      <c r="H138" s="7"/>
      <c r="I138" s="6">
        <v>16.585999999999999</v>
      </c>
      <c r="J138" s="6">
        <f t="shared" si="5"/>
        <v>8.3451122633546362</v>
      </c>
      <c r="L138" s="13"/>
    </row>
    <row r="139" spans="1:12" x14ac:dyDescent="0.2">
      <c r="A139" s="12"/>
      <c r="C139" s="7">
        <v>1024</v>
      </c>
      <c r="D139" s="3">
        <f t="shared" si="7"/>
        <v>24000</v>
      </c>
      <c r="E139" s="14">
        <v>2048</v>
      </c>
      <c r="F139" s="7" t="s">
        <v>8</v>
      </c>
      <c r="G139" s="7" t="s">
        <v>2</v>
      </c>
      <c r="H139" s="7"/>
      <c r="I139" s="6">
        <v>15.875999999999999</v>
      </c>
      <c r="J139" s="6">
        <f t="shared" si="5"/>
        <v>6.3405956160241885</v>
      </c>
      <c r="L139" s="13"/>
    </row>
    <row r="140" spans="1:12" x14ac:dyDescent="0.2">
      <c r="A140" s="12"/>
      <c r="C140" s="7">
        <v>1024</v>
      </c>
      <c r="D140" s="3">
        <f t="shared" si="7"/>
        <v>24000</v>
      </c>
      <c r="E140" s="14">
        <v>2560</v>
      </c>
      <c r="F140" s="7" t="s">
        <v>8</v>
      </c>
      <c r="G140" s="7" t="s">
        <v>2</v>
      </c>
      <c r="H140" s="7"/>
      <c r="I140" s="6">
        <v>18.108000000000001</v>
      </c>
      <c r="J140" s="6">
        <f t="shared" si="5"/>
        <v>6.9488137839628896</v>
      </c>
      <c r="L140" s="13"/>
    </row>
    <row r="141" spans="1:12" x14ac:dyDescent="0.2">
      <c r="A141" s="12"/>
      <c r="C141" s="7">
        <v>1024</v>
      </c>
      <c r="D141" s="3">
        <f t="shared" si="7"/>
        <v>24000</v>
      </c>
      <c r="E141" s="14">
        <v>1536</v>
      </c>
      <c r="F141" s="7" t="s">
        <v>8</v>
      </c>
      <c r="G141" s="7" t="s">
        <v>2</v>
      </c>
      <c r="H141" s="7"/>
      <c r="I141" s="6">
        <v>9.3040000000000003</v>
      </c>
      <c r="J141" s="6">
        <f t="shared" si="5"/>
        <v>8.1145176268271708</v>
      </c>
      <c r="L141" s="13"/>
    </row>
    <row r="142" spans="1:12" x14ac:dyDescent="0.2">
      <c r="A142" s="12"/>
      <c r="C142" s="7">
        <v>512</v>
      </c>
      <c r="D142" s="7">
        <v>16</v>
      </c>
      <c r="E142" s="14">
        <v>512</v>
      </c>
      <c r="F142" s="7" t="s">
        <v>2</v>
      </c>
      <c r="G142" s="7" t="s">
        <v>8</v>
      </c>
      <c r="H142" s="7"/>
      <c r="I142" s="6">
        <v>2.3E-2</v>
      </c>
      <c r="J142" s="6">
        <f t="shared" si="5"/>
        <v>0.36472208695652175</v>
      </c>
      <c r="L142" s="13"/>
    </row>
    <row r="143" spans="1:12" x14ac:dyDescent="0.2">
      <c r="A143" s="12"/>
      <c r="C143" s="7">
        <v>1024</v>
      </c>
      <c r="D143" s="7">
        <v>16</v>
      </c>
      <c r="E143" s="14">
        <v>512</v>
      </c>
      <c r="F143" s="7" t="s">
        <v>2</v>
      </c>
      <c r="G143" s="7" t="s">
        <v>8</v>
      </c>
      <c r="H143" s="7"/>
      <c r="I143" s="6">
        <v>2.5999999999999999E-2</v>
      </c>
      <c r="J143" s="6">
        <f t="shared" si="5"/>
        <v>0.64527753846153846</v>
      </c>
      <c r="L143" s="13"/>
    </row>
    <row r="144" spans="1:12" x14ac:dyDescent="0.2">
      <c r="A144" s="12"/>
      <c r="C144" s="7">
        <v>512</v>
      </c>
      <c r="D144" s="3">
        <f>1500*32</f>
        <v>48000</v>
      </c>
      <c r="E144" s="14">
        <v>2816</v>
      </c>
      <c r="F144" s="7" t="s">
        <v>2</v>
      </c>
      <c r="G144" s="7" t="s">
        <v>2</v>
      </c>
      <c r="H144" s="7"/>
      <c r="I144" s="6">
        <v>16.681999999999999</v>
      </c>
      <c r="J144" s="6">
        <f t="shared" si="5"/>
        <v>8.2970885984893901</v>
      </c>
      <c r="L144" s="13"/>
    </row>
    <row r="145" spans="1:12" x14ac:dyDescent="0.2">
      <c r="A145" s="12"/>
      <c r="C145" s="7">
        <v>512</v>
      </c>
      <c r="D145" s="3">
        <f t="shared" ref="D145:D151" si="8">1500*32</f>
        <v>48000</v>
      </c>
      <c r="E145" s="14">
        <v>2048</v>
      </c>
      <c r="F145" s="7" t="s">
        <v>2</v>
      </c>
      <c r="G145" s="7" t="s">
        <v>2</v>
      </c>
      <c r="H145" s="7"/>
      <c r="I145" s="6">
        <v>11.622999999999999</v>
      </c>
      <c r="J145" s="6">
        <f t="shared" si="5"/>
        <v>8.6606982706702222</v>
      </c>
      <c r="L145" s="13"/>
    </row>
    <row r="146" spans="1:12" x14ac:dyDescent="0.2">
      <c r="A146" s="12"/>
      <c r="C146" s="7">
        <v>512</v>
      </c>
      <c r="D146" s="3">
        <f t="shared" si="8"/>
        <v>48000</v>
      </c>
      <c r="E146" s="14">
        <v>2560</v>
      </c>
      <c r="F146" s="7" t="s">
        <v>2</v>
      </c>
      <c r="G146" s="7" t="s">
        <v>2</v>
      </c>
      <c r="H146" s="7"/>
      <c r="I146" s="6">
        <v>14.25</v>
      </c>
      <c r="J146" s="6">
        <f t="shared" ref="J146:J163" si="9">(2*C146*D146*E146)/(I146/1000)/10^12</f>
        <v>8.8301136842105254</v>
      </c>
      <c r="L146" s="13"/>
    </row>
    <row r="147" spans="1:12" x14ac:dyDescent="0.2">
      <c r="A147" s="12"/>
      <c r="C147" s="7">
        <v>512</v>
      </c>
      <c r="D147" s="3">
        <f t="shared" si="8"/>
        <v>48000</v>
      </c>
      <c r="E147" s="14">
        <v>1536</v>
      </c>
      <c r="F147" s="7" t="s">
        <v>2</v>
      </c>
      <c r="G147" s="7" t="s">
        <v>2</v>
      </c>
      <c r="H147" s="7"/>
      <c r="I147" s="6">
        <v>8.3550000000000004</v>
      </c>
      <c r="J147" s="6">
        <f t="shared" si="9"/>
        <v>9.0362025134649926</v>
      </c>
      <c r="L147" s="13"/>
    </row>
    <row r="148" spans="1:12" x14ac:dyDescent="0.2">
      <c r="A148" s="12"/>
      <c r="C148" s="7">
        <v>1024</v>
      </c>
      <c r="D148" s="3">
        <f t="shared" si="8"/>
        <v>48000</v>
      </c>
      <c r="E148" s="14">
        <v>2816</v>
      </c>
      <c r="F148" s="7" t="s">
        <v>2</v>
      </c>
      <c r="G148" s="7" t="s">
        <v>2</v>
      </c>
      <c r="H148" s="7"/>
      <c r="I148" s="6">
        <v>32.840000000000003</v>
      </c>
      <c r="J148" s="6">
        <f t="shared" si="9"/>
        <v>8.429478197320341</v>
      </c>
      <c r="L148" s="13"/>
    </row>
    <row r="149" spans="1:12" x14ac:dyDescent="0.2">
      <c r="A149" s="12"/>
      <c r="C149" s="7">
        <v>1024</v>
      </c>
      <c r="D149" s="3">
        <f t="shared" si="8"/>
        <v>48000</v>
      </c>
      <c r="E149" s="14">
        <v>2048</v>
      </c>
      <c r="F149" s="7" t="s">
        <v>2</v>
      </c>
      <c r="G149" s="7" t="s">
        <v>2</v>
      </c>
      <c r="H149" s="7"/>
      <c r="I149" s="6">
        <v>25.077000000000002</v>
      </c>
      <c r="J149" s="6">
        <f t="shared" si="9"/>
        <v>8.028336403876061</v>
      </c>
      <c r="L149" s="13"/>
    </row>
    <row r="150" spans="1:12" x14ac:dyDescent="0.2">
      <c r="A150" s="12"/>
      <c r="C150" s="7">
        <v>1024</v>
      </c>
      <c r="D150" s="3">
        <f t="shared" si="8"/>
        <v>48000</v>
      </c>
      <c r="E150" s="14">
        <v>2560</v>
      </c>
      <c r="F150" s="7" t="s">
        <v>2</v>
      </c>
      <c r="G150" s="7" t="s">
        <v>2</v>
      </c>
      <c r="H150" s="7"/>
      <c r="I150" s="6">
        <v>30.036999999999999</v>
      </c>
      <c r="J150" s="6">
        <f t="shared" si="9"/>
        <v>8.3782747944202161</v>
      </c>
      <c r="L150" s="13"/>
    </row>
    <row r="151" spans="1:12" x14ac:dyDescent="0.2">
      <c r="A151" s="12"/>
      <c r="C151" s="7">
        <v>1024</v>
      </c>
      <c r="D151" s="3">
        <f t="shared" si="8"/>
        <v>48000</v>
      </c>
      <c r="E151" s="14">
        <v>1536</v>
      </c>
      <c r="F151" s="7" t="s">
        <v>2</v>
      </c>
      <c r="G151" s="7" t="s">
        <v>2</v>
      </c>
      <c r="H151" s="7"/>
      <c r="I151" s="6">
        <v>17.739999999999998</v>
      </c>
      <c r="J151" s="6">
        <f t="shared" si="9"/>
        <v>8.5115526493799329</v>
      </c>
      <c r="L151" s="13"/>
    </row>
    <row r="152" spans="1:12" x14ac:dyDescent="0.2">
      <c r="A152" s="12"/>
      <c r="C152" s="7">
        <v>512</v>
      </c>
      <c r="D152" s="7">
        <v>32</v>
      </c>
      <c r="E152" s="14">
        <v>512</v>
      </c>
      <c r="F152" s="7" t="s">
        <v>2</v>
      </c>
      <c r="G152" s="7" t="s">
        <v>2</v>
      </c>
      <c r="H152" s="7"/>
      <c r="I152" s="6">
        <v>2.9000000000000001E-2</v>
      </c>
      <c r="J152" s="6">
        <f t="shared" si="9"/>
        <v>0.57852468965517234</v>
      </c>
      <c r="L152" s="13"/>
    </row>
    <row r="153" spans="1:12" x14ac:dyDescent="0.2">
      <c r="A153" s="12"/>
      <c r="C153" s="7">
        <v>1024</v>
      </c>
      <c r="D153" s="7">
        <v>32</v>
      </c>
      <c r="E153" s="14">
        <v>512</v>
      </c>
      <c r="F153" s="7" t="s">
        <v>2</v>
      </c>
      <c r="G153" s="7" t="s">
        <v>2</v>
      </c>
      <c r="H153" s="7"/>
      <c r="I153" s="6">
        <v>3.1E-2</v>
      </c>
      <c r="J153" s="6">
        <f t="shared" si="9"/>
        <v>1.0824010322580644</v>
      </c>
      <c r="L153" s="13"/>
    </row>
    <row r="154" spans="1:12" x14ac:dyDescent="0.2">
      <c r="A154" s="12"/>
      <c r="C154" s="7">
        <v>512</v>
      </c>
      <c r="D154" s="3">
        <f>1500*32</f>
        <v>48000</v>
      </c>
      <c r="E154" s="14">
        <v>2816</v>
      </c>
      <c r="F154" s="7" t="s">
        <v>8</v>
      </c>
      <c r="G154" s="7" t="s">
        <v>2</v>
      </c>
      <c r="H154" s="7"/>
      <c r="I154" s="6">
        <v>16.448</v>
      </c>
      <c r="J154" s="6">
        <f t="shared" si="9"/>
        <v>8.4151284046692609</v>
      </c>
      <c r="L154" s="13"/>
    </row>
    <row r="155" spans="1:12" x14ac:dyDescent="0.2">
      <c r="A155" s="12"/>
      <c r="C155" s="7">
        <v>512</v>
      </c>
      <c r="D155" s="3">
        <f t="shared" ref="D155:D161" si="10">1500*32</f>
        <v>48000</v>
      </c>
      <c r="E155" s="14">
        <v>2048</v>
      </c>
      <c r="F155" s="7" t="s">
        <v>8</v>
      </c>
      <c r="G155" s="7" t="s">
        <v>2</v>
      </c>
      <c r="H155" s="7"/>
      <c r="I155" s="6">
        <v>18.443999999999999</v>
      </c>
      <c r="J155" s="6">
        <f t="shared" si="9"/>
        <v>5.4577800910865326</v>
      </c>
      <c r="L155" s="13"/>
    </row>
    <row r="156" spans="1:12" x14ac:dyDescent="0.2">
      <c r="A156" s="12"/>
      <c r="C156" s="7">
        <v>512</v>
      </c>
      <c r="D156" s="3">
        <f t="shared" si="10"/>
        <v>48000</v>
      </c>
      <c r="E156" s="14">
        <v>2560</v>
      </c>
      <c r="F156" s="7" t="s">
        <v>8</v>
      </c>
      <c r="G156" s="7" t="s">
        <v>2</v>
      </c>
      <c r="H156" s="7"/>
      <c r="I156" s="6">
        <v>15.968999999999999</v>
      </c>
      <c r="J156" s="6">
        <f t="shared" si="9"/>
        <v>7.8795866992297574</v>
      </c>
      <c r="L156" s="13"/>
    </row>
    <row r="157" spans="1:12" x14ac:dyDescent="0.2">
      <c r="A157" s="12"/>
      <c r="C157" s="7">
        <v>512</v>
      </c>
      <c r="D157" s="3">
        <f t="shared" si="10"/>
        <v>48000</v>
      </c>
      <c r="E157" s="14">
        <v>1536</v>
      </c>
      <c r="F157" s="7" t="s">
        <v>8</v>
      </c>
      <c r="G157" s="7" t="s">
        <v>2</v>
      </c>
      <c r="H157" s="7"/>
      <c r="I157" s="6">
        <v>8.9909999999999997</v>
      </c>
      <c r="J157" s="6">
        <f t="shared" si="9"/>
        <v>8.3970050050050062</v>
      </c>
      <c r="L157" s="13"/>
    </row>
    <row r="158" spans="1:12" x14ac:dyDescent="0.2">
      <c r="A158" s="12"/>
      <c r="C158" s="7">
        <v>1024</v>
      </c>
      <c r="D158" s="3">
        <f t="shared" si="10"/>
        <v>48000</v>
      </c>
      <c r="E158" s="14">
        <v>2816</v>
      </c>
      <c r="F158" s="7" t="s">
        <v>8</v>
      </c>
      <c r="G158" s="7" t="s">
        <v>2</v>
      </c>
      <c r="H158" s="7"/>
      <c r="I158" s="6">
        <v>32.893999999999998</v>
      </c>
      <c r="J158" s="6">
        <f t="shared" si="9"/>
        <v>8.4156400559372528</v>
      </c>
      <c r="L158" s="13"/>
    </row>
    <row r="159" spans="1:12" x14ac:dyDescent="0.2">
      <c r="A159" s="12"/>
      <c r="C159" s="7">
        <v>1024</v>
      </c>
      <c r="D159" s="3">
        <f t="shared" si="10"/>
        <v>48000</v>
      </c>
      <c r="E159" s="14">
        <v>2048</v>
      </c>
      <c r="F159" s="7" t="s">
        <v>8</v>
      </c>
      <c r="G159" s="7" t="s">
        <v>2</v>
      </c>
      <c r="H159" s="7"/>
      <c r="I159" s="6">
        <v>31.484000000000002</v>
      </c>
      <c r="J159" s="6">
        <f t="shared" si="9"/>
        <v>6.3945684157032128</v>
      </c>
      <c r="L159" s="13"/>
    </row>
    <row r="160" spans="1:12" x14ac:dyDescent="0.2">
      <c r="A160" s="12"/>
      <c r="C160" s="7">
        <v>1024</v>
      </c>
      <c r="D160" s="3">
        <f t="shared" si="10"/>
        <v>48000</v>
      </c>
      <c r="E160" s="14">
        <v>2560</v>
      </c>
      <c r="F160" s="7" t="s">
        <v>8</v>
      </c>
      <c r="G160" s="7" t="s">
        <v>2</v>
      </c>
      <c r="H160" s="7"/>
      <c r="I160" s="6">
        <v>37.798999999999999</v>
      </c>
      <c r="J160" s="6">
        <f t="shared" si="9"/>
        <v>6.6578015291409827</v>
      </c>
      <c r="L160" s="13"/>
    </row>
    <row r="161" spans="1:31" x14ac:dyDescent="0.2">
      <c r="A161" s="12"/>
      <c r="C161" s="7">
        <v>1024</v>
      </c>
      <c r="D161" s="3">
        <f t="shared" si="10"/>
        <v>48000</v>
      </c>
      <c r="E161" s="14">
        <v>1536</v>
      </c>
      <c r="F161" s="7" t="s">
        <v>8</v>
      </c>
      <c r="G161" s="7" t="s">
        <v>2</v>
      </c>
      <c r="H161" s="7"/>
      <c r="I161" s="6">
        <v>19.457000000000001</v>
      </c>
      <c r="J161" s="6">
        <f t="shared" si="9"/>
        <v>7.7604432337976048</v>
      </c>
      <c r="L161" s="13"/>
    </row>
    <row r="162" spans="1:31" x14ac:dyDescent="0.2">
      <c r="A162" s="12"/>
      <c r="C162" s="7">
        <v>512</v>
      </c>
      <c r="D162" s="7">
        <v>32</v>
      </c>
      <c r="E162" s="14">
        <v>512</v>
      </c>
      <c r="F162" s="7" t="s">
        <v>2</v>
      </c>
      <c r="G162" s="7" t="s">
        <v>8</v>
      </c>
      <c r="H162" s="7"/>
      <c r="I162" s="6">
        <v>2.5999999999999999E-2</v>
      </c>
      <c r="J162" s="6">
        <f t="shared" si="9"/>
        <v>0.64527753846153846</v>
      </c>
      <c r="L162" s="13"/>
    </row>
    <row r="163" spans="1:31" x14ac:dyDescent="0.2">
      <c r="A163" s="12"/>
      <c r="C163" s="7">
        <v>1024</v>
      </c>
      <c r="D163" s="7">
        <v>32</v>
      </c>
      <c r="E163" s="14">
        <v>512</v>
      </c>
      <c r="F163" s="7" t="s">
        <v>2</v>
      </c>
      <c r="G163" s="7" t="s">
        <v>8</v>
      </c>
      <c r="H163" s="7"/>
      <c r="I163" s="6">
        <v>0.03</v>
      </c>
      <c r="J163" s="6">
        <f t="shared" si="9"/>
        <v>1.1184810666666667</v>
      </c>
      <c r="L163" s="13"/>
    </row>
    <row r="164" spans="1:31" x14ac:dyDescent="0.2">
      <c r="I164" s="6"/>
    </row>
    <row r="165" spans="1:31" x14ac:dyDescent="0.2">
      <c r="I165" s="6"/>
    </row>
    <row r="166" spans="1:31" x14ac:dyDescent="0.2">
      <c r="I166" s="6"/>
      <c r="J166" s="8"/>
    </row>
    <row r="167" spans="1:31" x14ac:dyDescent="0.2">
      <c r="I167" s="6"/>
    </row>
    <row r="168" spans="1:31" x14ac:dyDescent="0.2">
      <c r="A168" s="3" t="s">
        <v>9</v>
      </c>
      <c r="I168" s="6"/>
    </row>
    <row r="169" spans="1:31" x14ac:dyDescent="0.2">
      <c r="C169" s="3" t="s">
        <v>10</v>
      </c>
      <c r="D169" s="3" t="s">
        <v>11</v>
      </c>
      <c r="E169" s="3" t="s">
        <v>12</v>
      </c>
      <c r="F169" s="3" t="s">
        <v>2</v>
      </c>
      <c r="G169" s="3" t="s">
        <v>13</v>
      </c>
      <c r="H169" s="3" t="s">
        <v>14</v>
      </c>
      <c r="I169" s="3" t="s">
        <v>15</v>
      </c>
      <c r="J169" s="3" t="s">
        <v>16</v>
      </c>
      <c r="K169" s="3" t="s">
        <v>17</v>
      </c>
      <c r="L169" s="3" t="s">
        <v>18</v>
      </c>
      <c r="M169" s="3" t="s">
        <v>19</v>
      </c>
      <c r="N169" s="3" t="s">
        <v>20</v>
      </c>
      <c r="O169" s="3" t="s">
        <v>21</v>
      </c>
      <c r="P169" s="3" t="s">
        <v>22</v>
      </c>
      <c r="R169" s="3" t="s">
        <v>23</v>
      </c>
      <c r="S169" s="3" t="s">
        <v>24</v>
      </c>
      <c r="T169" s="3" t="s">
        <v>25</v>
      </c>
      <c r="U169" s="3" t="s">
        <v>26</v>
      </c>
      <c r="V169" s="3" t="s">
        <v>27</v>
      </c>
      <c r="W169" s="3" t="s">
        <v>28</v>
      </c>
      <c r="X169" s="3" t="s">
        <v>29</v>
      </c>
    </row>
    <row r="170" spans="1:31" x14ac:dyDescent="0.2">
      <c r="C170" s="3">
        <v>700</v>
      </c>
      <c r="D170" s="3">
        <v>161</v>
      </c>
      <c r="E170" s="3">
        <v>1</v>
      </c>
      <c r="F170" s="3">
        <v>4</v>
      </c>
      <c r="G170" s="3">
        <v>32</v>
      </c>
      <c r="H170" s="3">
        <v>5</v>
      </c>
      <c r="I170" s="3">
        <v>20</v>
      </c>
      <c r="J170" s="3">
        <v>0</v>
      </c>
      <c r="K170" s="3">
        <v>0</v>
      </c>
      <c r="L170" s="3">
        <v>2</v>
      </c>
      <c r="M170" s="3">
        <v>2</v>
      </c>
      <c r="N170" s="6">
        <v>0.185</v>
      </c>
      <c r="O170" s="9">
        <v>0.28199999999999997</v>
      </c>
      <c r="P170" s="6">
        <v>0.26</v>
      </c>
      <c r="R170" s="10">
        <f t="shared" ref="R170:R233" si="11">(D170-H170+1+2*J170)/L170</f>
        <v>78.5</v>
      </c>
      <c r="S170" s="10">
        <f t="shared" ref="S170:S201" si="12">(C170-I170+1+2*K170)/M170</f>
        <v>340.5</v>
      </c>
      <c r="T170" s="6">
        <f t="shared" ref="T170:T173" si="13">N170+O170+P170</f>
        <v>0.72699999999999998</v>
      </c>
      <c r="U170" s="6">
        <f t="shared" ref="U170:U201" si="14">(2*$R170*$S170*$F170*$G170*$E170*$H170*$I170)/(N170/1000)/10^12</f>
        <v>3.6987502702702706</v>
      </c>
      <c r="V170" s="6">
        <f t="shared" ref="V170:V201" si="15">(2*$R170*$S170*$F170*$G170*$E170*$H170*$I170)/(O170/1000)/10^12</f>
        <v>2.4264851063829789</v>
      </c>
      <c r="W170" s="6">
        <f t="shared" ref="W170:W201" si="16">(2*$R170*$S170*$F170*$G170*$E170*$H170*$I170)/(P170/1000)/10^12</f>
        <v>2.6318030769230765</v>
      </c>
      <c r="X170" s="14" t="s">
        <v>55</v>
      </c>
      <c r="Z170" s="12"/>
      <c r="AA170" s="6"/>
      <c r="AE170" s="6"/>
    </row>
    <row r="171" spans="1:31" x14ac:dyDescent="0.2">
      <c r="C171" s="3">
        <v>700</v>
      </c>
      <c r="D171" s="3">
        <v>161</v>
      </c>
      <c r="E171" s="3">
        <v>1</v>
      </c>
      <c r="F171" s="3">
        <v>8</v>
      </c>
      <c r="G171" s="3">
        <v>32</v>
      </c>
      <c r="H171" s="3">
        <v>5</v>
      </c>
      <c r="I171" s="3">
        <v>20</v>
      </c>
      <c r="J171" s="3">
        <v>0</v>
      </c>
      <c r="K171" s="3">
        <v>0</v>
      </c>
      <c r="L171" s="3">
        <v>2</v>
      </c>
      <c r="M171" s="3">
        <v>2</v>
      </c>
      <c r="N171" s="6">
        <v>0.317</v>
      </c>
      <c r="O171" s="9">
        <v>0.51100000000000001</v>
      </c>
      <c r="P171" s="6">
        <v>0.30399999999999999</v>
      </c>
      <c r="R171" s="10">
        <f t="shared" si="11"/>
        <v>78.5</v>
      </c>
      <c r="S171" s="10">
        <f t="shared" si="12"/>
        <v>340.5</v>
      </c>
      <c r="T171" s="6">
        <f t="shared" si="13"/>
        <v>1.1320000000000001</v>
      </c>
      <c r="U171" s="6">
        <f t="shared" si="14"/>
        <v>4.3171533123028389</v>
      </c>
      <c r="V171" s="6">
        <f t="shared" si="15"/>
        <v>2.678155772994129</v>
      </c>
      <c r="W171" s="6">
        <f t="shared" si="16"/>
        <v>4.5017684210526312</v>
      </c>
      <c r="X171" s="14" t="s">
        <v>55</v>
      </c>
      <c r="Z171" s="12"/>
      <c r="AA171" s="6"/>
      <c r="AE171" s="6"/>
    </row>
    <row r="172" spans="1:31" x14ac:dyDescent="0.2">
      <c r="C172" s="3">
        <v>700</v>
      </c>
      <c r="D172" s="3">
        <v>161</v>
      </c>
      <c r="E172" s="3">
        <v>1</v>
      </c>
      <c r="F172" s="3">
        <v>16</v>
      </c>
      <c r="G172" s="3">
        <v>32</v>
      </c>
      <c r="H172" s="3">
        <v>5</v>
      </c>
      <c r="I172" s="3">
        <v>20</v>
      </c>
      <c r="J172" s="3">
        <v>0</v>
      </c>
      <c r="K172" s="3">
        <v>0</v>
      </c>
      <c r="L172" s="3">
        <v>2</v>
      </c>
      <c r="M172" s="3">
        <v>2</v>
      </c>
      <c r="N172" s="6">
        <v>0.60599999999999998</v>
      </c>
      <c r="O172" s="9">
        <v>1.0009999999999999</v>
      </c>
      <c r="P172" s="6">
        <v>0.58799999999999997</v>
      </c>
      <c r="R172" s="10">
        <f t="shared" si="11"/>
        <v>78.5</v>
      </c>
      <c r="S172" s="10">
        <f t="shared" si="12"/>
        <v>340.5</v>
      </c>
      <c r="T172" s="6">
        <f t="shared" si="13"/>
        <v>2.1949999999999998</v>
      </c>
      <c r="U172" s="6">
        <f t="shared" si="14"/>
        <v>4.5166257425742575</v>
      </c>
      <c r="V172" s="6">
        <f t="shared" si="15"/>
        <v>2.7343408591408593</v>
      </c>
      <c r="W172" s="6">
        <f t="shared" si="16"/>
        <v>4.6548897959183675</v>
      </c>
      <c r="X172" s="14" t="s">
        <v>55</v>
      </c>
      <c r="Z172" s="12"/>
      <c r="AA172" s="6"/>
      <c r="AE172" s="6"/>
    </row>
    <row r="173" spans="1:31" x14ac:dyDescent="0.2">
      <c r="C173" s="3">
        <v>700</v>
      </c>
      <c r="D173" s="3">
        <v>161</v>
      </c>
      <c r="E173" s="3">
        <v>1</v>
      </c>
      <c r="F173" s="3">
        <v>32</v>
      </c>
      <c r="G173" s="3">
        <v>32</v>
      </c>
      <c r="H173" s="3">
        <v>5</v>
      </c>
      <c r="I173" s="3">
        <v>20</v>
      </c>
      <c r="J173" s="3">
        <v>0</v>
      </c>
      <c r="K173" s="3">
        <v>0</v>
      </c>
      <c r="L173" s="3">
        <v>2</v>
      </c>
      <c r="M173" s="3">
        <v>2</v>
      </c>
      <c r="N173" s="6">
        <v>1.1739999999999999</v>
      </c>
      <c r="O173" s="9">
        <v>2.0539999999999998</v>
      </c>
      <c r="P173" s="6">
        <v>1.5269999999999999</v>
      </c>
      <c r="R173" s="10">
        <f t="shared" si="11"/>
        <v>78.5</v>
      </c>
      <c r="S173" s="10">
        <f t="shared" si="12"/>
        <v>340.5</v>
      </c>
      <c r="T173" s="6">
        <f t="shared" si="13"/>
        <v>4.7549999999999999</v>
      </c>
      <c r="U173" s="6">
        <f t="shared" si="14"/>
        <v>4.662819761499148</v>
      </c>
      <c r="V173" s="6">
        <f t="shared" si="15"/>
        <v>2.6651170399221034</v>
      </c>
      <c r="W173" s="6">
        <f t="shared" si="16"/>
        <v>3.5849053045186641</v>
      </c>
      <c r="X173" s="14" t="s">
        <v>55</v>
      </c>
      <c r="Z173" s="12"/>
      <c r="AA173" s="6"/>
      <c r="AE173" s="6"/>
    </row>
    <row r="174" spans="1:31" x14ac:dyDescent="0.2">
      <c r="C174" s="3">
        <v>341</v>
      </c>
      <c r="D174" s="3">
        <v>79</v>
      </c>
      <c r="E174" s="3">
        <v>32</v>
      </c>
      <c r="F174" s="3">
        <v>4</v>
      </c>
      <c r="G174" s="3">
        <v>32</v>
      </c>
      <c r="H174" s="3">
        <v>5</v>
      </c>
      <c r="I174" s="3">
        <v>10</v>
      </c>
      <c r="J174" s="3">
        <v>0</v>
      </c>
      <c r="K174" s="3">
        <v>0</v>
      </c>
      <c r="L174" s="3">
        <v>2</v>
      </c>
      <c r="M174" s="3">
        <v>2</v>
      </c>
      <c r="N174" s="6">
        <v>0.26600000000000001</v>
      </c>
      <c r="O174" s="6">
        <v>0.26800000000000002</v>
      </c>
      <c r="P174" s="6">
        <v>0.57899999999999996</v>
      </c>
      <c r="R174" s="10">
        <f t="shared" si="11"/>
        <v>37.5</v>
      </c>
      <c r="S174" s="10">
        <f t="shared" si="12"/>
        <v>166</v>
      </c>
      <c r="T174" s="6">
        <f>N174+O174+P174</f>
        <v>1.113</v>
      </c>
      <c r="U174" s="6">
        <f t="shared" si="14"/>
        <v>9.5855639097744358</v>
      </c>
      <c r="V174" s="6">
        <f t="shared" si="15"/>
        <v>9.5140298507462671</v>
      </c>
      <c r="W174" s="6">
        <f t="shared" si="16"/>
        <v>4.4037305699481868</v>
      </c>
      <c r="X174" s="14" t="s">
        <v>56</v>
      </c>
      <c r="Z174" s="12"/>
      <c r="AA174" s="6"/>
      <c r="AE174" s="6"/>
    </row>
    <row r="175" spans="1:31" x14ac:dyDescent="0.2">
      <c r="C175" s="3">
        <v>341</v>
      </c>
      <c r="D175" s="3">
        <v>79</v>
      </c>
      <c r="E175" s="3">
        <v>32</v>
      </c>
      <c r="F175" s="3">
        <v>8</v>
      </c>
      <c r="G175" s="3">
        <v>32</v>
      </c>
      <c r="H175" s="3">
        <v>5</v>
      </c>
      <c r="I175" s="3">
        <v>10</v>
      </c>
      <c r="J175" s="3">
        <v>0</v>
      </c>
      <c r="K175" s="3">
        <v>0</v>
      </c>
      <c r="L175" s="3">
        <v>2</v>
      </c>
      <c r="M175" s="3">
        <v>2</v>
      </c>
      <c r="N175" s="6">
        <v>0.45100000000000001</v>
      </c>
      <c r="O175" s="6">
        <v>0.59699999999999998</v>
      </c>
      <c r="P175" s="6">
        <v>1.173</v>
      </c>
      <c r="R175" s="10">
        <f t="shared" si="11"/>
        <v>37.5</v>
      </c>
      <c r="S175" s="10">
        <f t="shared" si="12"/>
        <v>166</v>
      </c>
      <c r="T175" s="6">
        <f t="shared" ref="T175:T221" si="17">N175+O175+P175</f>
        <v>2.2210000000000001</v>
      </c>
      <c r="U175" s="6">
        <f t="shared" si="14"/>
        <v>11.307139689578714</v>
      </c>
      <c r="V175" s="6">
        <f t="shared" si="15"/>
        <v>8.5419095477386939</v>
      </c>
      <c r="W175" s="6">
        <f t="shared" si="16"/>
        <v>4.3474168797953965</v>
      </c>
      <c r="X175" s="14" t="s">
        <v>56</v>
      </c>
      <c r="Z175" s="12"/>
      <c r="AA175" s="6"/>
      <c r="AE175" s="6"/>
    </row>
    <row r="176" spans="1:31" x14ac:dyDescent="0.2">
      <c r="C176" s="3">
        <v>341</v>
      </c>
      <c r="D176" s="3">
        <v>79</v>
      </c>
      <c r="E176" s="3">
        <v>32</v>
      </c>
      <c r="F176" s="3">
        <v>16</v>
      </c>
      <c r="G176" s="3">
        <v>32</v>
      </c>
      <c r="H176" s="3">
        <v>5</v>
      </c>
      <c r="I176" s="3">
        <v>10</v>
      </c>
      <c r="J176" s="3">
        <v>0</v>
      </c>
      <c r="K176" s="3">
        <v>0</v>
      </c>
      <c r="L176" s="3">
        <v>2</v>
      </c>
      <c r="M176" s="3">
        <v>2</v>
      </c>
      <c r="N176" s="6">
        <v>0.88</v>
      </c>
      <c r="O176" s="6">
        <v>1.1339999999999999</v>
      </c>
      <c r="P176" s="6">
        <v>2.3290000000000002</v>
      </c>
      <c r="R176" s="10">
        <f t="shared" si="11"/>
        <v>37.5</v>
      </c>
      <c r="S176" s="10">
        <f t="shared" si="12"/>
        <v>166</v>
      </c>
      <c r="T176" s="6">
        <f t="shared" si="17"/>
        <v>4.343</v>
      </c>
      <c r="U176" s="6">
        <f t="shared" si="14"/>
        <v>11.589818181818181</v>
      </c>
      <c r="V176" s="6">
        <f t="shared" si="15"/>
        <v>8.9938624338624358</v>
      </c>
      <c r="W176" s="6">
        <f t="shared" si="16"/>
        <v>4.3791498497209096</v>
      </c>
      <c r="X176" s="14" t="s">
        <v>56</v>
      </c>
      <c r="Z176" s="12"/>
      <c r="AA176" s="6"/>
      <c r="AE176" s="6"/>
    </row>
    <row r="177" spans="3:31" x14ac:dyDescent="0.2">
      <c r="C177" s="3">
        <v>341</v>
      </c>
      <c r="D177" s="3">
        <v>79</v>
      </c>
      <c r="E177" s="3">
        <v>32</v>
      </c>
      <c r="F177" s="3">
        <v>32</v>
      </c>
      <c r="G177" s="3">
        <v>32</v>
      </c>
      <c r="H177" s="3">
        <v>5</v>
      </c>
      <c r="I177" s="3">
        <v>10</v>
      </c>
      <c r="J177" s="3">
        <v>0</v>
      </c>
      <c r="K177" s="3">
        <v>0</v>
      </c>
      <c r="L177" s="3">
        <v>2</v>
      </c>
      <c r="M177" s="3">
        <v>2</v>
      </c>
      <c r="N177" s="6">
        <v>1.84</v>
      </c>
      <c r="O177" s="6">
        <v>2.2530000000000001</v>
      </c>
      <c r="P177" s="6">
        <v>4.59</v>
      </c>
      <c r="R177" s="10">
        <f t="shared" si="11"/>
        <v>37.5</v>
      </c>
      <c r="S177" s="10">
        <f t="shared" si="12"/>
        <v>166</v>
      </c>
      <c r="T177" s="6">
        <f t="shared" si="17"/>
        <v>8.6829999999999998</v>
      </c>
      <c r="U177" s="6">
        <f t="shared" si="14"/>
        <v>11.085913043478259</v>
      </c>
      <c r="V177" s="6">
        <f t="shared" si="15"/>
        <v>9.0537416777629822</v>
      </c>
      <c r="W177" s="6">
        <f t="shared" si="16"/>
        <v>4.4440261437908504</v>
      </c>
      <c r="X177" s="14" t="s">
        <v>56</v>
      </c>
      <c r="Z177" s="12"/>
      <c r="AA177" s="6"/>
      <c r="AE177" s="6"/>
    </row>
    <row r="178" spans="3:31" x14ac:dyDescent="0.2">
      <c r="C178" s="3">
        <v>480</v>
      </c>
      <c r="D178" s="3">
        <v>48</v>
      </c>
      <c r="E178" s="3">
        <v>1</v>
      </c>
      <c r="F178" s="3">
        <v>16</v>
      </c>
      <c r="G178" s="3">
        <v>16</v>
      </c>
      <c r="H178" s="3">
        <v>3</v>
      </c>
      <c r="I178" s="3">
        <v>3</v>
      </c>
      <c r="J178" s="3">
        <v>1</v>
      </c>
      <c r="K178" s="3">
        <v>1</v>
      </c>
      <c r="L178" s="3">
        <v>1</v>
      </c>
      <c r="M178" s="3">
        <v>1</v>
      </c>
      <c r="N178" s="6">
        <v>7.5999999999999998E-2</v>
      </c>
      <c r="O178" s="9">
        <v>0.11700000000000001</v>
      </c>
      <c r="P178" s="6">
        <v>0.317</v>
      </c>
      <c r="R178" s="10">
        <f t="shared" si="11"/>
        <v>48</v>
      </c>
      <c r="S178" s="10">
        <f t="shared" si="12"/>
        <v>480</v>
      </c>
      <c r="T178" s="6">
        <f t="shared" si="17"/>
        <v>0.51</v>
      </c>
      <c r="U178" s="6">
        <f t="shared" si="14"/>
        <v>1.3969515789473683</v>
      </c>
      <c r="V178" s="6">
        <f t="shared" si="15"/>
        <v>0.90742153846153828</v>
      </c>
      <c r="W178" s="6">
        <f t="shared" si="16"/>
        <v>0.33491583596214508</v>
      </c>
      <c r="X178" s="14" t="s">
        <v>55</v>
      </c>
      <c r="Z178" s="12"/>
      <c r="AA178" s="6"/>
      <c r="AE178" s="6"/>
    </row>
    <row r="179" spans="3:31" x14ac:dyDescent="0.2">
      <c r="C179" s="3">
        <v>240</v>
      </c>
      <c r="D179" s="3">
        <v>24</v>
      </c>
      <c r="E179" s="3">
        <v>16</v>
      </c>
      <c r="F179" s="3">
        <v>16</v>
      </c>
      <c r="G179" s="3">
        <v>32</v>
      </c>
      <c r="H179" s="3">
        <v>3</v>
      </c>
      <c r="I179" s="3">
        <v>3</v>
      </c>
      <c r="J179" s="3">
        <v>1</v>
      </c>
      <c r="K179" s="3">
        <v>1</v>
      </c>
      <c r="L179" s="3">
        <v>1</v>
      </c>
      <c r="M179" s="3">
        <v>1</v>
      </c>
      <c r="N179" s="6">
        <v>0.28499999999999998</v>
      </c>
      <c r="O179" s="6">
        <v>0.121</v>
      </c>
      <c r="P179" s="6">
        <v>0.14299999999999999</v>
      </c>
      <c r="R179" s="10">
        <f t="shared" si="11"/>
        <v>24</v>
      </c>
      <c r="S179" s="10">
        <f t="shared" si="12"/>
        <v>240</v>
      </c>
      <c r="T179" s="6">
        <f t="shared" si="17"/>
        <v>0.54899999999999993</v>
      </c>
      <c r="U179" s="6">
        <f t="shared" si="14"/>
        <v>2.9801633684210529</v>
      </c>
      <c r="V179" s="6">
        <f t="shared" si="15"/>
        <v>7.0193930578512393</v>
      </c>
      <c r="W179" s="6">
        <f t="shared" si="16"/>
        <v>5.9394864335664348</v>
      </c>
      <c r="X179" s="14" t="s">
        <v>55</v>
      </c>
      <c r="Z179" s="12"/>
      <c r="AA179" s="6"/>
      <c r="AE179" s="6"/>
    </row>
    <row r="180" spans="3:31" x14ac:dyDescent="0.2">
      <c r="C180" s="3">
        <v>120</v>
      </c>
      <c r="D180" s="3">
        <v>12</v>
      </c>
      <c r="E180" s="3">
        <v>32</v>
      </c>
      <c r="F180" s="3">
        <v>16</v>
      </c>
      <c r="G180" s="3">
        <v>64</v>
      </c>
      <c r="H180" s="3">
        <v>3</v>
      </c>
      <c r="I180" s="3">
        <v>3</v>
      </c>
      <c r="J180" s="3">
        <v>1</v>
      </c>
      <c r="K180" s="3">
        <v>1</v>
      </c>
      <c r="L180" s="3">
        <v>1</v>
      </c>
      <c r="M180" s="3">
        <v>1</v>
      </c>
      <c r="N180" s="6">
        <v>7.0000000000000007E-2</v>
      </c>
      <c r="O180" s="6">
        <v>6.4000000000000001E-2</v>
      </c>
      <c r="P180" s="6">
        <v>0.108</v>
      </c>
      <c r="R180" s="10">
        <f t="shared" si="11"/>
        <v>12</v>
      </c>
      <c r="S180" s="10">
        <f t="shared" si="12"/>
        <v>120</v>
      </c>
      <c r="T180" s="6">
        <f t="shared" si="17"/>
        <v>0.24199999999999999</v>
      </c>
      <c r="U180" s="6">
        <f t="shared" si="14"/>
        <v>12.133522285714285</v>
      </c>
      <c r="V180" s="6">
        <f t="shared" si="15"/>
        <v>13.271039999999999</v>
      </c>
      <c r="W180" s="6">
        <f t="shared" si="16"/>
        <v>7.8643200000000002</v>
      </c>
      <c r="X180" s="14" t="s">
        <v>56</v>
      </c>
      <c r="Z180" s="12"/>
      <c r="AA180" s="6"/>
      <c r="AE180" s="6"/>
    </row>
    <row r="181" spans="3:31" x14ac:dyDescent="0.2">
      <c r="C181" s="3">
        <v>60</v>
      </c>
      <c r="D181" s="3">
        <v>6</v>
      </c>
      <c r="E181" s="3">
        <v>64</v>
      </c>
      <c r="F181" s="3">
        <v>16</v>
      </c>
      <c r="G181" s="3">
        <v>128</v>
      </c>
      <c r="H181" s="3">
        <v>3</v>
      </c>
      <c r="I181" s="3">
        <v>3</v>
      </c>
      <c r="J181" s="3">
        <v>1</v>
      </c>
      <c r="K181" s="3">
        <v>1</v>
      </c>
      <c r="L181" s="3">
        <v>1</v>
      </c>
      <c r="M181" s="3">
        <v>1</v>
      </c>
      <c r="N181" s="6">
        <v>6.4000000000000001E-2</v>
      </c>
      <c r="O181" s="6">
        <v>7.4999999999999997E-2</v>
      </c>
      <c r="P181" s="6">
        <v>9.6000000000000002E-2</v>
      </c>
      <c r="R181" s="10">
        <f t="shared" si="11"/>
        <v>6</v>
      </c>
      <c r="S181" s="10">
        <f t="shared" si="12"/>
        <v>60</v>
      </c>
      <c r="T181" s="6">
        <f t="shared" si="17"/>
        <v>0.23500000000000001</v>
      </c>
      <c r="U181" s="6">
        <f t="shared" si="14"/>
        <v>13.271039999999999</v>
      </c>
      <c r="V181" s="6">
        <f t="shared" si="15"/>
        <v>11.324620800000002</v>
      </c>
      <c r="W181" s="6">
        <f t="shared" si="16"/>
        <v>8.8473600000000001</v>
      </c>
      <c r="X181" s="14" t="s">
        <v>56</v>
      </c>
      <c r="Z181" s="12"/>
      <c r="AA181" s="6"/>
      <c r="AE181" s="6"/>
    </row>
    <row r="182" spans="3:31" x14ac:dyDescent="0.2">
      <c r="C182" s="3">
        <v>108</v>
      </c>
      <c r="D182" s="3">
        <v>108</v>
      </c>
      <c r="E182" s="3">
        <v>3</v>
      </c>
      <c r="F182" s="3">
        <v>8</v>
      </c>
      <c r="G182" s="3">
        <v>64</v>
      </c>
      <c r="H182" s="3">
        <v>3</v>
      </c>
      <c r="I182" s="3">
        <v>3</v>
      </c>
      <c r="J182" s="3">
        <v>1</v>
      </c>
      <c r="K182" s="3">
        <v>1</v>
      </c>
      <c r="L182" s="3">
        <v>2</v>
      </c>
      <c r="M182" s="3">
        <v>2</v>
      </c>
      <c r="N182" s="6">
        <v>5.7000000000000002E-2</v>
      </c>
      <c r="O182" s="9">
        <v>0.11799999999999999</v>
      </c>
      <c r="P182" s="6">
        <v>8.8999999999999996E-2</v>
      </c>
      <c r="R182" s="10">
        <f t="shared" si="11"/>
        <v>54</v>
      </c>
      <c r="S182" s="10">
        <f t="shared" si="12"/>
        <v>54</v>
      </c>
      <c r="T182" s="6">
        <f t="shared" si="17"/>
        <v>0.26400000000000001</v>
      </c>
      <c r="U182" s="6">
        <f t="shared" si="14"/>
        <v>1.4144134736842104</v>
      </c>
      <c r="V182" s="6">
        <f t="shared" si="15"/>
        <v>0.68323362711864399</v>
      </c>
      <c r="W182" s="6">
        <f t="shared" si="16"/>
        <v>0.90586031460674155</v>
      </c>
      <c r="X182" s="14" t="s">
        <v>55</v>
      </c>
      <c r="Z182" s="12"/>
      <c r="AA182" s="6"/>
      <c r="AE182" s="6"/>
    </row>
    <row r="183" spans="3:31" x14ac:dyDescent="0.2">
      <c r="C183" s="3">
        <v>54</v>
      </c>
      <c r="D183" s="3">
        <v>54</v>
      </c>
      <c r="E183" s="3">
        <v>64</v>
      </c>
      <c r="F183" s="3">
        <v>8</v>
      </c>
      <c r="G183" s="3">
        <v>64</v>
      </c>
      <c r="H183" s="3">
        <v>3</v>
      </c>
      <c r="I183" s="3">
        <v>3</v>
      </c>
      <c r="J183" s="3">
        <v>1</v>
      </c>
      <c r="K183" s="3">
        <v>1</v>
      </c>
      <c r="L183" s="3">
        <v>1</v>
      </c>
      <c r="M183" s="3">
        <v>1</v>
      </c>
      <c r="N183" s="6">
        <v>0.111</v>
      </c>
      <c r="O183" s="6">
        <v>0.111</v>
      </c>
      <c r="P183" s="6">
        <v>0.21099999999999999</v>
      </c>
      <c r="R183" s="10">
        <f t="shared" si="11"/>
        <v>54</v>
      </c>
      <c r="S183" s="10">
        <f t="shared" si="12"/>
        <v>54</v>
      </c>
      <c r="T183" s="6">
        <f t="shared" si="17"/>
        <v>0.433</v>
      </c>
      <c r="U183" s="6">
        <f t="shared" si="14"/>
        <v>15.494835891891892</v>
      </c>
      <c r="V183" s="6">
        <f t="shared" si="15"/>
        <v>15.494835891891892</v>
      </c>
      <c r="W183" s="6">
        <f t="shared" si="16"/>
        <v>8.151311772511848</v>
      </c>
      <c r="X183" s="14" t="s">
        <v>56</v>
      </c>
      <c r="Z183" s="12"/>
      <c r="AA183" s="6"/>
      <c r="AE183" s="6"/>
    </row>
    <row r="184" spans="3:31" x14ac:dyDescent="0.2">
      <c r="C184" s="3">
        <v>27</v>
      </c>
      <c r="D184" s="3">
        <v>27</v>
      </c>
      <c r="E184" s="3">
        <v>128</v>
      </c>
      <c r="F184" s="3">
        <v>8</v>
      </c>
      <c r="G184" s="3">
        <v>128</v>
      </c>
      <c r="H184" s="3">
        <v>3</v>
      </c>
      <c r="I184" s="3">
        <v>3</v>
      </c>
      <c r="J184" s="3">
        <v>1</v>
      </c>
      <c r="K184" s="3">
        <v>1</v>
      </c>
      <c r="L184" s="3">
        <v>1</v>
      </c>
      <c r="M184" s="3">
        <v>1</v>
      </c>
      <c r="N184" s="6">
        <v>0.13100000000000001</v>
      </c>
      <c r="O184" s="6">
        <v>0.13100000000000001</v>
      </c>
      <c r="P184" s="6">
        <v>0.21199999999999999</v>
      </c>
      <c r="R184" s="10">
        <f t="shared" si="11"/>
        <v>27</v>
      </c>
      <c r="S184" s="10">
        <f t="shared" si="12"/>
        <v>27</v>
      </c>
      <c r="T184" s="6">
        <f t="shared" si="17"/>
        <v>0.47399999999999998</v>
      </c>
      <c r="U184" s="6">
        <f t="shared" si="14"/>
        <v>13.129212091603053</v>
      </c>
      <c r="V184" s="6">
        <f t="shared" si="15"/>
        <v>13.129212091603053</v>
      </c>
      <c r="W184" s="6">
        <f t="shared" si="16"/>
        <v>8.1128621886792445</v>
      </c>
      <c r="X184" s="14" t="s">
        <v>56</v>
      </c>
      <c r="Z184" s="12"/>
      <c r="AA184" s="6"/>
      <c r="AE184" s="6"/>
    </row>
    <row r="185" spans="3:31" x14ac:dyDescent="0.2">
      <c r="C185" s="3">
        <v>14</v>
      </c>
      <c r="D185" s="3">
        <v>14</v>
      </c>
      <c r="E185" s="3">
        <v>128</v>
      </c>
      <c r="F185" s="3">
        <v>8</v>
      </c>
      <c r="G185" s="3">
        <v>256</v>
      </c>
      <c r="H185" s="3">
        <v>3</v>
      </c>
      <c r="I185" s="3">
        <v>3</v>
      </c>
      <c r="J185" s="3">
        <v>1</v>
      </c>
      <c r="K185" s="3">
        <v>1</v>
      </c>
      <c r="L185" s="3">
        <v>1</v>
      </c>
      <c r="M185" s="3">
        <v>1</v>
      </c>
      <c r="N185" s="6">
        <v>7.2999999999999995E-2</v>
      </c>
      <c r="O185" s="6">
        <v>7.1999999999999995E-2</v>
      </c>
      <c r="P185" s="6">
        <v>0.11</v>
      </c>
      <c r="R185" s="10">
        <f t="shared" si="11"/>
        <v>14</v>
      </c>
      <c r="S185" s="10">
        <f t="shared" si="12"/>
        <v>14</v>
      </c>
      <c r="T185" s="6">
        <f t="shared" si="17"/>
        <v>0.255</v>
      </c>
      <c r="U185" s="6">
        <f t="shared" si="14"/>
        <v>12.669096328767123</v>
      </c>
      <c r="V185" s="6">
        <f t="shared" si="15"/>
        <v>12.845056000000001</v>
      </c>
      <c r="W185" s="6">
        <f t="shared" si="16"/>
        <v>8.4076730181818178</v>
      </c>
      <c r="X185" s="14" t="s">
        <v>56</v>
      </c>
      <c r="Z185" s="12"/>
      <c r="AA185" s="6"/>
      <c r="AE185" s="6"/>
    </row>
    <row r="186" spans="3:31" x14ac:dyDescent="0.2">
      <c r="C186" s="3">
        <v>7</v>
      </c>
      <c r="D186" s="3">
        <v>7</v>
      </c>
      <c r="E186" s="3">
        <v>256</v>
      </c>
      <c r="F186" s="3">
        <v>8</v>
      </c>
      <c r="G186" s="3">
        <v>512</v>
      </c>
      <c r="H186" s="3">
        <v>3</v>
      </c>
      <c r="I186" s="3">
        <v>3</v>
      </c>
      <c r="J186" s="3">
        <v>1</v>
      </c>
      <c r="K186" s="3">
        <v>1</v>
      </c>
      <c r="L186" s="3">
        <v>1</v>
      </c>
      <c r="M186" s="3">
        <v>1</v>
      </c>
      <c r="N186" s="6">
        <v>7.4999999999999997E-2</v>
      </c>
      <c r="O186" s="6">
        <v>0.125</v>
      </c>
      <c r="P186" s="6">
        <v>0.11600000000000001</v>
      </c>
      <c r="R186" s="10">
        <f t="shared" si="11"/>
        <v>7</v>
      </c>
      <c r="S186" s="10">
        <f t="shared" si="12"/>
        <v>7</v>
      </c>
      <c r="T186" s="6">
        <f t="shared" si="17"/>
        <v>0.316</v>
      </c>
      <c r="U186" s="6">
        <f t="shared" si="14"/>
        <v>12.331253760000003</v>
      </c>
      <c r="V186" s="6">
        <f t="shared" si="15"/>
        <v>7.3987522559999999</v>
      </c>
      <c r="W186" s="6">
        <f t="shared" si="16"/>
        <v>7.9727933793103452</v>
      </c>
      <c r="X186" s="14" t="s">
        <v>56</v>
      </c>
      <c r="Z186" s="12"/>
      <c r="AA186" s="6"/>
      <c r="AE186" s="6"/>
    </row>
    <row r="187" spans="3:31" x14ac:dyDescent="0.2">
      <c r="C187" s="3">
        <v>224</v>
      </c>
      <c r="D187" s="3">
        <v>224</v>
      </c>
      <c r="E187" s="3">
        <v>3</v>
      </c>
      <c r="F187" s="3">
        <v>8</v>
      </c>
      <c r="G187" s="3">
        <v>64</v>
      </c>
      <c r="H187" s="3">
        <v>3</v>
      </c>
      <c r="I187" s="3">
        <v>3</v>
      </c>
      <c r="J187" s="3">
        <v>1</v>
      </c>
      <c r="K187" s="3">
        <v>1</v>
      </c>
      <c r="L187" s="3">
        <v>1</v>
      </c>
      <c r="M187" s="3">
        <v>1</v>
      </c>
      <c r="N187" s="6">
        <v>0.42399999999999999</v>
      </c>
      <c r="O187" s="9">
        <v>0.78800000000000003</v>
      </c>
      <c r="P187" s="6">
        <v>0.42199999999999999</v>
      </c>
      <c r="R187" s="10">
        <f t="shared" si="11"/>
        <v>224</v>
      </c>
      <c r="S187" s="10">
        <f t="shared" si="12"/>
        <v>224</v>
      </c>
      <c r="T187" s="6">
        <f t="shared" si="17"/>
        <v>1.6339999999999999</v>
      </c>
      <c r="U187" s="6">
        <f t="shared" si="14"/>
        <v>3.2718538867924525</v>
      </c>
      <c r="V187" s="6">
        <f t="shared" si="15"/>
        <v>1.7604899086294414</v>
      </c>
      <c r="W187" s="6">
        <f t="shared" si="16"/>
        <v>3.2873603033175356</v>
      </c>
      <c r="X187" s="14" t="s">
        <v>55</v>
      </c>
      <c r="Z187" s="12"/>
      <c r="AA187" s="6"/>
      <c r="AE187" s="6"/>
    </row>
    <row r="188" spans="3:31" x14ac:dyDescent="0.2">
      <c r="C188" s="3">
        <v>112</v>
      </c>
      <c r="D188" s="3">
        <v>112</v>
      </c>
      <c r="E188" s="3">
        <v>64</v>
      </c>
      <c r="F188" s="3">
        <v>8</v>
      </c>
      <c r="G188" s="3">
        <v>128</v>
      </c>
      <c r="H188" s="3">
        <v>3</v>
      </c>
      <c r="I188" s="3">
        <v>3</v>
      </c>
      <c r="J188" s="3">
        <v>1</v>
      </c>
      <c r="K188" s="3">
        <v>1</v>
      </c>
      <c r="L188" s="3">
        <v>1</v>
      </c>
      <c r="M188" s="3">
        <v>1</v>
      </c>
      <c r="N188" s="6">
        <v>0.79200000000000004</v>
      </c>
      <c r="O188" s="6">
        <v>1.008</v>
      </c>
      <c r="P188" s="6">
        <v>1.62</v>
      </c>
      <c r="R188" s="10">
        <f t="shared" si="11"/>
        <v>112</v>
      </c>
      <c r="S188" s="10">
        <f t="shared" si="12"/>
        <v>112</v>
      </c>
      <c r="T188" s="6">
        <f t="shared" si="17"/>
        <v>3.42</v>
      </c>
      <c r="U188" s="6">
        <f t="shared" si="14"/>
        <v>18.683717818181815</v>
      </c>
      <c r="V188" s="6">
        <f t="shared" si="15"/>
        <v>14.680064</v>
      </c>
      <c r="W188" s="6">
        <f t="shared" si="16"/>
        <v>9.1342620444444442</v>
      </c>
      <c r="X188" s="14" t="s">
        <v>56</v>
      </c>
      <c r="Z188" s="12"/>
      <c r="AA188" s="6"/>
      <c r="AE188" s="6"/>
    </row>
    <row r="189" spans="3:31" x14ac:dyDescent="0.2">
      <c r="C189" s="3">
        <f>112/2</f>
        <v>56</v>
      </c>
      <c r="D189" s="3">
        <v>56</v>
      </c>
      <c r="E189" s="3">
        <v>128</v>
      </c>
      <c r="F189" s="3">
        <v>8</v>
      </c>
      <c r="G189" s="3">
        <v>256</v>
      </c>
      <c r="H189" s="3">
        <v>3</v>
      </c>
      <c r="I189" s="3">
        <v>3</v>
      </c>
      <c r="J189" s="3">
        <v>1</v>
      </c>
      <c r="K189" s="3">
        <v>1</v>
      </c>
      <c r="L189" s="3">
        <v>1</v>
      </c>
      <c r="M189" s="3">
        <v>1</v>
      </c>
      <c r="N189" s="6">
        <v>0.78300000000000003</v>
      </c>
      <c r="O189" s="6">
        <v>0.98599999999999999</v>
      </c>
      <c r="P189" s="6">
        <v>1.726</v>
      </c>
      <c r="R189" s="10">
        <f t="shared" si="11"/>
        <v>56</v>
      </c>
      <c r="S189" s="10">
        <f t="shared" si="12"/>
        <v>56</v>
      </c>
      <c r="T189" s="6">
        <f t="shared" si="17"/>
        <v>3.4950000000000001</v>
      </c>
      <c r="U189" s="6">
        <f t="shared" si="14"/>
        <v>18.898473195402296</v>
      </c>
      <c r="V189" s="6">
        <f t="shared" si="15"/>
        <v>15.007611066937121</v>
      </c>
      <c r="W189" s="6">
        <f t="shared" si="16"/>
        <v>8.5732934600231765</v>
      </c>
      <c r="X189" s="14" t="s">
        <v>56</v>
      </c>
      <c r="Z189" s="12"/>
      <c r="AA189" s="6"/>
      <c r="AE189" s="6"/>
    </row>
    <row r="190" spans="3:31" x14ac:dyDescent="0.2">
      <c r="C190" s="3">
        <f>56/2</f>
        <v>28</v>
      </c>
      <c r="D190" s="3">
        <v>28</v>
      </c>
      <c r="E190" s="3">
        <v>256</v>
      </c>
      <c r="F190" s="3">
        <v>8</v>
      </c>
      <c r="G190" s="3">
        <v>512</v>
      </c>
      <c r="H190" s="3">
        <v>3</v>
      </c>
      <c r="I190" s="3">
        <v>3</v>
      </c>
      <c r="J190" s="3">
        <v>1</v>
      </c>
      <c r="K190" s="3">
        <v>1</v>
      </c>
      <c r="L190" s="3">
        <v>1</v>
      </c>
      <c r="M190" s="3">
        <v>1</v>
      </c>
      <c r="N190" s="6">
        <v>0.83499999999999996</v>
      </c>
      <c r="O190" s="6">
        <v>1.056</v>
      </c>
      <c r="P190" s="6">
        <v>1.738</v>
      </c>
      <c r="R190" s="10">
        <f t="shared" si="11"/>
        <v>28</v>
      </c>
      <c r="S190" s="10">
        <f t="shared" si="12"/>
        <v>28</v>
      </c>
      <c r="T190" s="6">
        <f t="shared" si="17"/>
        <v>3.629</v>
      </c>
      <c r="U190" s="6">
        <f t="shared" si="14"/>
        <v>17.721562289820358</v>
      </c>
      <c r="V190" s="6">
        <f t="shared" si="15"/>
        <v>14.012788363636364</v>
      </c>
      <c r="W190" s="6">
        <f t="shared" si="16"/>
        <v>8.5140992589182964</v>
      </c>
      <c r="X190" s="14" t="s">
        <v>56</v>
      </c>
      <c r="Z190" s="12"/>
      <c r="AA190" s="6"/>
      <c r="AE190" s="6"/>
    </row>
    <row r="191" spans="3:31" x14ac:dyDescent="0.2">
      <c r="C191" s="3">
        <v>14</v>
      </c>
      <c r="D191" s="3">
        <v>14</v>
      </c>
      <c r="E191" s="3">
        <v>512</v>
      </c>
      <c r="F191" s="3">
        <v>8</v>
      </c>
      <c r="G191" s="3">
        <v>512</v>
      </c>
      <c r="H191" s="3">
        <v>3</v>
      </c>
      <c r="I191" s="3">
        <v>3</v>
      </c>
      <c r="J191" s="3">
        <v>1</v>
      </c>
      <c r="K191" s="3">
        <v>1</v>
      </c>
      <c r="L191" s="3">
        <v>1</v>
      </c>
      <c r="M191" s="3">
        <v>1</v>
      </c>
      <c r="N191" s="6">
        <v>0.441</v>
      </c>
      <c r="O191" s="6">
        <v>0.55900000000000005</v>
      </c>
      <c r="P191" s="6">
        <v>0.83799999999999997</v>
      </c>
      <c r="R191" s="10">
        <f t="shared" si="11"/>
        <v>14</v>
      </c>
      <c r="S191" s="10">
        <f t="shared" si="12"/>
        <v>14</v>
      </c>
      <c r="T191" s="6">
        <f t="shared" si="17"/>
        <v>1.8380000000000001</v>
      </c>
      <c r="U191" s="6">
        <f t="shared" si="14"/>
        <v>16.777215999999999</v>
      </c>
      <c r="V191" s="6">
        <f t="shared" si="15"/>
        <v>13.235692765652951</v>
      </c>
      <c r="W191" s="6">
        <f t="shared" si="16"/>
        <v>8.8290599713603832</v>
      </c>
      <c r="X191" s="14" t="s">
        <v>56</v>
      </c>
      <c r="Z191" s="12"/>
      <c r="AA191" s="6"/>
      <c r="AE191" s="6"/>
    </row>
    <row r="192" spans="3:31" x14ac:dyDescent="0.2">
      <c r="C192" s="3">
        <v>7</v>
      </c>
      <c r="D192" s="3">
        <v>7</v>
      </c>
      <c r="E192" s="3">
        <v>512</v>
      </c>
      <c r="F192" s="3">
        <v>8</v>
      </c>
      <c r="G192" s="3">
        <v>512</v>
      </c>
      <c r="H192" s="3">
        <v>3</v>
      </c>
      <c r="I192" s="3">
        <v>3</v>
      </c>
      <c r="J192" s="3">
        <v>1</v>
      </c>
      <c r="K192" s="3">
        <v>1</v>
      </c>
      <c r="L192" s="3">
        <v>1</v>
      </c>
      <c r="M192" s="3">
        <v>1</v>
      </c>
      <c r="N192" s="6">
        <v>0.14000000000000001</v>
      </c>
      <c r="O192" s="6">
        <v>0.126</v>
      </c>
      <c r="P192" s="6">
        <v>0.21099999999999999</v>
      </c>
      <c r="R192" s="10">
        <f t="shared" si="11"/>
        <v>7</v>
      </c>
      <c r="S192" s="10">
        <f t="shared" si="12"/>
        <v>7</v>
      </c>
      <c r="T192" s="6">
        <f t="shared" si="17"/>
        <v>0.47699999999999998</v>
      </c>
      <c r="U192" s="6">
        <f t="shared" si="14"/>
        <v>13.212057599999998</v>
      </c>
      <c r="V192" s="6">
        <f t="shared" si="15"/>
        <v>14.680064</v>
      </c>
      <c r="W192" s="6">
        <f t="shared" si="16"/>
        <v>8.7662941421800955</v>
      </c>
      <c r="X192" s="14" t="s">
        <v>56</v>
      </c>
      <c r="Z192" s="12"/>
      <c r="AA192" s="6"/>
      <c r="AE192" s="6"/>
    </row>
    <row r="193" spans="3:31" x14ac:dyDescent="0.2">
      <c r="C193" s="3">
        <v>224</v>
      </c>
      <c r="D193" s="3">
        <v>224</v>
      </c>
      <c r="E193" s="3">
        <v>3</v>
      </c>
      <c r="F193" s="3">
        <v>16</v>
      </c>
      <c r="G193" s="3">
        <v>64</v>
      </c>
      <c r="H193" s="3">
        <v>3</v>
      </c>
      <c r="I193" s="3">
        <v>3</v>
      </c>
      <c r="J193" s="3">
        <v>1</v>
      </c>
      <c r="K193" s="3">
        <v>1</v>
      </c>
      <c r="L193" s="3">
        <v>1</v>
      </c>
      <c r="M193" s="3">
        <v>1</v>
      </c>
      <c r="N193" s="6">
        <v>0.83</v>
      </c>
      <c r="O193" s="9">
        <v>1.7050000000000001</v>
      </c>
      <c r="P193" s="6">
        <v>0.83799999999999997</v>
      </c>
      <c r="R193" s="10">
        <f t="shared" si="11"/>
        <v>224</v>
      </c>
      <c r="S193" s="10">
        <f t="shared" si="12"/>
        <v>224</v>
      </c>
      <c r="T193" s="6">
        <f t="shared" si="17"/>
        <v>3.3730000000000002</v>
      </c>
      <c r="U193" s="6">
        <f t="shared" si="14"/>
        <v>3.3428097542168675</v>
      </c>
      <c r="V193" s="6">
        <f t="shared" si="15"/>
        <v>1.6272915519061582</v>
      </c>
      <c r="W193" s="6">
        <f t="shared" si="16"/>
        <v>3.3108974892601433</v>
      </c>
      <c r="X193" s="14" t="s">
        <v>55</v>
      </c>
      <c r="Z193" s="12"/>
      <c r="AA193" s="6"/>
      <c r="AE193" s="6"/>
    </row>
    <row r="194" spans="3:31" x14ac:dyDescent="0.2">
      <c r="C194" s="3">
        <v>112</v>
      </c>
      <c r="D194" s="3">
        <v>112</v>
      </c>
      <c r="E194" s="3">
        <v>64</v>
      </c>
      <c r="F194" s="3">
        <v>16</v>
      </c>
      <c r="G194" s="3">
        <v>128</v>
      </c>
      <c r="H194" s="3">
        <v>3</v>
      </c>
      <c r="I194" s="3">
        <v>3</v>
      </c>
      <c r="J194" s="3">
        <v>1</v>
      </c>
      <c r="K194" s="3">
        <v>1</v>
      </c>
      <c r="L194" s="3">
        <v>1</v>
      </c>
      <c r="M194" s="3">
        <v>1</v>
      </c>
      <c r="N194" s="6">
        <v>1.7450000000000001</v>
      </c>
      <c r="O194" s="6">
        <v>2.0680000000000001</v>
      </c>
      <c r="P194" s="6">
        <v>3.395</v>
      </c>
      <c r="R194" s="10">
        <f t="shared" si="11"/>
        <v>112</v>
      </c>
      <c r="S194" s="10">
        <f t="shared" si="12"/>
        <v>112</v>
      </c>
      <c r="T194" s="6">
        <f t="shared" si="17"/>
        <v>7.2080000000000002</v>
      </c>
      <c r="U194" s="6">
        <f t="shared" si="14"/>
        <v>16.95989055816619</v>
      </c>
      <c r="V194" s="6">
        <f t="shared" si="15"/>
        <v>14.310932796905222</v>
      </c>
      <c r="W194" s="6">
        <f t="shared" si="16"/>
        <v>8.7172338804123708</v>
      </c>
      <c r="X194" s="14" t="s">
        <v>56</v>
      </c>
      <c r="Z194" s="12"/>
      <c r="AA194" s="6"/>
      <c r="AE194" s="6"/>
    </row>
    <row r="195" spans="3:31" x14ac:dyDescent="0.2">
      <c r="C195" s="3">
        <f>112/2</f>
        <v>56</v>
      </c>
      <c r="D195" s="3">
        <v>56</v>
      </c>
      <c r="E195" s="3">
        <v>128</v>
      </c>
      <c r="F195" s="3">
        <v>16</v>
      </c>
      <c r="G195" s="3">
        <v>256</v>
      </c>
      <c r="H195" s="3">
        <v>3</v>
      </c>
      <c r="I195" s="3">
        <v>3</v>
      </c>
      <c r="J195" s="3">
        <v>1</v>
      </c>
      <c r="K195" s="3">
        <v>1</v>
      </c>
      <c r="L195" s="3">
        <v>1</v>
      </c>
      <c r="M195" s="3">
        <v>1</v>
      </c>
      <c r="N195" s="6">
        <v>1.7030000000000001</v>
      </c>
      <c r="O195" s="6">
        <v>1.9390000000000001</v>
      </c>
      <c r="P195" s="6">
        <v>3.5459999999999998</v>
      </c>
      <c r="R195" s="10">
        <f t="shared" si="11"/>
        <v>56</v>
      </c>
      <c r="S195" s="10">
        <f t="shared" si="12"/>
        <v>56</v>
      </c>
      <c r="T195" s="6">
        <f t="shared" si="17"/>
        <v>7.1880000000000006</v>
      </c>
      <c r="U195" s="6">
        <f t="shared" si="14"/>
        <v>17.378161493834408</v>
      </c>
      <c r="V195" s="6">
        <f t="shared" si="15"/>
        <v>15.263026830324911</v>
      </c>
      <c r="W195" s="6">
        <f t="shared" si="16"/>
        <v>8.3460262335025384</v>
      </c>
      <c r="X195" s="14" t="s">
        <v>56</v>
      </c>
      <c r="Z195" s="12"/>
      <c r="AA195" s="6"/>
      <c r="AE195" s="6"/>
    </row>
    <row r="196" spans="3:31" x14ac:dyDescent="0.2">
      <c r="C196" s="3">
        <f>56/2</f>
        <v>28</v>
      </c>
      <c r="D196" s="3">
        <v>28</v>
      </c>
      <c r="E196" s="3">
        <v>256</v>
      </c>
      <c r="F196" s="3">
        <v>16</v>
      </c>
      <c r="G196" s="3">
        <v>512</v>
      </c>
      <c r="H196" s="3">
        <v>3</v>
      </c>
      <c r="I196" s="3">
        <v>3</v>
      </c>
      <c r="J196" s="3">
        <v>1</v>
      </c>
      <c r="K196" s="3">
        <v>1</v>
      </c>
      <c r="L196" s="3">
        <v>1</v>
      </c>
      <c r="M196" s="3">
        <v>1</v>
      </c>
      <c r="N196" s="6">
        <v>1.778</v>
      </c>
      <c r="O196" s="6">
        <v>1.958</v>
      </c>
      <c r="P196" s="6">
        <v>3.4079999999999999</v>
      </c>
      <c r="R196" s="10">
        <f t="shared" si="11"/>
        <v>28</v>
      </c>
      <c r="S196" s="10">
        <f t="shared" si="12"/>
        <v>28</v>
      </c>
      <c r="T196" s="6">
        <f t="shared" si="17"/>
        <v>7.1440000000000001</v>
      </c>
      <c r="U196" s="6">
        <f t="shared" si="14"/>
        <v>16.645111937007872</v>
      </c>
      <c r="V196" s="6">
        <f t="shared" si="15"/>
        <v>15.114917785495402</v>
      </c>
      <c r="W196" s="6">
        <f t="shared" si="16"/>
        <v>8.6839815211267606</v>
      </c>
      <c r="X196" s="14" t="s">
        <v>56</v>
      </c>
      <c r="Z196" s="12"/>
      <c r="AA196" s="6"/>
      <c r="AE196" s="6"/>
    </row>
    <row r="197" spans="3:31" x14ac:dyDescent="0.2">
      <c r="C197" s="3">
        <v>14</v>
      </c>
      <c r="D197" s="3">
        <v>14</v>
      </c>
      <c r="E197" s="3">
        <v>512</v>
      </c>
      <c r="F197" s="3">
        <v>16</v>
      </c>
      <c r="G197" s="3">
        <v>512</v>
      </c>
      <c r="H197" s="3">
        <v>3</v>
      </c>
      <c r="I197" s="3">
        <v>3</v>
      </c>
      <c r="J197" s="3">
        <v>1</v>
      </c>
      <c r="K197" s="3">
        <v>1</v>
      </c>
      <c r="L197" s="3">
        <v>1</v>
      </c>
      <c r="M197" s="3">
        <v>1</v>
      </c>
      <c r="N197" s="6">
        <v>0.88200000000000001</v>
      </c>
      <c r="O197" s="6">
        <v>1.0509999999999999</v>
      </c>
      <c r="P197" s="6">
        <v>1.776</v>
      </c>
      <c r="R197" s="10">
        <f t="shared" si="11"/>
        <v>14</v>
      </c>
      <c r="S197" s="10">
        <f t="shared" si="12"/>
        <v>14</v>
      </c>
      <c r="T197" s="6">
        <f t="shared" si="17"/>
        <v>3.7089999999999996</v>
      </c>
      <c r="U197" s="6">
        <f t="shared" si="14"/>
        <v>16.777215999999999</v>
      </c>
      <c r="V197" s="6">
        <f t="shared" si="15"/>
        <v>14.079452437678404</v>
      </c>
      <c r="W197" s="6">
        <f t="shared" si="16"/>
        <v>8.331928216216216</v>
      </c>
      <c r="X197" s="14" t="s">
        <v>56</v>
      </c>
      <c r="Z197" s="12"/>
      <c r="AA197" s="6"/>
      <c r="AE197" s="6"/>
    </row>
    <row r="198" spans="3:31" x14ac:dyDescent="0.2">
      <c r="C198" s="3">
        <v>7</v>
      </c>
      <c r="D198" s="3">
        <v>7</v>
      </c>
      <c r="E198" s="3">
        <v>512</v>
      </c>
      <c r="F198" s="3">
        <v>16</v>
      </c>
      <c r="G198" s="3">
        <v>512</v>
      </c>
      <c r="H198" s="3">
        <v>3</v>
      </c>
      <c r="I198" s="3">
        <v>3</v>
      </c>
      <c r="J198" s="3">
        <v>1</v>
      </c>
      <c r="K198" s="3">
        <v>1</v>
      </c>
      <c r="L198" s="3">
        <v>1</v>
      </c>
      <c r="M198" s="3">
        <v>1</v>
      </c>
      <c r="N198" s="6">
        <v>0.24199999999999999</v>
      </c>
      <c r="O198" s="6">
        <v>0.30599999999999999</v>
      </c>
      <c r="P198" s="6">
        <v>0.39</v>
      </c>
      <c r="R198" s="10">
        <f t="shared" si="11"/>
        <v>7</v>
      </c>
      <c r="S198" s="10">
        <f t="shared" si="12"/>
        <v>7</v>
      </c>
      <c r="T198" s="6">
        <f t="shared" si="17"/>
        <v>0.93800000000000006</v>
      </c>
      <c r="U198" s="6">
        <f t="shared" si="14"/>
        <v>15.286678214876034</v>
      </c>
      <c r="V198" s="6">
        <f t="shared" si="15"/>
        <v>12.089464470588235</v>
      </c>
      <c r="W198" s="6">
        <f t="shared" si="16"/>
        <v>9.4855798153846145</v>
      </c>
      <c r="X198" s="14" t="s">
        <v>56</v>
      </c>
      <c r="Z198" s="12"/>
      <c r="AA198" s="6"/>
      <c r="AE198" s="6"/>
    </row>
    <row r="199" spans="3:31" x14ac:dyDescent="0.2">
      <c r="C199" s="3">
        <v>224</v>
      </c>
      <c r="D199" s="3">
        <v>224</v>
      </c>
      <c r="E199" s="3">
        <v>3</v>
      </c>
      <c r="F199" s="3">
        <v>16</v>
      </c>
      <c r="G199" s="3">
        <v>64</v>
      </c>
      <c r="H199" s="3">
        <v>7</v>
      </c>
      <c r="I199" s="3">
        <v>7</v>
      </c>
      <c r="J199" s="3">
        <v>3</v>
      </c>
      <c r="K199" s="3">
        <v>3</v>
      </c>
      <c r="L199" s="3">
        <v>2</v>
      </c>
      <c r="M199" s="3">
        <v>2</v>
      </c>
      <c r="N199" s="6">
        <v>0.44</v>
      </c>
      <c r="O199" s="9">
        <v>1.3819999999999999</v>
      </c>
      <c r="P199" s="6">
        <v>0.91200000000000003</v>
      </c>
      <c r="R199" s="10">
        <f t="shared" si="11"/>
        <v>112</v>
      </c>
      <c r="S199" s="10">
        <f t="shared" si="12"/>
        <v>112</v>
      </c>
      <c r="T199" s="6">
        <f t="shared" si="17"/>
        <v>2.734</v>
      </c>
      <c r="U199" s="6">
        <f t="shared" si="14"/>
        <v>8.5828328727272716</v>
      </c>
      <c r="V199" s="6">
        <f t="shared" si="15"/>
        <v>2.7325951259044863</v>
      </c>
      <c r="W199" s="6">
        <f t="shared" si="16"/>
        <v>4.1408404210526317</v>
      </c>
      <c r="X199" s="14" t="s">
        <v>55</v>
      </c>
      <c r="Z199" s="12"/>
      <c r="AA199" s="6"/>
      <c r="AE199" s="6"/>
    </row>
    <row r="200" spans="3:31" x14ac:dyDescent="0.2">
      <c r="C200" s="3">
        <v>28</v>
      </c>
      <c r="D200" s="3">
        <v>28</v>
      </c>
      <c r="E200" s="3">
        <v>192</v>
      </c>
      <c r="F200" s="3">
        <v>16</v>
      </c>
      <c r="G200" s="3">
        <v>32</v>
      </c>
      <c r="H200" s="3">
        <v>5</v>
      </c>
      <c r="I200" s="3">
        <v>5</v>
      </c>
      <c r="J200" s="3">
        <v>2</v>
      </c>
      <c r="K200" s="3">
        <v>2</v>
      </c>
      <c r="L200" s="3">
        <v>1</v>
      </c>
      <c r="M200" s="3">
        <v>1</v>
      </c>
      <c r="N200" s="6">
        <v>0.38100000000000001</v>
      </c>
      <c r="O200" s="6">
        <v>0.38700000000000001</v>
      </c>
      <c r="P200" s="6">
        <v>0.56499999999999995</v>
      </c>
      <c r="R200" s="10">
        <f t="shared" si="11"/>
        <v>28</v>
      </c>
      <c r="S200" s="10">
        <f t="shared" si="12"/>
        <v>28</v>
      </c>
      <c r="T200" s="6">
        <f t="shared" si="17"/>
        <v>1.333</v>
      </c>
      <c r="U200" s="6">
        <f t="shared" si="14"/>
        <v>10.114217322834646</v>
      </c>
      <c r="V200" s="6">
        <f t="shared" si="15"/>
        <v>9.9574077519379838</v>
      </c>
      <c r="W200" s="6">
        <f t="shared" si="16"/>
        <v>6.8203837168141606</v>
      </c>
      <c r="X200" s="14" t="s">
        <v>56</v>
      </c>
      <c r="Z200" s="12"/>
      <c r="AA200" s="6"/>
      <c r="AE200" s="6"/>
    </row>
    <row r="201" spans="3:31" x14ac:dyDescent="0.2">
      <c r="C201" s="3">
        <v>28</v>
      </c>
      <c r="D201" s="3">
        <v>28</v>
      </c>
      <c r="E201" s="3">
        <v>192</v>
      </c>
      <c r="F201" s="3">
        <v>16</v>
      </c>
      <c r="G201" s="3">
        <v>64</v>
      </c>
      <c r="H201" s="3">
        <v>1</v>
      </c>
      <c r="I201" s="3">
        <v>1</v>
      </c>
      <c r="J201" s="3">
        <v>0</v>
      </c>
      <c r="K201" s="3">
        <v>0</v>
      </c>
      <c r="L201" s="3">
        <v>1</v>
      </c>
      <c r="M201" s="3">
        <v>1</v>
      </c>
      <c r="N201" s="6">
        <v>6.6000000000000003E-2</v>
      </c>
      <c r="O201" s="6">
        <v>5.6000000000000001E-2</v>
      </c>
      <c r="P201" s="6">
        <v>0.11700000000000001</v>
      </c>
      <c r="R201" s="10">
        <f t="shared" si="11"/>
        <v>28</v>
      </c>
      <c r="S201" s="10">
        <f t="shared" si="12"/>
        <v>28</v>
      </c>
      <c r="T201" s="6">
        <f t="shared" si="17"/>
        <v>0.23899999999999999</v>
      </c>
      <c r="U201" s="6">
        <f t="shared" si="14"/>
        <v>4.6709294545454538</v>
      </c>
      <c r="V201" s="6">
        <f t="shared" si="15"/>
        <v>5.5050239999999997</v>
      </c>
      <c r="W201" s="6">
        <f t="shared" si="16"/>
        <v>2.6348832820512817</v>
      </c>
      <c r="X201" s="14" t="s">
        <v>55</v>
      </c>
      <c r="Z201" s="12"/>
      <c r="AA201" s="6"/>
      <c r="AE201" s="6"/>
    </row>
    <row r="202" spans="3:31" x14ac:dyDescent="0.2">
      <c r="C202" s="3">
        <v>14</v>
      </c>
      <c r="D202" s="3">
        <v>14</v>
      </c>
      <c r="E202" s="3">
        <v>512</v>
      </c>
      <c r="F202" s="3">
        <v>16</v>
      </c>
      <c r="G202" s="3">
        <v>48</v>
      </c>
      <c r="H202" s="3">
        <v>5</v>
      </c>
      <c r="I202" s="3">
        <v>5</v>
      </c>
      <c r="J202" s="3">
        <v>2</v>
      </c>
      <c r="K202" s="3">
        <v>2</v>
      </c>
      <c r="L202" s="3">
        <v>1</v>
      </c>
      <c r="M202" s="3">
        <v>1</v>
      </c>
      <c r="N202" s="6">
        <v>0.52200000000000002</v>
      </c>
      <c r="O202" s="6">
        <v>0.39800000000000002</v>
      </c>
      <c r="P202" s="6">
        <v>0.498</v>
      </c>
      <c r="R202" s="10">
        <f t="shared" si="11"/>
        <v>14</v>
      </c>
      <c r="S202" s="10">
        <f t="shared" ref="S202:S233" si="18">(C202-I202+1+2*K202)/M202</f>
        <v>14</v>
      </c>
      <c r="T202" s="6">
        <f t="shared" si="17"/>
        <v>1.4180000000000001</v>
      </c>
      <c r="U202" s="6">
        <f t="shared" ref="U202:U233" si="19">(2*$R202*$S202*$F202*$G202*$E202*$H202*$I202)/(N202/1000)/10^12</f>
        <v>7.3822160919540227</v>
      </c>
      <c r="V202" s="6">
        <f t="shared" ref="V202:V233" si="20">(2*$R202*$S202*$F202*$G202*$E202*$H202*$I202)/(O202/1000)/10^12</f>
        <v>9.6822030150753768</v>
      </c>
      <c r="W202" s="6">
        <f t="shared" ref="W202:W233" si="21">(2*$R202*$S202*$F202*$G202*$E202*$H202*$I202)/(P202/1000)/10^12</f>
        <v>7.7379855421686745</v>
      </c>
      <c r="X202" s="14" t="s">
        <v>56</v>
      </c>
      <c r="Z202" s="12"/>
      <c r="AA202" s="6"/>
      <c r="AE202" s="6"/>
    </row>
    <row r="203" spans="3:31" x14ac:dyDescent="0.2">
      <c r="C203" s="3">
        <v>14</v>
      </c>
      <c r="D203" s="3">
        <v>14</v>
      </c>
      <c r="E203" s="3">
        <v>512</v>
      </c>
      <c r="F203" s="3">
        <v>16</v>
      </c>
      <c r="G203" s="3">
        <v>192</v>
      </c>
      <c r="H203" s="3">
        <v>1</v>
      </c>
      <c r="I203" s="3">
        <v>1</v>
      </c>
      <c r="J203" s="3">
        <v>0</v>
      </c>
      <c r="K203" s="3">
        <v>0</v>
      </c>
      <c r="L203" s="3">
        <v>1</v>
      </c>
      <c r="M203" s="3">
        <v>1</v>
      </c>
      <c r="N203" s="6">
        <v>0.14799999999999999</v>
      </c>
      <c r="O203" s="6">
        <v>9.7000000000000003E-2</v>
      </c>
      <c r="P203" s="6">
        <v>0.126</v>
      </c>
      <c r="R203" s="10">
        <f t="shared" si="11"/>
        <v>14</v>
      </c>
      <c r="S203" s="10">
        <f t="shared" si="18"/>
        <v>14</v>
      </c>
      <c r="T203" s="6">
        <f t="shared" si="17"/>
        <v>0.371</v>
      </c>
      <c r="U203" s="6">
        <f t="shared" si="19"/>
        <v>4.165964108108108</v>
      </c>
      <c r="V203" s="6">
        <f t="shared" si="20"/>
        <v>6.3563163711340209</v>
      </c>
      <c r="W203" s="6">
        <f t="shared" si="21"/>
        <v>4.8933546666666672</v>
      </c>
      <c r="X203" s="14" t="s">
        <v>55</v>
      </c>
      <c r="Z203" s="12"/>
      <c r="AA203" s="6"/>
      <c r="AE203" s="6"/>
    </row>
    <row r="204" spans="3:31" x14ac:dyDescent="0.2">
      <c r="C204" s="3">
        <v>7</v>
      </c>
      <c r="D204" s="3">
        <v>7</v>
      </c>
      <c r="E204" s="3">
        <v>832</v>
      </c>
      <c r="F204" s="3">
        <v>16</v>
      </c>
      <c r="G204" s="3">
        <v>256</v>
      </c>
      <c r="H204" s="3">
        <v>1</v>
      </c>
      <c r="I204" s="3">
        <v>1</v>
      </c>
      <c r="J204" s="3">
        <v>0</v>
      </c>
      <c r="K204" s="3">
        <v>0</v>
      </c>
      <c r="L204" s="3">
        <v>1</v>
      </c>
      <c r="M204" s="3">
        <v>1</v>
      </c>
      <c r="N204" s="6">
        <v>9.2999999999999999E-2</v>
      </c>
      <c r="O204" s="6">
        <v>6.0999999999999999E-2</v>
      </c>
      <c r="P204" s="6">
        <v>8.6999999999999994E-2</v>
      </c>
      <c r="R204" s="10">
        <f t="shared" si="11"/>
        <v>7</v>
      </c>
      <c r="S204" s="10">
        <f t="shared" si="18"/>
        <v>7</v>
      </c>
      <c r="T204" s="6">
        <f t="shared" si="17"/>
        <v>0.24099999999999999</v>
      </c>
      <c r="U204" s="6">
        <f t="shared" si="19"/>
        <v>3.5910909247311831</v>
      </c>
      <c r="V204" s="6">
        <f t="shared" si="20"/>
        <v>5.4749419016393448</v>
      </c>
      <c r="W204" s="6">
        <f t="shared" si="21"/>
        <v>3.8387523678160917</v>
      </c>
      <c r="X204" s="14" t="s">
        <v>55</v>
      </c>
      <c r="Z204" s="12"/>
      <c r="AA204" s="6"/>
      <c r="AE204" s="6"/>
    </row>
    <row r="205" spans="3:31" x14ac:dyDescent="0.2">
      <c r="C205" s="3">
        <v>7</v>
      </c>
      <c r="D205" s="3">
        <v>7</v>
      </c>
      <c r="E205" s="3">
        <v>832</v>
      </c>
      <c r="F205" s="3">
        <v>16</v>
      </c>
      <c r="G205" s="3">
        <v>128</v>
      </c>
      <c r="H205" s="3">
        <v>5</v>
      </c>
      <c r="I205" s="3">
        <v>5</v>
      </c>
      <c r="J205" s="3">
        <v>2</v>
      </c>
      <c r="K205" s="3">
        <v>2</v>
      </c>
      <c r="L205" s="3">
        <v>1</v>
      </c>
      <c r="M205" s="3">
        <v>1</v>
      </c>
      <c r="N205" s="6">
        <v>0.72899999999999998</v>
      </c>
      <c r="O205" s="6">
        <v>0.58399999999999996</v>
      </c>
      <c r="P205" s="6">
        <v>0.57099999999999995</v>
      </c>
      <c r="R205" s="10">
        <f t="shared" si="11"/>
        <v>7</v>
      </c>
      <c r="S205" s="10">
        <f t="shared" si="18"/>
        <v>7</v>
      </c>
      <c r="T205" s="6">
        <f t="shared" si="17"/>
        <v>1.8839999999999999</v>
      </c>
      <c r="U205" s="6">
        <f t="shared" si="19"/>
        <v>5.7265338820301785</v>
      </c>
      <c r="V205" s="6">
        <f t="shared" si="20"/>
        <v>7.1483616438356163</v>
      </c>
      <c r="W205" s="6">
        <f t="shared" si="21"/>
        <v>7.3111089316987741</v>
      </c>
      <c r="X205" s="14" t="s">
        <v>57</v>
      </c>
      <c r="Z205" s="12"/>
      <c r="AA205" s="6"/>
      <c r="AE205" s="6"/>
    </row>
    <row r="206" spans="3:31" x14ac:dyDescent="0.2">
      <c r="C206" s="3">
        <v>56</v>
      </c>
      <c r="D206" s="3">
        <v>56</v>
      </c>
      <c r="E206" s="3">
        <v>64</v>
      </c>
      <c r="F206" s="3">
        <v>8</v>
      </c>
      <c r="G206" s="3">
        <v>64</v>
      </c>
      <c r="H206" s="3">
        <v>3</v>
      </c>
      <c r="I206" s="3">
        <v>3</v>
      </c>
      <c r="J206" s="3">
        <v>1</v>
      </c>
      <c r="K206" s="3">
        <v>1</v>
      </c>
      <c r="L206" s="3">
        <v>1</v>
      </c>
      <c r="M206" s="3">
        <v>1</v>
      </c>
      <c r="N206" s="6">
        <v>0.125</v>
      </c>
      <c r="O206" s="6">
        <v>0.125</v>
      </c>
      <c r="P206" s="6">
        <v>0.214</v>
      </c>
      <c r="R206" s="10">
        <f t="shared" si="11"/>
        <v>56</v>
      </c>
      <c r="S206" s="10">
        <f t="shared" si="18"/>
        <v>56</v>
      </c>
      <c r="T206" s="6">
        <f t="shared" si="17"/>
        <v>0.46399999999999997</v>
      </c>
      <c r="U206" s="6">
        <f t="shared" si="19"/>
        <v>14.797504512</v>
      </c>
      <c r="V206" s="6">
        <f t="shared" si="20"/>
        <v>14.797504512</v>
      </c>
      <c r="W206" s="6">
        <f t="shared" si="21"/>
        <v>8.6434021682242985</v>
      </c>
      <c r="X206" s="14" t="s">
        <v>56</v>
      </c>
      <c r="Z206" s="12"/>
      <c r="AA206" s="6"/>
    </row>
    <row r="207" spans="3:31" x14ac:dyDescent="0.2">
      <c r="C207" s="3">
        <v>56</v>
      </c>
      <c r="D207" s="3">
        <v>56</v>
      </c>
      <c r="E207" s="3">
        <v>64</v>
      </c>
      <c r="F207" s="3">
        <v>8</v>
      </c>
      <c r="G207" s="3">
        <v>256</v>
      </c>
      <c r="H207" s="3">
        <v>1</v>
      </c>
      <c r="I207" s="3">
        <v>1</v>
      </c>
      <c r="J207" s="3">
        <v>0</v>
      </c>
      <c r="K207" s="3">
        <v>0</v>
      </c>
      <c r="L207" s="3">
        <v>2</v>
      </c>
      <c r="M207" s="3">
        <v>2</v>
      </c>
      <c r="N207" s="6">
        <v>6.7000000000000004E-2</v>
      </c>
      <c r="O207" s="6">
        <v>7.2999999999999995E-2</v>
      </c>
      <c r="P207" s="6">
        <v>8.3000000000000004E-2</v>
      </c>
      <c r="R207" s="10">
        <f t="shared" si="11"/>
        <v>28</v>
      </c>
      <c r="S207" s="10">
        <f t="shared" si="18"/>
        <v>28</v>
      </c>
      <c r="T207" s="6">
        <f t="shared" si="17"/>
        <v>0.22300000000000003</v>
      </c>
      <c r="U207" s="6">
        <f t="shared" si="19"/>
        <v>3.0674760597014927</v>
      </c>
      <c r="V207" s="6">
        <f t="shared" si="20"/>
        <v>2.8153547397260272</v>
      </c>
      <c r="W207" s="6">
        <f t="shared" si="21"/>
        <v>2.4761553734939761</v>
      </c>
      <c r="X207" s="14" t="s">
        <v>55</v>
      </c>
      <c r="Z207" s="12"/>
      <c r="AA207" s="6"/>
    </row>
    <row r="208" spans="3:31" x14ac:dyDescent="0.2">
      <c r="C208" s="3">
        <v>28</v>
      </c>
      <c r="D208" s="3">
        <v>28</v>
      </c>
      <c r="E208" s="3">
        <v>128</v>
      </c>
      <c r="F208" s="3">
        <v>8</v>
      </c>
      <c r="G208" s="3">
        <v>128</v>
      </c>
      <c r="H208" s="3">
        <v>3</v>
      </c>
      <c r="I208" s="3">
        <v>3</v>
      </c>
      <c r="J208" s="3">
        <v>1</v>
      </c>
      <c r="K208" s="3">
        <v>1</v>
      </c>
      <c r="L208" s="3">
        <v>1</v>
      </c>
      <c r="M208" s="3">
        <v>1</v>
      </c>
      <c r="N208" s="6">
        <v>0.13100000000000001</v>
      </c>
      <c r="O208" s="6">
        <v>0.13100000000000001</v>
      </c>
      <c r="P208" s="6">
        <v>0.2</v>
      </c>
      <c r="R208" s="10">
        <f t="shared" si="11"/>
        <v>28</v>
      </c>
      <c r="S208" s="10">
        <f t="shared" si="18"/>
        <v>28</v>
      </c>
      <c r="T208" s="6">
        <f t="shared" si="17"/>
        <v>0.46200000000000002</v>
      </c>
      <c r="U208" s="6">
        <f t="shared" si="19"/>
        <v>14.119756213740457</v>
      </c>
      <c r="V208" s="6">
        <f t="shared" si="20"/>
        <v>14.119756213740457</v>
      </c>
      <c r="W208" s="6">
        <f t="shared" si="21"/>
        <v>9.2484403200000003</v>
      </c>
      <c r="X208" s="14" t="s">
        <v>56</v>
      </c>
      <c r="Z208" s="12"/>
      <c r="AA208" s="6"/>
    </row>
    <row r="209" spans="2:27" x14ac:dyDescent="0.2">
      <c r="B209" s="7"/>
      <c r="C209" s="7">
        <v>28</v>
      </c>
      <c r="D209" s="7">
        <v>28</v>
      </c>
      <c r="E209" s="7">
        <v>128</v>
      </c>
      <c r="F209" s="7">
        <v>8</v>
      </c>
      <c r="G209" s="7">
        <v>512</v>
      </c>
      <c r="H209" s="7">
        <v>1</v>
      </c>
      <c r="I209" s="7">
        <v>1</v>
      </c>
      <c r="J209" s="7">
        <v>0</v>
      </c>
      <c r="K209" s="7">
        <v>0</v>
      </c>
      <c r="L209" s="7">
        <v>2</v>
      </c>
      <c r="M209" s="7">
        <v>2</v>
      </c>
      <c r="N209" s="6">
        <v>7.0999999999999994E-2</v>
      </c>
      <c r="O209" s="6">
        <v>9.8000000000000004E-2</v>
      </c>
      <c r="P209" s="6">
        <v>6.8000000000000005E-2</v>
      </c>
      <c r="R209" s="10">
        <f t="shared" si="11"/>
        <v>14</v>
      </c>
      <c r="S209" s="10">
        <f t="shared" si="18"/>
        <v>14</v>
      </c>
      <c r="T209" s="6">
        <f t="shared" si="17"/>
        <v>0.23699999999999999</v>
      </c>
      <c r="U209" s="6">
        <f t="shared" si="19"/>
        <v>2.894660507042254</v>
      </c>
      <c r="V209" s="6">
        <f t="shared" si="20"/>
        <v>2.0971519999999999</v>
      </c>
      <c r="W209" s="6">
        <f t="shared" si="21"/>
        <v>3.0223661176470591</v>
      </c>
      <c r="X209" s="14" t="s">
        <v>55</v>
      </c>
      <c r="Z209" s="12"/>
      <c r="AA209" s="6"/>
    </row>
    <row r="210" spans="2:27" x14ac:dyDescent="0.2">
      <c r="C210" s="3">
        <v>14</v>
      </c>
      <c r="D210" s="3">
        <v>14</v>
      </c>
      <c r="E210" s="3">
        <v>256</v>
      </c>
      <c r="F210" s="3">
        <v>8</v>
      </c>
      <c r="G210" s="3">
        <v>256</v>
      </c>
      <c r="H210" s="3">
        <v>1</v>
      </c>
      <c r="I210" s="3">
        <v>1</v>
      </c>
      <c r="J210" s="3">
        <v>0</v>
      </c>
      <c r="K210" s="3">
        <v>0</v>
      </c>
      <c r="L210" s="3">
        <v>1</v>
      </c>
      <c r="M210" s="3">
        <v>1</v>
      </c>
      <c r="N210" s="6">
        <v>5.6000000000000001E-2</v>
      </c>
      <c r="O210" s="6">
        <v>4.1000000000000002E-2</v>
      </c>
      <c r="P210" s="6">
        <v>5.0999999999999997E-2</v>
      </c>
      <c r="R210" s="10">
        <f t="shared" si="11"/>
        <v>14</v>
      </c>
      <c r="S210" s="10">
        <f t="shared" si="18"/>
        <v>14</v>
      </c>
      <c r="T210" s="6">
        <f t="shared" si="17"/>
        <v>0.14799999999999999</v>
      </c>
      <c r="U210" s="6">
        <f t="shared" si="19"/>
        <v>3.6700159999999999</v>
      </c>
      <c r="V210" s="6">
        <f t="shared" si="20"/>
        <v>5.0127047804878044</v>
      </c>
      <c r="W210" s="6">
        <f t="shared" si="21"/>
        <v>4.0298214901960785</v>
      </c>
      <c r="X210" s="14" t="s">
        <v>55</v>
      </c>
      <c r="Z210" s="12"/>
      <c r="AA210" s="6"/>
    </row>
    <row r="211" spans="2:27" x14ac:dyDescent="0.2">
      <c r="C211" s="3">
        <v>14</v>
      </c>
      <c r="D211" s="3">
        <v>14</v>
      </c>
      <c r="E211" s="3">
        <v>256</v>
      </c>
      <c r="F211" s="3">
        <v>8</v>
      </c>
      <c r="G211" s="3">
        <v>256</v>
      </c>
      <c r="H211" s="3">
        <v>3</v>
      </c>
      <c r="I211" s="3">
        <v>3</v>
      </c>
      <c r="J211" s="3">
        <v>1</v>
      </c>
      <c r="K211" s="3">
        <v>1</v>
      </c>
      <c r="L211" s="3">
        <v>1</v>
      </c>
      <c r="M211" s="3">
        <v>1</v>
      </c>
      <c r="N211" s="6">
        <v>0.128</v>
      </c>
      <c r="O211" s="6">
        <v>0.128</v>
      </c>
      <c r="P211" s="6">
        <v>0.2</v>
      </c>
      <c r="R211" s="10">
        <f t="shared" si="11"/>
        <v>14</v>
      </c>
      <c r="S211" s="10">
        <f t="shared" si="18"/>
        <v>14</v>
      </c>
      <c r="T211" s="6">
        <f t="shared" si="17"/>
        <v>0.45600000000000002</v>
      </c>
      <c r="U211" s="6">
        <f t="shared" si="19"/>
        <v>14.450688</v>
      </c>
      <c r="V211" s="6">
        <f t="shared" si="20"/>
        <v>14.450688</v>
      </c>
      <c r="W211" s="6">
        <f t="shared" si="21"/>
        <v>9.2484403200000003</v>
      </c>
      <c r="X211" s="14" t="s">
        <v>56</v>
      </c>
      <c r="Z211" s="12"/>
      <c r="AA211" s="6"/>
    </row>
    <row r="212" spans="2:27" x14ac:dyDescent="0.2">
      <c r="B212" s="7"/>
      <c r="C212" s="7">
        <v>14</v>
      </c>
      <c r="D212" s="7">
        <v>14</v>
      </c>
      <c r="E212" s="7">
        <v>256</v>
      </c>
      <c r="F212" s="7">
        <v>8</v>
      </c>
      <c r="G212" s="7">
        <v>1024</v>
      </c>
      <c r="H212" s="7">
        <v>1</v>
      </c>
      <c r="I212" s="7">
        <v>1</v>
      </c>
      <c r="J212" s="7">
        <v>0</v>
      </c>
      <c r="K212" s="7">
        <v>0</v>
      </c>
      <c r="L212" s="7">
        <v>2</v>
      </c>
      <c r="M212" s="7">
        <v>2</v>
      </c>
      <c r="N212" s="6">
        <v>8.5000000000000006E-2</v>
      </c>
      <c r="O212" s="6">
        <v>0.1</v>
      </c>
      <c r="P212" s="6">
        <v>6.0999999999999999E-2</v>
      </c>
      <c r="R212" s="10">
        <f t="shared" si="11"/>
        <v>7</v>
      </c>
      <c r="S212" s="10">
        <f t="shared" si="18"/>
        <v>7</v>
      </c>
      <c r="T212" s="6">
        <f t="shared" si="17"/>
        <v>0.246</v>
      </c>
      <c r="U212" s="6">
        <f t="shared" si="19"/>
        <v>2.4178928941176472</v>
      </c>
      <c r="V212" s="6">
        <f t="shared" si="20"/>
        <v>2.0552089599999999</v>
      </c>
      <c r="W212" s="6">
        <f t="shared" si="21"/>
        <v>3.369195016393443</v>
      </c>
      <c r="X212" s="14" t="s">
        <v>58</v>
      </c>
      <c r="Z212" s="12"/>
      <c r="AA212" s="6"/>
    </row>
    <row r="213" spans="2:27" x14ac:dyDescent="0.2">
      <c r="B213" s="7"/>
      <c r="C213" s="3">
        <v>7</v>
      </c>
      <c r="D213" s="3">
        <v>7</v>
      </c>
      <c r="E213" s="3">
        <v>512</v>
      </c>
      <c r="F213" s="3">
        <v>8</v>
      </c>
      <c r="G213" s="3">
        <v>512</v>
      </c>
      <c r="H213" s="3">
        <v>1</v>
      </c>
      <c r="I213" s="3">
        <v>1</v>
      </c>
      <c r="J213" s="3">
        <v>0</v>
      </c>
      <c r="K213" s="3">
        <v>0</v>
      </c>
      <c r="L213" s="3">
        <v>1</v>
      </c>
      <c r="M213" s="3">
        <v>1</v>
      </c>
      <c r="N213" s="6">
        <v>6.2E-2</v>
      </c>
      <c r="O213" s="6">
        <v>4.4999999999999998E-2</v>
      </c>
      <c r="P213" s="6">
        <v>5.1999999999999998E-2</v>
      </c>
      <c r="R213" s="10">
        <f t="shared" si="11"/>
        <v>7</v>
      </c>
      <c r="S213" s="10">
        <f t="shared" si="18"/>
        <v>7</v>
      </c>
      <c r="T213" s="6">
        <f t="shared" si="17"/>
        <v>0.159</v>
      </c>
      <c r="U213" s="6">
        <f t="shared" si="19"/>
        <v>3.3148531612903223</v>
      </c>
      <c r="V213" s="6">
        <f t="shared" si="20"/>
        <v>4.567131022222223</v>
      </c>
      <c r="W213" s="6">
        <f t="shared" si="21"/>
        <v>3.9523249230769233</v>
      </c>
      <c r="X213" s="14" t="s">
        <v>55</v>
      </c>
      <c r="Z213" s="12"/>
      <c r="AA213" s="6"/>
    </row>
    <row r="214" spans="2:27" x14ac:dyDescent="0.2">
      <c r="B214" s="7"/>
      <c r="C214" s="3">
        <v>7</v>
      </c>
      <c r="D214" s="3">
        <v>7</v>
      </c>
      <c r="E214" s="3">
        <v>2048</v>
      </c>
      <c r="F214" s="3">
        <v>8</v>
      </c>
      <c r="G214" s="3">
        <v>512</v>
      </c>
      <c r="H214" s="3">
        <v>1</v>
      </c>
      <c r="I214" s="3">
        <v>1</v>
      </c>
      <c r="J214" s="3">
        <v>3</v>
      </c>
      <c r="K214" s="3">
        <v>3</v>
      </c>
      <c r="L214" s="3">
        <v>2</v>
      </c>
      <c r="M214" s="3">
        <v>2</v>
      </c>
      <c r="N214" s="6">
        <v>0.74099999999999999</v>
      </c>
      <c r="O214" s="6">
        <v>0.48099999999999998</v>
      </c>
      <c r="P214" s="6">
        <v>0.189</v>
      </c>
      <c r="R214" s="10">
        <f t="shared" si="11"/>
        <v>6.5</v>
      </c>
      <c r="S214" s="10">
        <f t="shared" si="18"/>
        <v>6.5</v>
      </c>
      <c r="T214" s="6">
        <f t="shared" si="17"/>
        <v>1.411</v>
      </c>
      <c r="U214" s="6">
        <f t="shared" si="19"/>
        <v>0.95659564912280703</v>
      </c>
      <c r="V214" s="6">
        <f t="shared" si="20"/>
        <v>1.4736743783783783</v>
      </c>
      <c r="W214" s="6">
        <f t="shared" si="21"/>
        <v>3.7504623068783065</v>
      </c>
      <c r="X214" s="14" t="s">
        <v>58</v>
      </c>
      <c r="Z214" s="12"/>
      <c r="AA214" s="6"/>
    </row>
    <row r="215" spans="2:27" x14ac:dyDescent="0.2">
      <c r="C215" s="3">
        <v>56</v>
      </c>
      <c r="D215" s="3">
        <v>56</v>
      </c>
      <c r="E215" s="3">
        <v>64</v>
      </c>
      <c r="F215" s="3">
        <v>16</v>
      </c>
      <c r="G215" s="3">
        <v>64</v>
      </c>
      <c r="H215" s="3">
        <v>3</v>
      </c>
      <c r="I215" s="3">
        <v>3</v>
      </c>
      <c r="J215" s="3">
        <v>1</v>
      </c>
      <c r="K215" s="3">
        <v>1</v>
      </c>
      <c r="L215" s="3">
        <v>1</v>
      </c>
      <c r="M215" s="3">
        <v>1</v>
      </c>
      <c r="N215" s="6">
        <v>0.219</v>
      </c>
      <c r="O215" s="6">
        <v>0.23400000000000001</v>
      </c>
      <c r="P215" s="6">
        <v>0.40500000000000003</v>
      </c>
      <c r="R215" s="10">
        <f t="shared" si="11"/>
        <v>56</v>
      </c>
      <c r="S215" s="10">
        <f t="shared" si="18"/>
        <v>56</v>
      </c>
      <c r="T215" s="6">
        <f t="shared" si="17"/>
        <v>0.8580000000000001</v>
      </c>
      <c r="U215" s="6">
        <f t="shared" si="19"/>
        <v>16.892128438356163</v>
      </c>
      <c r="V215" s="6">
        <f t="shared" si="20"/>
        <v>15.809299692307691</v>
      </c>
      <c r="W215" s="6">
        <f t="shared" si="21"/>
        <v>9.1342620444444442</v>
      </c>
      <c r="X215" s="14" t="s">
        <v>56</v>
      </c>
      <c r="Z215" s="12"/>
      <c r="AA215" s="6"/>
    </row>
    <row r="216" spans="2:27" x14ac:dyDescent="0.2">
      <c r="C216" s="3">
        <v>56</v>
      </c>
      <c r="D216" s="3">
        <v>56</v>
      </c>
      <c r="E216" s="3">
        <v>64</v>
      </c>
      <c r="F216" s="3">
        <v>16</v>
      </c>
      <c r="G216" s="3">
        <v>256</v>
      </c>
      <c r="H216" s="3">
        <v>1</v>
      </c>
      <c r="I216" s="3">
        <v>1</v>
      </c>
      <c r="J216" s="3">
        <v>0</v>
      </c>
      <c r="K216" s="3">
        <v>0</v>
      </c>
      <c r="L216" s="3">
        <v>2</v>
      </c>
      <c r="M216" s="3">
        <v>2</v>
      </c>
      <c r="N216" s="6">
        <v>0.115</v>
      </c>
      <c r="O216" s="6">
        <v>0.11799999999999999</v>
      </c>
      <c r="P216" s="6">
        <v>0.153</v>
      </c>
      <c r="R216" s="10">
        <f t="shared" si="11"/>
        <v>28</v>
      </c>
      <c r="S216" s="10">
        <f t="shared" si="18"/>
        <v>28</v>
      </c>
      <c r="T216" s="6">
        <f t="shared" si="17"/>
        <v>0.38600000000000001</v>
      </c>
      <c r="U216" s="6">
        <f t="shared" si="19"/>
        <v>3.5742764521739132</v>
      </c>
      <c r="V216" s="6">
        <f t="shared" si="20"/>
        <v>3.4834050169491526</v>
      </c>
      <c r="W216" s="6">
        <f t="shared" si="21"/>
        <v>2.6865476601307186</v>
      </c>
      <c r="X216" s="14" t="s">
        <v>55</v>
      </c>
      <c r="Z216" s="12"/>
      <c r="AA216" s="6"/>
    </row>
    <row r="217" spans="2:27" x14ac:dyDescent="0.2">
      <c r="C217" s="3">
        <v>28</v>
      </c>
      <c r="D217" s="3">
        <v>28</v>
      </c>
      <c r="E217" s="3">
        <v>128</v>
      </c>
      <c r="F217" s="3">
        <v>16</v>
      </c>
      <c r="G217" s="3">
        <v>128</v>
      </c>
      <c r="H217" s="3">
        <v>3</v>
      </c>
      <c r="I217" s="3">
        <v>3</v>
      </c>
      <c r="J217" s="3">
        <v>1</v>
      </c>
      <c r="K217" s="3">
        <v>1</v>
      </c>
      <c r="L217" s="3">
        <v>1</v>
      </c>
      <c r="M217" s="3">
        <v>1</v>
      </c>
      <c r="N217" s="6">
        <v>0.217</v>
      </c>
      <c r="O217" s="6">
        <v>0.23899999999999999</v>
      </c>
      <c r="P217" s="6">
        <v>0.38200000000000001</v>
      </c>
      <c r="R217" s="10">
        <f t="shared" si="11"/>
        <v>28</v>
      </c>
      <c r="S217" s="10">
        <f t="shared" si="18"/>
        <v>28</v>
      </c>
      <c r="T217" s="6">
        <f t="shared" si="17"/>
        <v>0.83799999999999997</v>
      </c>
      <c r="U217" s="6">
        <f t="shared" si="19"/>
        <v>17.047816258064518</v>
      </c>
      <c r="V217" s="6">
        <f t="shared" si="20"/>
        <v>15.478561205020922</v>
      </c>
      <c r="W217" s="6">
        <f t="shared" si="21"/>
        <v>9.6842307015706801</v>
      </c>
      <c r="X217" s="14" t="s">
        <v>56</v>
      </c>
      <c r="Z217" s="12"/>
      <c r="AA217" s="6"/>
    </row>
    <row r="218" spans="2:27" x14ac:dyDescent="0.2">
      <c r="C218" s="7">
        <v>28</v>
      </c>
      <c r="D218" s="7">
        <v>28</v>
      </c>
      <c r="E218" s="7">
        <v>128</v>
      </c>
      <c r="F218" s="7">
        <v>16</v>
      </c>
      <c r="G218" s="7">
        <v>512</v>
      </c>
      <c r="H218" s="7">
        <v>1</v>
      </c>
      <c r="I218" s="7">
        <v>1</v>
      </c>
      <c r="J218" s="7">
        <v>0</v>
      </c>
      <c r="K218" s="7">
        <v>0</v>
      </c>
      <c r="L218" s="7">
        <v>2</v>
      </c>
      <c r="M218" s="7">
        <v>2</v>
      </c>
      <c r="N218" s="6">
        <v>0.14599999999999999</v>
      </c>
      <c r="O218" s="6">
        <v>0.125</v>
      </c>
      <c r="P218" s="6">
        <v>0.13700000000000001</v>
      </c>
      <c r="R218" s="10">
        <f t="shared" si="11"/>
        <v>14</v>
      </c>
      <c r="S218" s="10">
        <f t="shared" si="18"/>
        <v>14</v>
      </c>
      <c r="T218" s="6">
        <f t="shared" si="17"/>
        <v>0.40800000000000003</v>
      </c>
      <c r="U218" s="6">
        <f t="shared" si="19"/>
        <v>2.8153547397260272</v>
      </c>
      <c r="V218" s="6">
        <f t="shared" si="20"/>
        <v>3.2883343360000001</v>
      </c>
      <c r="W218" s="6">
        <f t="shared" si="21"/>
        <v>3.0003050510948901</v>
      </c>
      <c r="X218" s="14" t="s">
        <v>58</v>
      </c>
      <c r="Z218" s="12"/>
      <c r="AA218" s="6"/>
    </row>
    <row r="219" spans="2:27" x14ac:dyDescent="0.2">
      <c r="B219" s="7"/>
      <c r="C219" s="3">
        <v>14</v>
      </c>
      <c r="D219" s="3">
        <v>14</v>
      </c>
      <c r="E219" s="3">
        <v>256</v>
      </c>
      <c r="F219" s="3">
        <v>16</v>
      </c>
      <c r="G219" s="3">
        <v>256</v>
      </c>
      <c r="H219" s="3">
        <v>1</v>
      </c>
      <c r="I219" s="3">
        <v>1</v>
      </c>
      <c r="J219" s="3">
        <v>0</v>
      </c>
      <c r="K219" s="3">
        <v>0</v>
      </c>
      <c r="L219" s="3">
        <v>1</v>
      </c>
      <c r="M219" s="3">
        <v>1</v>
      </c>
      <c r="N219" s="6">
        <v>0.09</v>
      </c>
      <c r="O219" s="6">
        <v>6.6000000000000003E-2</v>
      </c>
      <c r="P219" s="6">
        <v>8.8999999999999996E-2</v>
      </c>
      <c r="R219" s="10">
        <f t="shared" si="11"/>
        <v>14</v>
      </c>
      <c r="S219" s="10">
        <f t="shared" si="18"/>
        <v>14</v>
      </c>
      <c r="T219" s="6">
        <f t="shared" si="17"/>
        <v>0.245</v>
      </c>
      <c r="U219" s="6">
        <f t="shared" si="19"/>
        <v>4.567131022222223</v>
      </c>
      <c r="V219" s="6">
        <f t="shared" si="20"/>
        <v>6.2279059393939384</v>
      </c>
      <c r="W219" s="6">
        <f t="shared" si="21"/>
        <v>4.6184471011235955</v>
      </c>
      <c r="X219" s="14" t="s">
        <v>55</v>
      </c>
      <c r="Z219" s="12"/>
      <c r="AA219" s="6"/>
    </row>
    <row r="220" spans="2:27" x14ac:dyDescent="0.2">
      <c r="C220" s="3">
        <v>14</v>
      </c>
      <c r="D220" s="3">
        <v>14</v>
      </c>
      <c r="E220" s="3">
        <v>256</v>
      </c>
      <c r="F220" s="3">
        <v>16</v>
      </c>
      <c r="G220" s="3">
        <v>256</v>
      </c>
      <c r="H220" s="3">
        <v>3</v>
      </c>
      <c r="I220" s="3">
        <v>3</v>
      </c>
      <c r="J220" s="3">
        <v>1</v>
      </c>
      <c r="K220" s="3">
        <v>1</v>
      </c>
      <c r="L220" s="3">
        <v>1</v>
      </c>
      <c r="M220" s="3">
        <v>1</v>
      </c>
      <c r="N220" s="6">
        <v>0.23699999999999999</v>
      </c>
      <c r="O220" s="6">
        <v>0.27400000000000002</v>
      </c>
      <c r="P220" s="6">
        <v>0.377</v>
      </c>
      <c r="R220" s="10">
        <f t="shared" si="11"/>
        <v>14</v>
      </c>
      <c r="S220" s="10">
        <f t="shared" si="18"/>
        <v>14</v>
      </c>
      <c r="T220" s="6">
        <f t="shared" si="17"/>
        <v>0.88800000000000001</v>
      </c>
      <c r="U220" s="6">
        <f t="shared" si="19"/>
        <v>15.609181974683544</v>
      </c>
      <c r="V220" s="6">
        <f t="shared" si="20"/>
        <v>13.501372729927006</v>
      </c>
      <c r="W220" s="6">
        <f t="shared" si="21"/>
        <v>9.8126687745358083</v>
      </c>
      <c r="X220" s="14" t="s">
        <v>56</v>
      </c>
      <c r="Z220" s="12"/>
      <c r="AA220" s="6"/>
    </row>
    <row r="221" spans="2:27" x14ac:dyDescent="0.2">
      <c r="C221" s="7">
        <v>14</v>
      </c>
      <c r="D221" s="7">
        <v>14</v>
      </c>
      <c r="E221" s="7">
        <v>256</v>
      </c>
      <c r="F221" s="7">
        <v>16</v>
      </c>
      <c r="G221" s="7">
        <v>1024</v>
      </c>
      <c r="H221" s="7">
        <v>1</v>
      </c>
      <c r="I221" s="7">
        <v>1</v>
      </c>
      <c r="J221" s="7">
        <v>0</v>
      </c>
      <c r="K221" s="7">
        <v>0</v>
      </c>
      <c r="L221" s="7">
        <v>2</v>
      </c>
      <c r="M221" s="7">
        <v>2</v>
      </c>
      <c r="N221" s="6">
        <v>0.123</v>
      </c>
      <c r="O221" s="6">
        <v>0.16700000000000001</v>
      </c>
      <c r="P221" s="6">
        <v>0.1</v>
      </c>
      <c r="R221" s="10">
        <f t="shared" si="11"/>
        <v>7</v>
      </c>
      <c r="S221" s="10">
        <f t="shared" si="18"/>
        <v>7</v>
      </c>
      <c r="T221" s="6">
        <f t="shared" si="17"/>
        <v>0.39</v>
      </c>
      <c r="U221" s="6">
        <f t="shared" si="19"/>
        <v>3.3418031869918696</v>
      </c>
      <c r="V221" s="6">
        <f t="shared" si="20"/>
        <v>2.461328095808383</v>
      </c>
      <c r="W221" s="6">
        <f t="shared" si="21"/>
        <v>4.1104179199999997</v>
      </c>
      <c r="X221" s="14" t="s">
        <v>58</v>
      </c>
      <c r="Z221" s="12"/>
      <c r="AA221" s="6"/>
    </row>
    <row r="222" spans="2:27" x14ac:dyDescent="0.2">
      <c r="B222" s="7"/>
      <c r="C222" s="3">
        <v>7</v>
      </c>
      <c r="D222" s="3">
        <v>7</v>
      </c>
      <c r="E222" s="3">
        <v>512</v>
      </c>
      <c r="F222" s="3">
        <v>16</v>
      </c>
      <c r="G222" s="3">
        <v>512</v>
      </c>
      <c r="H222" s="3">
        <v>1</v>
      </c>
      <c r="I222" s="3">
        <v>1</v>
      </c>
      <c r="J222" s="3">
        <v>0</v>
      </c>
      <c r="K222" s="3">
        <v>0</v>
      </c>
      <c r="L222" s="3">
        <v>1</v>
      </c>
      <c r="M222" s="3">
        <v>1</v>
      </c>
      <c r="N222" s="6">
        <v>0.112</v>
      </c>
      <c r="O222" s="6">
        <v>7.3999999999999996E-2</v>
      </c>
      <c r="P222" s="6">
        <v>8.2000000000000003E-2</v>
      </c>
      <c r="R222" s="10">
        <f t="shared" si="11"/>
        <v>7</v>
      </c>
      <c r="S222" s="10">
        <f t="shared" si="18"/>
        <v>7</v>
      </c>
      <c r="T222" s="6">
        <f t="shared" ref="T222:T223" si="22">N222+O222+P222</f>
        <v>0.26800000000000002</v>
      </c>
      <c r="U222" s="6">
        <f t="shared" si="19"/>
        <v>3.6700159999999999</v>
      </c>
      <c r="V222" s="6">
        <f t="shared" si="20"/>
        <v>5.5546188108108119</v>
      </c>
      <c r="W222" s="6">
        <f t="shared" si="21"/>
        <v>5.0127047804878044</v>
      </c>
      <c r="X222" s="14" t="s">
        <v>55</v>
      </c>
      <c r="Z222" s="12"/>
      <c r="AA222" s="6"/>
    </row>
    <row r="223" spans="2:27" x14ac:dyDescent="0.2">
      <c r="B223" s="7"/>
      <c r="C223" s="3">
        <v>7</v>
      </c>
      <c r="D223" s="3">
        <v>7</v>
      </c>
      <c r="E223" s="3">
        <v>2048</v>
      </c>
      <c r="F223" s="3">
        <v>16</v>
      </c>
      <c r="G223" s="3">
        <v>512</v>
      </c>
      <c r="H223" s="3">
        <v>1</v>
      </c>
      <c r="I223" s="3">
        <v>1</v>
      </c>
      <c r="J223" s="3">
        <v>3</v>
      </c>
      <c r="K223" s="3">
        <v>3</v>
      </c>
      <c r="L223" s="3">
        <v>2</v>
      </c>
      <c r="M223" s="3">
        <v>2</v>
      </c>
      <c r="N223" s="6">
        <v>1.4450000000000001</v>
      </c>
      <c r="O223" s="6">
        <v>0.97399999999999998</v>
      </c>
      <c r="P223" s="6">
        <v>0.307</v>
      </c>
      <c r="R223" s="10">
        <f t="shared" si="11"/>
        <v>6.5</v>
      </c>
      <c r="S223" s="10">
        <f t="shared" si="18"/>
        <v>6.5</v>
      </c>
      <c r="T223" s="6">
        <f t="shared" si="22"/>
        <v>2.726</v>
      </c>
      <c r="U223" s="6">
        <f t="shared" si="19"/>
        <v>0.9810897937716262</v>
      </c>
      <c r="V223" s="6">
        <f t="shared" si="20"/>
        <v>1.45551822587269</v>
      </c>
      <c r="W223" s="6">
        <f t="shared" si="21"/>
        <v>4.6178330684039093</v>
      </c>
      <c r="X223" s="14" t="s">
        <v>58</v>
      </c>
      <c r="Z223" s="12"/>
      <c r="AA223" s="6"/>
    </row>
    <row r="224" spans="2:27" x14ac:dyDescent="0.2">
      <c r="B224" s="7"/>
      <c r="C224" s="11">
        <v>700</v>
      </c>
      <c r="D224" s="3">
        <v>161</v>
      </c>
      <c r="E224" s="3">
        <v>1</v>
      </c>
      <c r="F224" s="3">
        <v>16</v>
      </c>
      <c r="G224" s="3">
        <v>64</v>
      </c>
      <c r="H224" s="3">
        <v>5</v>
      </c>
      <c r="I224" s="3">
        <v>5</v>
      </c>
      <c r="J224" s="3">
        <v>1</v>
      </c>
      <c r="K224" s="3">
        <v>1</v>
      </c>
      <c r="L224" s="3">
        <v>2</v>
      </c>
      <c r="M224" s="3">
        <v>2</v>
      </c>
      <c r="N224" s="6">
        <v>0.621</v>
      </c>
      <c r="O224" s="6">
        <v>0.79200000000000004</v>
      </c>
      <c r="P224" s="6">
        <v>0.873</v>
      </c>
      <c r="R224" s="10">
        <f t="shared" si="11"/>
        <v>79.5</v>
      </c>
      <c r="S224" s="10">
        <f t="shared" si="18"/>
        <v>349</v>
      </c>
      <c r="T224" s="6">
        <f>N224+P224</f>
        <v>1.494</v>
      </c>
      <c r="U224" s="6">
        <f t="shared" si="19"/>
        <v>2.2875516908212559</v>
      </c>
      <c r="V224" s="6">
        <f t="shared" si="20"/>
        <v>1.7936484848484846</v>
      </c>
      <c r="W224" s="6">
        <f t="shared" si="21"/>
        <v>1.6272274914089349</v>
      </c>
      <c r="X224" s="14" t="s">
        <v>55</v>
      </c>
      <c r="Z224" s="12"/>
      <c r="AA224" s="6"/>
    </row>
    <row r="225" spans="1:27" x14ac:dyDescent="0.2">
      <c r="B225" s="7"/>
      <c r="C225" s="3">
        <v>350</v>
      </c>
      <c r="D225" s="3">
        <v>80</v>
      </c>
      <c r="E225" s="3">
        <v>64</v>
      </c>
      <c r="F225" s="3">
        <v>16</v>
      </c>
      <c r="G225" s="3">
        <v>64</v>
      </c>
      <c r="H225" s="3">
        <v>3</v>
      </c>
      <c r="I225" s="3">
        <v>3</v>
      </c>
      <c r="J225" s="3">
        <v>1</v>
      </c>
      <c r="K225" s="3">
        <v>1</v>
      </c>
      <c r="L225" s="3">
        <v>1</v>
      </c>
      <c r="M225" s="3">
        <v>1</v>
      </c>
      <c r="N225" s="6">
        <v>2.0379999999999998</v>
      </c>
      <c r="O225" s="6">
        <v>2.17</v>
      </c>
      <c r="P225" s="6">
        <v>4.5519999999999996</v>
      </c>
      <c r="R225" s="10">
        <f t="shared" si="11"/>
        <v>80</v>
      </c>
      <c r="S225" s="10">
        <f t="shared" si="18"/>
        <v>350</v>
      </c>
      <c r="T225" s="6">
        <f t="shared" ref="T225:T263" si="23">N225+O225+P225</f>
        <v>8.76</v>
      </c>
      <c r="U225" s="6">
        <f t="shared" si="19"/>
        <v>16.207136408243375</v>
      </c>
      <c r="V225" s="6">
        <f t="shared" si="20"/>
        <v>15.221264516129031</v>
      </c>
      <c r="W225" s="6">
        <f t="shared" si="21"/>
        <v>7.2561827768014062</v>
      </c>
      <c r="X225" s="14" t="s">
        <v>56</v>
      </c>
      <c r="Z225" s="12"/>
      <c r="AA225" s="6"/>
    </row>
    <row r="226" spans="1:27" x14ac:dyDescent="0.2">
      <c r="B226" s="7"/>
      <c r="C226" s="3">
        <v>350</v>
      </c>
      <c r="D226" s="3">
        <v>80</v>
      </c>
      <c r="E226" s="3">
        <v>64</v>
      </c>
      <c r="F226" s="3">
        <v>16</v>
      </c>
      <c r="G226" s="3">
        <v>128</v>
      </c>
      <c r="H226" s="3">
        <v>5</v>
      </c>
      <c r="I226" s="3">
        <v>5</v>
      </c>
      <c r="J226" s="3">
        <v>1</v>
      </c>
      <c r="K226" s="3">
        <v>1</v>
      </c>
      <c r="L226" s="3">
        <v>2</v>
      </c>
      <c r="M226" s="3">
        <v>2</v>
      </c>
      <c r="N226" s="6">
        <v>4.3209999999999997</v>
      </c>
      <c r="O226" s="6">
        <v>4.6050000000000004</v>
      </c>
      <c r="P226" s="6">
        <v>12.12</v>
      </c>
      <c r="R226" s="10">
        <f t="shared" si="11"/>
        <v>39</v>
      </c>
      <c r="S226" s="10">
        <f t="shared" si="18"/>
        <v>174</v>
      </c>
      <c r="T226" s="6">
        <f t="shared" si="23"/>
        <v>21.045999999999999</v>
      </c>
      <c r="U226" s="6">
        <f t="shared" si="19"/>
        <v>10.292230872483223</v>
      </c>
      <c r="V226" s="6">
        <f t="shared" si="20"/>
        <v>9.6574874267100963</v>
      </c>
      <c r="W226" s="6">
        <f t="shared" si="21"/>
        <v>3.6693671287128717</v>
      </c>
      <c r="X226" s="14" t="s">
        <v>56</v>
      </c>
      <c r="Z226" s="12"/>
      <c r="AA226" s="6"/>
    </row>
    <row r="227" spans="1:27" x14ac:dyDescent="0.2">
      <c r="B227" s="7"/>
      <c r="C227" s="3">
        <v>175</v>
      </c>
      <c r="D227" s="3">
        <v>40</v>
      </c>
      <c r="E227" s="3">
        <v>128</v>
      </c>
      <c r="F227" s="3">
        <v>16</v>
      </c>
      <c r="G227" s="3">
        <v>128</v>
      </c>
      <c r="H227" s="3">
        <v>3</v>
      </c>
      <c r="I227" s="3">
        <v>3</v>
      </c>
      <c r="J227" s="3">
        <v>1</v>
      </c>
      <c r="K227" s="3">
        <v>1</v>
      </c>
      <c r="L227" s="3">
        <v>1</v>
      </c>
      <c r="M227" s="3">
        <v>1</v>
      </c>
      <c r="N227" s="6">
        <v>2.0350000000000001</v>
      </c>
      <c r="O227" s="6">
        <v>2.1749999999999998</v>
      </c>
      <c r="P227" s="6">
        <v>3.8969999999999998</v>
      </c>
      <c r="R227" s="10">
        <f t="shared" si="11"/>
        <v>40</v>
      </c>
      <c r="S227" s="10">
        <f t="shared" si="18"/>
        <v>175</v>
      </c>
      <c r="T227" s="6">
        <f t="shared" si="23"/>
        <v>8.1069999999999993</v>
      </c>
      <c r="U227" s="6">
        <f t="shared" si="19"/>
        <v>16.231028992628989</v>
      </c>
      <c r="V227" s="6">
        <f t="shared" si="20"/>
        <v>15.186273103448277</v>
      </c>
      <c r="W227" s="6">
        <f t="shared" si="21"/>
        <v>8.4757875288683611</v>
      </c>
      <c r="X227" s="14" t="s">
        <v>56</v>
      </c>
      <c r="Z227" s="12"/>
      <c r="AA227" s="6"/>
    </row>
    <row r="228" spans="1:27" x14ac:dyDescent="0.2">
      <c r="B228" s="7"/>
      <c r="C228" s="3">
        <v>175</v>
      </c>
      <c r="D228" s="3">
        <v>40</v>
      </c>
      <c r="E228" s="3">
        <v>128</v>
      </c>
      <c r="F228" s="3">
        <v>16</v>
      </c>
      <c r="G228" s="3">
        <v>256</v>
      </c>
      <c r="H228" s="3">
        <v>5</v>
      </c>
      <c r="I228" s="3">
        <v>5</v>
      </c>
      <c r="J228" s="3">
        <v>1</v>
      </c>
      <c r="K228" s="3">
        <v>1</v>
      </c>
      <c r="L228" s="3">
        <v>2</v>
      </c>
      <c r="M228" s="3">
        <v>2</v>
      </c>
      <c r="N228" s="6">
        <v>4.7610000000000001</v>
      </c>
      <c r="O228" s="6">
        <v>4.9039999999999999</v>
      </c>
      <c r="P228" s="6">
        <v>8.1020000000000003</v>
      </c>
      <c r="R228" s="10">
        <f t="shared" si="11"/>
        <v>19</v>
      </c>
      <c r="S228" s="10">
        <f t="shared" si="18"/>
        <v>86.5</v>
      </c>
      <c r="T228" s="6">
        <f t="shared" si="23"/>
        <v>17.766999999999999</v>
      </c>
      <c r="U228" s="6">
        <f t="shared" si="19"/>
        <v>9.0492262969964283</v>
      </c>
      <c r="V228" s="6">
        <f t="shared" si="20"/>
        <v>8.7853520391517144</v>
      </c>
      <c r="W228" s="6">
        <f t="shared" si="21"/>
        <v>5.3176211305850414</v>
      </c>
      <c r="X228" s="14" t="s">
        <v>56</v>
      </c>
      <c r="Z228" s="12"/>
      <c r="AA228" s="6"/>
    </row>
    <row r="229" spans="1:27" x14ac:dyDescent="0.2">
      <c r="B229" s="7"/>
      <c r="C229" s="3">
        <v>84</v>
      </c>
      <c r="D229" s="3">
        <v>20</v>
      </c>
      <c r="E229" s="3">
        <v>256</v>
      </c>
      <c r="F229" s="3">
        <v>16</v>
      </c>
      <c r="G229" s="3">
        <v>256</v>
      </c>
      <c r="H229" s="3">
        <v>3</v>
      </c>
      <c r="I229" s="3">
        <v>3</v>
      </c>
      <c r="J229" s="3">
        <v>1</v>
      </c>
      <c r="K229" s="3">
        <v>1</v>
      </c>
      <c r="L229" s="3">
        <v>1</v>
      </c>
      <c r="M229" s="3">
        <v>1</v>
      </c>
      <c r="N229" s="6">
        <v>1.929</v>
      </c>
      <c r="O229" s="6">
        <v>2.0760000000000001</v>
      </c>
      <c r="P229" s="6">
        <v>3.8820000000000001</v>
      </c>
      <c r="R229" s="10">
        <f t="shared" si="11"/>
        <v>20</v>
      </c>
      <c r="S229" s="10">
        <f t="shared" si="18"/>
        <v>84</v>
      </c>
      <c r="T229" s="6">
        <f t="shared" si="23"/>
        <v>7.8870000000000005</v>
      </c>
      <c r="U229" s="6">
        <f t="shared" si="19"/>
        <v>16.438018786936237</v>
      </c>
      <c r="V229" s="6">
        <f t="shared" si="20"/>
        <v>15.274055028901733</v>
      </c>
      <c r="W229" s="6">
        <f t="shared" si="21"/>
        <v>8.1681963523956718</v>
      </c>
      <c r="X229" s="14" t="s">
        <v>56</v>
      </c>
      <c r="Z229" s="12"/>
      <c r="AA229" s="6"/>
    </row>
    <row r="230" spans="1:27" x14ac:dyDescent="0.2">
      <c r="B230" s="7"/>
      <c r="C230" s="3">
        <v>84</v>
      </c>
      <c r="D230" s="3">
        <v>20</v>
      </c>
      <c r="E230" s="3">
        <v>256</v>
      </c>
      <c r="F230" s="3">
        <v>16</v>
      </c>
      <c r="G230" s="3">
        <v>512</v>
      </c>
      <c r="H230" s="3">
        <v>5</v>
      </c>
      <c r="I230" s="3">
        <v>5</v>
      </c>
      <c r="J230" s="3">
        <v>1</v>
      </c>
      <c r="K230" s="3">
        <v>1</v>
      </c>
      <c r="L230" s="3">
        <v>2</v>
      </c>
      <c r="M230" s="3">
        <v>2</v>
      </c>
      <c r="N230" s="6">
        <v>5.0529999999999999</v>
      </c>
      <c r="O230" s="6">
        <v>4.9359999999999999</v>
      </c>
      <c r="P230" s="6">
        <v>7.3230000000000004</v>
      </c>
      <c r="R230" s="10">
        <f t="shared" si="11"/>
        <v>9</v>
      </c>
      <c r="S230" s="10">
        <f t="shared" si="18"/>
        <v>41</v>
      </c>
      <c r="T230" s="6">
        <f t="shared" si="23"/>
        <v>17.312000000000001</v>
      </c>
      <c r="U230" s="6">
        <f t="shared" si="19"/>
        <v>7.6573232535127644</v>
      </c>
      <c r="V230" s="6">
        <f t="shared" si="20"/>
        <v>7.8388278768233377</v>
      </c>
      <c r="W230" s="6">
        <f t="shared" si="21"/>
        <v>5.2836889799262599</v>
      </c>
      <c r="X230" s="14" t="s">
        <v>56</v>
      </c>
      <c r="Z230" s="12"/>
      <c r="AA230" s="6"/>
    </row>
    <row r="231" spans="1:27" x14ac:dyDescent="0.2">
      <c r="B231" s="7"/>
      <c r="C231" s="3">
        <v>42</v>
      </c>
      <c r="D231" s="3">
        <v>10</v>
      </c>
      <c r="E231" s="3">
        <v>512</v>
      </c>
      <c r="F231" s="3">
        <v>16</v>
      </c>
      <c r="G231" s="3">
        <v>512</v>
      </c>
      <c r="H231" s="3">
        <v>3</v>
      </c>
      <c r="I231" s="3">
        <v>3</v>
      </c>
      <c r="J231" s="3">
        <v>1</v>
      </c>
      <c r="K231" s="3">
        <v>1</v>
      </c>
      <c r="L231" s="3">
        <v>1</v>
      </c>
      <c r="M231" s="3">
        <v>1</v>
      </c>
      <c r="N231" s="6">
        <v>1.952</v>
      </c>
      <c r="O231" s="6">
        <v>2.1509999999999998</v>
      </c>
      <c r="P231" s="6">
        <v>3.6970000000000001</v>
      </c>
      <c r="R231" s="10">
        <f t="shared" si="11"/>
        <v>10</v>
      </c>
      <c r="S231" s="10">
        <f t="shared" si="18"/>
        <v>42</v>
      </c>
      <c r="T231" s="6">
        <f t="shared" si="23"/>
        <v>7.8</v>
      </c>
      <c r="U231" s="6">
        <f t="shared" si="19"/>
        <v>16.244333114754099</v>
      </c>
      <c r="V231" s="6">
        <f t="shared" si="20"/>
        <v>14.741486861924688</v>
      </c>
      <c r="W231" s="6">
        <f t="shared" si="21"/>
        <v>8.5769375818230991</v>
      </c>
      <c r="X231" s="14" t="s">
        <v>56</v>
      </c>
      <c r="Z231" s="12"/>
      <c r="AA231" s="6"/>
    </row>
    <row r="232" spans="1:27" x14ac:dyDescent="0.2">
      <c r="A232" s="7"/>
      <c r="B232" s="7"/>
      <c r="C232" s="3">
        <v>112</v>
      </c>
      <c r="D232" s="3">
        <v>112</v>
      </c>
      <c r="E232" s="3">
        <v>64</v>
      </c>
      <c r="F232" s="3">
        <v>8</v>
      </c>
      <c r="G232" s="3">
        <v>64</v>
      </c>
      <c r="H232" s="3">
        <v>1</v>
      </c>
      <c r="I232" s="3">
        <v>1</v>
      </c>
      <c r="J232" s="3">
        <v>0</v>
      </c>
      <c r="K232" s="3">
        <v>0</v>
      </c>
      <c r="L232" s="3">
        <v>1</v>
      </c>
      <c r="M232" s="3">
        <v>1</v>
      </c>
      <c r="N232" s="6">
        <v>0.2</v>
      </c>
      <c r="O232" s="6">
        <v>0.188</v>
      </c>
      <c r="P232" s="6">
        <v>0.36899999999999999</v>
      </c>
      <c r="R232" s="10">
        <f t="shared" si="11"/>
        <v>112</v>
      </c>
      <c r="S232" s="10">
        <f t="shared" si="18"/>
        <v>112</v>
      </c>
      <c r="T232" s="6">
        <f t="shared" si="23"/>
        <v>0.75700000000000001</v>
      </c>
      <c r="U232" s="6">
        <f t="shared" si="19"/>
        <v>4.1104179199999997</v>
      </c>
      <c r="V232" s="6">
        <f t="shared" si="20"/>
        <v>4.372785021276596</v>
      </c>
      <c r="W232" s="6">
        <f t="shared" si="21"/>
        <v>2.2278687913279134</v>
      </c>
      <c r="X232" s="14" t="s">
        <v>55</v>
      </c>
      <c r="Z232" s="12"/>
      <c r="AA232" s="6"/>
    </row>
    <row r="233" spans="1:27" x14ac:dyDescent="0.2">
      <c r="A233" s="7"/>
      <c r="B233" s="7"/>
      <c r="C233" s="3">
        <v>56</v>
      </c>
      <c r="D233" s="3">
        <v>56</v>
      </c>
      <c r="E233" s="3">
        <v>64</v>
      </c>
      <c r="F233" s="3">
        <v>8</v>
      </c>
      <c r="G233" s="3">
        <v>256</v>
      </c>
      <c r="H233" s="3">
        <v>1</v>
      </c>
      <c r="I233" s="3">
        <v>1</v>
      </c>
      <c r="J233" s="3">
        <v>0</v>
      </c>
      <c r="K233" s="3">
        <v>0</v>
      </c>
      <c r="L233" s="3">
        <v>1</v>
      </c>
      <c r="M233" s="3">
        <v>1</v>
      </c>
      <c r="N233" s="6">
        <v>0.16600000000000001</v>
      </c>
      <c r="O233" s="6">
        <v>0.13400000000000001</v>
      </c>
      <c r="P233" s="6">
        <v>0.21</v>
      </c>
      <c r="R233" s="10">
        <f t="shared" si="11"/>
        <v>56</v>
      </c>
      <c r="S233" s="10">
        <f t="shared" si="18"/>
        <v>56</v>
      </c>
      <c r="T233" s="6">
        <f t="shared" si="23"/>
        <v>0.51</v>
      </c>
      <c r="U233" s="6">
        <f t="shared" si="19"/>
        <v>4.9523107469879522</v>
      </c>
      <c r="V233" s="6">
        <f t="shared" si="20"/>
        <v>6.1349521194029855</v>
      </c>
      <c r="W233" s="6">
        <f t="shared" si="21"/>
        <v>3.9146837333333333</v>
      </c>
      <c r="X233" s="14" t="s">
        <v>55</v>
      </c>
      <c r="Z233" s="12"/>
      <c r="AA233" s="6"/>
    </row>
    <row r="234" spans="1:27" x14ac:dyDescent="0.2">
      <c r="A234" s="7"/>
      <c r="B234" s="7"/>
      <c r="C234" s="3">
        <v>56</v>
      </c>
      <c r="D234" s="3">
        <v>56</v>
      </c>
      <c r="E234" s="3">
        <v>256</v>
      </c>
      <c r="F234" s="3">
        <v>8</v>
      </c>
      <c r="G234" s="3">
        <v>64</v>
      </c>
      <c r="H234" s="3">
        <v>1</v>
      </c>
      <c r="I234" s="3">
        <v>1</v>
      </c>
      <c r="J234" s="3">
        <v>0</v>
      </c>
      <c r="K234" s="3">
        <v>0</v>
      </c>
      <c r="L234" s="3">
        <v>1</v>
      </c>
      <c r="M234" s="3">
        <v>1</v>
      </c>
      <c r="N234" s="6">
        <v>0.159</v>
      </c>
      <c r="O234" s="6">
        <v>0.122</v>
      </c>
      <c r="P234" s="6">
        <v>0.20399999999999999</v>
      </c>
      <c r="R234" s="10">
        <f t="shared" ref="R234:R263" si="24">(D234-H234+1+2*J234)/L234</f>
        <v>56</v>
      </c>
      <c r="S234" s="10">
        <f t="shared" ref="S234:S263" si="25">(C234-I234+1+2*K234)/M234</f>
        <v>56</v>
      </c>
      <c r="T234" s="6">
        <f t="shared" si="23"/>
        <v>0.48499999999999999</v>
      </c>
      <c r="U234" s="6">
        <f t="shared" ref="U234:U263" si="26">(2*$R234*$S234*$F234*$G234*$E234*$H234*$I234)/(N234/1000)/10^12</f>
        <v>5.1703370062893077</v>
      </c>
      <c r="V234" s="6">
        <f t="shared" ref="V234:V263" si="27">(2*$R234*$S234*$F234*$G234*$E234*$H234*$I234)/(O234/1000)/10^12</f>
        <v>6.738390032786886</v>
      </c>
      <c r="W234" s="6">
        <f t="shared" ref="W234:W263" si="28">(2*$R234*$S234*$F234*$G234*$E234*$H234*$I234)/(P234/1000)/10^12</f>
        <v>4.0298214901960785</v>
      </c>
      <c r="X234" s="14" t="s">
        <v>55</v>
      </c>
      <c r="Z234" s="12"/>
      <c r="AA234" s="6"/>
    </row>
    <row r="235" spans="1:27" x14ac:dyDescent="0.2">
      <c r="A235" s="7"/>
      <c r="B235" s="7"/>
      <c r="C235" s="3">
        <v>56</v>
      </c>
      <c r="D235" s="3">
        <v>56</v>
      </c>
      <c r="E235" s="3">
        <v>256</v>
      </c>
      <c r="F235" s="3">
        <v>8</v>
      </c>
      <c r="G235" s="3">
        <v>128</v>
      </c>
      <c r="H235" s="3">
        <v>1</v>
      </c>
      <c r="I235" s="3">
        <v>1</v>
      </c>
      <c r="J235" s="3">
        <v>0</v>
      </c>
      <c r="K235" s="3">
        <v>0</v>
      </c>
      <c r="L235" s="3">
        <v>2</v>
      </c>
      <c r="M235" s="3">
        <v>2</v>
      </c>
      <c r="N235" s="6">
        <v>0.13300000000000001</v>
      </c>
      <c r="O235" s="6">
        <v>0.13600000000000001</v>
      </c>
      <c r="P235" s="6">
        <v>0.16900000000000001</v>
      </c>
      <c r="R235" s="10">
        <f t="shared" si="24"/>
        <v>28</v>
      </c>
      <c r="S235" s="10">
        <f t="shared" si="25"/>
        <v>28</v>
      </c>
      <c r="T235" s="6">
        <f t="shared" si="23"/>
        <v>0.43800000000000006</v>
      </c>
      <c r="U235" s="6">
        <f t="shared" si="26"/>
        <v>3.0905397894736839</v>
      </c>
      <c r="V235" s="6">
        <f t="shared" si="27"/>
        <v>3.0223661176470591</v>
      </c>
      <c r="W235" s="6">
        <f t="shared" si="28"/>
        <v>2.4321999526627218</v>
      </c>
      <c r="X235" s="14" t="s">
        <v>55</v>
      </c>
      <c r="Z235" s="12"/>
      <c r="AA235" s="6"/>
    </row>
    <row r="236" spans="1:27" x14ac:dyDescent="0.2">
      <c r="A236" s="7"/>
      <c r="B236" s="7"/>
      <c r="C236" s="7">
        <v>28</v>
      </c>
      <c r="D236" s="7">
        <v>28</v>
      </c>
      <c r="E236" s="7">
        <v>128</v>
      </c>
      <c r="F236" s="3">
        <v>8</v>
      </c>
      <c r="G236" s="7">
        <v>512</v>
      </c>
      <c r="H236" s="7">
        <v>1</v>
      </c>
      <c r="I236" s="7">
        <v>1</v>
      </c>
      <c r="J236" s="7">
        <v>0</v>
      </c>
      <c r="K236" s="7">
        <v>0</v>
      </c>
      <c r="L236" s="7">
        <v>1</v>
      </c>
      <c r="M236" s="7">
        <v>1</v>
      </c>
      <c r="N236" s="6">
        <v>0.14699999999999999</v>
      </c>
      <c r="O236" s="6">
        <v>0.11799999999999999</v>
      </c>
      <c r="P236" s="6">
        <v>0.13100000000000001</v>
      </c>
      <c r="R236" s="10">
        <f t="shared" si="24"/>
        <v>28</v>
      </c>
      <c r="S236" s="10">
        <f t="shared" si="25"/>
        <v>28</v>
      </c>
      <c r="T236" s="6">
        <f t="shared" si="23"/>
        <v>0.39600000000000002</v>
      </c>
      <c r="U236" s="6">
        <f t="shared" si="26"/>
        <v>5.5924053333333337</v>
      </c>
      <c r="V236" s="6">
        <f t="shared" si="27"/>
        <v>6.9668100338983052</v>
      </c>
      <c r="W236" s="6">
        <f t="shared" si="28"/>
        <v>6.2754472061068691</v>
      </c>
      <c r="X236" s="14" t="s">
        <v>55</v>
      </c>
      <c r="Z236" s="12"/>
      <c r="AA236" s="6"/>
    </row>
    <row r="237" spans="1:27" x14ac:dyDescent="0.2">
      <c r="A237" s="7"/>
      <c r="B237" s="7"/>
      <c r="C237" s="7">
        <v>28</v>
      </c>
      <c r="D237" s="7">
        <v>28</v>
      </c>
      <c r="E237" s="7">
        <v>512</v>
      </c>
      <c r="F237" s="3">
        <v>8</v>
      </c>
      <c r="G237" s="7">
        <v>128</v>
      </c>
      <c r="H237" s="7">
        <v>1</v>
      </c>
      <c r="I237" s="7">
        <v>1</v>
      </c>
      <c r="J237" s="7">
        <v>0</v>
      </c>
      <c r="K237" s="7">
        <v>0</v>
      </c>
      <c r="L237" s="7">
        <v>1</v>
      </c>
      <c r="M237" s="7">
        <v>1</v>
      </c>
      <c r="N237" s="6">
        <v>0.159</v>
      </c>
      <c r="O237" s="6">
        <v>0.121</v>
      </c>
      <c r="P237" s="6">
        <v>0.123</v>
      </c>
      <c r="R237" s="10">
        <f t="shared" si="24"/>
        <v>28</v>
      </c>
      <c r="S237" s="10">
        <f t="shared" si="25"/>
        <v>28</v>
      </c>
      <c r="T237" s="6">
        <f t="shared" si="23"/>
        <v>0.40300000000000002</v>
      </c>
      <c r="U237" s="6">
        <f t="shared" si="26"/>
        <v>5.1703370062893077</v>
      </c>
      <c r="V237" s="6">
        <f t="shared" si="27"/>
        <v>6.7940792066115705</v>
      </c>
      <c r="W237" s="6">
        <f t="shared" si="28"/>
        <v>6.6836063739837392</v>
      </c>
      <c r="X237" s="14" t="s">
        <v>55</v>
      </c>
      <c r="Z237" s="12"/>
      <c r="AA237" s="6"/>
    </row>
    <row r="238" spans="1:27" x14ac:dyDescent="0.2">
      <c r="A238" s="7"/>
      <c r="B238" s="7"/>
      <c r="C238" s="7">
        <v>28</v>
      </c>
      <c r="D238" s="7">
        <v>28</v>
      </c>
      <c r="E238" s="7">
        <v>512</v>
      </c>
      <c r="F238" s="3">
        <v>8</v>
      </c>
      <c r="G238" s="7">
        <v>256</v>
      </c>
      <c r="H238" s="7">
        <v>1</v>
      </c>
      <c r="I238" s="7">
        <v>1</v>
      </c>
      <c r="J238" s="7">
        <v>0</v>
      </c>
      <c r="K238" s="7">
        <v>0</v>
      </c>
      <c r="L238" s="7">
        <v>2</v>
      </c>
      <c r="M238" s="7">
        <v>2</v>
      </c>
      <c r="N238" s="6">
        <v>0.14299999999999999</v>
      </c>
      <c r="O238" s="6">
        <v>0.114</v>
      </c>
      <c r="P238" s="6">
        <v>0.13500000000000001</v>
      </c>
      <c r="R238" s="10">
        <f t="shared" si="24"/>
        <v>14</v>
      </c>
      <c r="S238" s="10">
        <f t="shared" si="25"/>
        <v>14</v>
      </c>
      <c r="T238" s="6">
        <f t="shared" si="23"/>
        <v>0.39200000000000002</v>
      </c>
      <c r="U238" s="6">
        <f t="shared" si="26"/>
        <v>2.8744181258741266</v>
      </c>
      <c r="V238" s="6">
        <f t="shared" si="27"/>
        <v>3.6056297543859648</v>
      </c>
      <c r="W238" s="6">
        <f t="shared" si="28"/>
        <v>3.0447540148148149</v>
      </c>
      <c r="X238" s="14" t="s">
        <v>55</v>
      </c>
      <c r="Z238" s="12"/>
      <c r="AA238" s="6"/>
    </row>
    <row r="239" spans="1:27" x14ac:dyDescent="0.2">
      <c r="A239" s="7"/>
      <c r="B239" s="7"/>
      <c r="C239" s="7">
        <v>14</v>
      </c>
      <c r="D239" s="7">
        <v>14</v>
      </c>
      <c r="E239" s="7">
        <v>256</v>
      </c>
      <c r="F239" s="3">
        <v>8</v>
      </c>
      <c r="G239" s="7">
        <v>1024</v>
      </c>
      <c r="H239" s="7">
        <v>1</v>
      </c>
      <c r="I239" s="7">
        <v>1</v>
      </c>
      <c r="J239" s="7">
        <v>0</v>
      </c>
      <c r="K239" s="7">
        <v>0</v>
      </c>
      <c r="L239" s="7">
        <v>1</v>
      </c>
      <c r="M239" s="7">
        <v>1</v>
      </c>
      <c r="N239" s="6">
        <v>0.188</v>
      </c>
      <c r="O239" s="6">
        <v>0.129</v>
      </c>
      <c r="P239" s="6">
        <v>0.13600000000000001</v>
      </c>
      <c r="R239" s="10">
        <f t="shared" si="24"/>
        <v>14</v>
      </c>
      <c r="S239" s="10">
        <f t="shared" si="25"/>
        <v>14</v>
      </c>
      <c r="T239" s="6">
        <f t="shared" si="23"/>
        <v>0.45300000000000001</v>
      </c>
      <c r="U239" s="6">
        <f t="shared" si="26"/>
        <v>4.372785021276596</v>
      </c>
      <c r="V239" s="6">
        <f t="shared" si="27"/>
        <v>6.3727409612403108</v>
      </c>
      <c r="W239" s="6">
        <f t="shared" si="28"/>
        <v>6.0447322352941182</v>
      </c>
      <c r="X239" s="14" t="s">
        <v>58</v>
      </c>
      <c r="Z239" s="12"/>
      <c r="AA239" s="6"/>
    </row>
    <row r="240" spans="1:27" x14ac:dyDescent="0.2">
      <c r="A240" s="7"/>
      <c r="B240" s="7"/>
      <c r="C240" s="7">
        <v>28</v>
      </c>
      <c r="D240" s="7">
        <v>28</v>
      </c>
      <c r="E240" s="7">
        <v>512</v>
      </c>
      <c r="F240" s="3">
        <v>8</v>
      </c>
      <c r="G240" s="7">
        <v>1024</v>
      </c>
      <c r="H240" s="7">
        <v>1</v>
      </c>
      <c r="I240" s="7">
        <v>1</v>
      </c>
      <c r="J240" s="7">
        <v>0</v>
      </c>
      <c r="K240" s="7">
        <v>0</v>
      </c>
      <c r="L240" s="7">
        <v>2</v>
      </c>
      <c r="M240" s="7">
        <v>2</v>
      </c>
      <c r="N240" s="6">
        <v>0.34</v>
      </c>
      <c r="O240" s="6">
        <v>0.33500000000000002</v>
      </c>
      <c r="P240" s="6">
        <v>0.28199999999999997</v>
      </c>
      <c r="R240" s="10">
        <f t="shared" si="24"/>
        <v>14</v>
      </c>
      <c r="S240" s="10">
        <f t="shared" si="25"/>
        <v>14</v>
      </c>
      <c r="T240" s="6">
        <f t="shared" si="23"/>
        <v>0.95700000000000007</v>
      </c>
      <c r="U240" s="6">
        <f t="shared" si="26"/>
        <v>4.8357857882352944</v>
      </c>
      <c r="V240" s="6">
        <f t="shared" si="27"/>
        <v>4.9079616955223875</v>
      </c>
      <c r="W240" s="6">
        <f t="shared" si="28"/>
        <v>5.8303800283687952</v>
      </c>
      <c r="X240" s="14" t="s">
        <v>58</v>
      </c>
      <c r="Z240" s="12"/>
      <c r="AA240" s="6"/>
    </row>
    <row r="241" spans="1:27" x14ac:dyDescent="0.2">
      <c r="A241" s="7"/>
      <c r="B241" s="7"/>
      <c r="C241" s="7">
        <v>14</v>
      </c>
      <c r="D241" s="7">
        <v>14</v>
      </c>
      <c r="E241" s="7">
        <v>1024</v>
      </c>
      <c r="F241" s="3">
        <v>8</v>
      </c>
      <c r="G241" s="7">
        <v>256</v>
      </c>
      <c r="H241" s="7">
        <v>1</v>
      </c>
      <c r="I241" s="7">
        <v>1</v>
      </c>
      <c r="J241" s="7">
        <v>0</v>
      </c>
      <c r="K241" s="7">
        <v>0</v>
      </c>
      <c r="L241" s="7">
        <v>1</v>
      </c>
      <c r="M241" s="7">
        <v>1</v>
      </c>
      <c r="N241" s="6">
        <v>0.193</v>
      </c>
      <c r="O241" s="6">
        <v>0.128</v>
      </c>
      <c r="P241" s="6">
        <v>0.13600000000000001</v>
      </c>
      <c r="R241" s="10">
        <f t="shared" si="24"/>
        <v>14</v>
      </c>
      <c r="S241" s="10">
        <f t="shared" si="25"/>
        <v>14</v>
      </c>
      <c r="T241" s="6">
        <f t="shared" si="23"/>
        <v>0.45700000000000002</v>
      </c>
      <c r="U241" s="6">
        <f t="shared" si="26"/>
        <v>4.2595004352331607</v>
      </c>
      <c r="V241" s="6">
        <f t="shared" si="27"/>
        <v>6.4225279999999998</v>
      </c>
      <c r="W241" s="6">
        <f t="shared" si="28"/>
        <v>6.0447322352941182</v>
      </c>
      <c r="X241" s="14" t="s">
        <v>55</v>
      </c>
      <c r="Z241" s="12"/>
      <c r="AA241" s="6"/>
    </row>
    <row r="242" spans="1:27" x14ac:dyDescent="0.2">
      <c r="A242" s="7"/>
      <c r="B242" s="7"/>
      <c r="C242" s="7">
        <v>14</v>
      </c>
      <c r="D242" s="7">
        <v>14</v>
      </c>
      <c r="E242" s="7">
        <v>256</v>
      </c>
      <c r="F242" s="3">
        <v>8</v>
      </c>
      <c r="G242" s="7">
        <v>1024</v>
      </c>
      <c r="H242" s="7">
        <v>1</v>
      </c>
      <c r="I242" s="7">
        <v>1</v>
      </c>
      <c r="J242" s="7">
        <v>0</v>
      </c>
      <c r="K242" s="7">
        <v>0</v>
      </c>
      <c r="L242" s="7">
        <v>1</v>
      </c>
      <c r="M242" s="7">
        <v>1</v>
      </c>
      <c r="N242" s="6">
        <v>0.187</v>
      </c>
      <c r="O242" s="6">
        <v>0.129</v>
      </c>
      <c r="P242" s="6">
        <v>0.13600000000000001</v>
      </c>
      <c r="R242" s="10">
        <f t="shared" si="24"/>
        <v>14</v>
      </c>
      <c r="S242" s="10">
        <f t="shared" si="25"/>
        <v>14</v>
      </c>
      <c r="T242" s="6">
        <f t="shared" si="23"/>
        <v>0.45200000000000001</v>
      </c>
      <c r="U242" s="6">
        <f t="shared" si="26"/>
        <v>4.3961688983957226</v>
      </c>
      <c r="V242" s="6">
        <f t="shared" si="27"/>
        <v>6.3727409612403108</v>
      </c>
      <c r="W242" s="6">
        <f t="shared" si="28"/>
        <v>6.0447322352941182</v>
      </c>
      <c r="X242" s="14" t="s">
        <v>58</v>
      </c>
      <c r="Z242" s="12"/>
      <c r="AA242" s="6"/>
    </row>
    <row r="243" spans="1:27" x14ac:dyDescent="0.2">
      <c r="A243" s="7"/>
      <c r="B243" s="7"/>
      <c r="C243" s="7">
        <v>14</v>
      </c>
      <c r="D243" s="7">
        <v>14</v>
      </c>
      <c r="E243" s="7">
        <v>1024</v>
      </c>
      <c r="F243" s="3">
        <v>8</v>
      </c>
      <c r="G243" s="7">
        <v>512</v>
      </c>
      <c r="H243" s="7">
        <v>1</v>
      </c>
      <c r="I243" s="7">
        <v>1</v>
      </c>
      <c r="J243" s="7">
        <v>0</v>
      </c>
      <c r="K243" s="7">
        <v>0</v>
      </c>
      <c r="L243" s="7">
        <v>2</v>
      </c>
      <c r="M243" s="7">
        <v>2</v>
      </c>
      <c r="N243" s="6">
        <v>0.14199999999999999</v>
      </c>
      <c r="O243" s="6">
        <v>0.104</v>
      </c>
      <c r="P243" s="6">
        <v>0.126</v>
      </c>
      <c r="R243" s="10">
        <f t="shared" si="24"/>
        <v>7</v>
      </c>
      <c r="S243" s="10">
        <f t="shared" si="25"/>
        <v>7</v>
      </c>
      <c r="T243" s="6">
        <f t="shared" si="23"/>
        <v>0.372</v>
      </c>
      <c r="U243" s="6">
        <f t="shared" si="26"/>
        <v>2.894660507042254</v>
      </c>
      <c r="V243" s="6">
        <f t="shared" si="27"/>
        <v>3.9523249230769233</v>
      </c>
      <c r="W243" s="6">
        <f t="shared" si="28"/>
        <v>3.2622364444444445</v>
      </c>
      <c r="X243" s="14" t="s">
        <v>58</v>
      </c>
      <c r="Z243" s="12"/>
      <c r="AA243" s="6"/>
    </row>
    <row r="244" spans="1:27" x14ac:dyDescent="0.2">
      <c r="A244" s="7"/>
      <c r="B244" s="7"/>
      <c r="C244" s="7">
        <v>7</v>
      </c>
      <c r="D244" s="7">
        <v>7</v>
      </c>
      <c r="E244" s="7">
        <v>512</v>
      </c>
      <c r="F244" s="3">
        <v>8</v>
      </c>
      <c r="G244" s="7">
        <v>512</v>
      </c>
      <c r="H244" s="7">
        <v>3</v>
      </c>
      <c r="I244" s="7">
        <v>3</v>
      </c>
      <c r="J244" s="7">
        <v>1</v>
      </c>
      <c r="K244" s="7">
        <v>1</v>
      </c>
      <c r="L244" s="7">
        <v>1</v>
      </c>
      <c r="M244" s="7">
        <v>1</v>
      </c>
      <c r="N244" s="6">
        <v>0.14199999999999999</v>
      </c>
      <c r="O244" s="6">
        <v>0.126</v>
      </c>
      <c r="P244" s="6">
        <v>0.21099999999999999</v>
      </c>
      <c r="R244" s="10">
        <f t="shared" si="24"/>
        <v>7</v>
      </c>
      <c r="S244" s="10">
        <f t="shared" si="25"/>
        <v>7</v>
      </c>
      <c r="T244" s="6">
        <f t="shared" si="23"/>
        <v>0.47899999999999998</v>
      </c>
      <c r="U244" s="6">
        <f t="shared" si="26"/>
        <v>13.025972281690143</v>
      </c>
      <c r="V244" s="6">
        <f t="shared" si="27"/>
        <v>14.680064</v>
      </c>
      <c r="W244" s="6">
        <f t="shared" si="28"/>
        <v>8.7662941421800955</v>
      </c>
      <c r="X244" s="14" t="s">
        <v>56</v>
      </c>
      <c r="Z244" s="12"/>
      <c r="AA244" s="6"/>
    </row>
    <row r="245" spans="1:27" x14ac:dyDescent="0.2">
      <c r="A245" s="7"/>
      <c r="B245" s="7"/>
      <c r="C245" s="7">
        <v>7</v>
      </c>
      <c r="D245" s="7">
        <v>7</v>
      </c>
      <c r="E245" s="7">
        <v>512</v>
      </c>
      <c r="F245" s="3">
        <v>8</v>
      </c>
      <c r="G245" s="7">
        <v>2048</v>
      </c>
      <c r="H245" s="7">
        <v>1</v>
      </c>
      <c r="I245" s="7">
        <v>1</v>
      </c>
      <c r="J245" s="7">
        <v>0</v>
      </c>
      <c r="K245" s="7">
        <v>0</v>
      </c>
      <c r="L245" s="7">
        <v>1</v>
      </c>
      <c r="M245" s="7">
        <v>1</v>
      </c>
      <c r="N245" s="6">
        <v>0.191</v>
      </c>
      <c r="O245" s="6">
        <v>0.187</v>
      </c>
      <c r="P245" s="6">
        <v>0.154</v>
      </c>
      <c r="R245" s="10">
        <f t="shared" si="24"/>
        <v>7</v>
      </c>
      <c r="S245" s="10">
        <f t="shared" si="25"/>
        <v>7</v>
      </c>
      <c r="T245" s="6">
        <f t="shared" si="23"/>
        <v>0.53200000000000003</v>
      </c>
      <c r="U245" s="6">
        <f t="shared" si="26"/>
        <v>4.3041025340314132</v>
      </c>
      <c r="V245" s="6">
        <f t="shared" si="27"/>
        <v>4.3961688983957226</v>
      </c>
      <c r="W245" s="6">
        <f t="shared" si="28"/>
        <v>5.3382050909090912</v>
      </c>
      <c r="X245" s="14" t="s">
        <v>58</v>
      </c>
      <c r="Z245" s="12"/>
      <c r="AA245" s="6"/>
    </row>
    <row r="246" spans="1:27" x14ac:dyDescent="0.2">
      <c r="A246" s="7"/>
      <c r="B246" s="7"/>
      <c r="C246" s="7">
        <v>14</v>
      </c>
      <c r="D246" s="7">
        <v>14</v>
      </c>
      <c r="E246" s="7">
        <v>1024</v>
      </c>
      <c r="F246" s="3">
        <v>8</v>
      </c>
      <c r="G246" s="7">
        <v>2048</v>
      </c>
      <c r="H246" s="7">
        <v>1</v>
      </c>
      <c r="I246" s="7">
        <v>1</v>
      </c>
      <c r="J246" s="7">
        <v>0</v>
      </c>
      <c r="K246" s="7">
        <v>0</v>
      </c>
      <c r="L246" s="7">
        <v>2</v>
      </c>
      <c r="M246" s="7">
        <v>2</v>
      </c>
      <c r="N246" s="6">
        <v>0.35</v>
      </c>
      <c r="O246" s="6">
        <v>0.38900000000000001</v>
      </c>
      <c r="P246" s="6">
        <v>0.34699999999999998</v>
      </c>
      <c r="R246" s="10">
        <f t="shared" si="24"/>
        <v>7</v>
      </c>
      <c r="S246" s="10">
        <f t="shared" si="25"/>
        <v>7</v>
      </c>
      <c r="T246" s="6">
        <f t="shared" si="23"/>
        <v>1.0859999999999999</v>
      </c>
      <c r="U246" s="6">
        <f t="shared" si="26"/>
        <v>4.6976204800000003</v>
      </c>
      <c r="V246" s="6">
        <f t="shared" si="27"/>
        <v>4.2266508174807198</v>
      </c>
      <c r="W246" s="6">
        <f t="shared" si="28"/>
        <v>4.7382339135446694</v>
      </c>
      <c r="X246" s="14" t="s">
        <v>58</v>
      </c>
      <c r="Z246" s="12"/>
      <c r="AA246" s="6"/>
    </row>
    <row r="247" spans="1:27" x14ac:dyDescent="0.2">
      <c r="A247" s="7"/>
      <c r="B247" s="7"/>
      <c r="C247" s="7">
        <v>7</v>
      </c>
      <c r="D247" s="7">
        <v>7</v>
      </c>
      <c r="E247" s="7">
        <v>2048</v>
      </c>
      <c r="F247" s="3">
        <v>8</v>
      </c>
      <c r="G247" s="7">
        <v>512</v>
      </c>
      <c r="H247" s="7">
        <v>1</v>
      </c>
      <c r="I247" s="7">
        <v>1</v>
      </c>
      <c r="J247" s="7">
        <v>0</v>
      </c>
      <c r="K247" s="7">
        <v>0</v>
      </c>
      <c r="L247" s="7">
        <v>1</v>
      </c>
      <c r="M247" s="7">
        <v>1</v>
      </c>
      <c r="N247" s="6">
        <v>0.193</v>
      </c>
      <c r="O247" s="6">
        <v>0.123</v>
      </c>
      <c r="P247" s="6">
        <v>0.16200000000000001</v>
      </c>
      <c r="R247" s="10">
        <f t="shared" si="24"/>
        <v>7</v>
      </c>
      <c r="S247" s="10">
        <f t="shared" si="25"/>
        <v>7</v>
      </c>
      <c r="T247" s="6">
        <f t="shared" si="23"/>
        <v>0.47799999999999998</v>
      </c>
      <c r="U247" s="6">
        <f t="shared" si="26"/>
        <v>4.2595004352331607</v>
      </c>
      <c r="V247" s="6">
        <f t="shared" si="27"/>
        <v>6.6836063739837392</v>
      </c>
      <c r="W247" s="6">
        <f t="shared" si="28"/>
        <v>5.0745900246913571</v>
      </c>
      <c r="X247" s="14" t="s">
        <v>58</v>
      </c>
      <c r="Z247" s="12"/>
      <c r="AA247" s="6"/>
    </row>
    <row r="248" spans="1:27" x14ac:dyDescent="0.2">
      <c r="A248" s="7"/>
      <c r="B248" s="7"/>
      <c r="C248" s="3">
        <v>112</v>
      </c>
      <c r="D248" s="3">
        <v>112</v>
      </c>
      <c r="E248" s="3">
        <v>64</v>
      </c>
      <c r="F248" s="3">
        <v>16</v>
      </c>
      <c r="G248" s="3">
        <v>64</v>
      </c>
      <c r="H248" s="3">
        <v>1</v>
      </c>
      <c r="I248" s="3">
        <v>1</v>
      </c>
      <c r="J248" s="3">
        <v>0</v>
      </c>
      <c r="K248" s="3">
        <v>0</v>
      </c>
      <c r="L248" s="3">
        <v>1</v>
      </c>
      <c r="M248" s="3">
        <v>1</v>
      </c>
      <c r="N248" s="6">
        <v>0.40300000000000002</v>
      </c>
      <c r="O248" s="6">
        <v>0.38400000000000001</v>
      </c>
      <c r="P248" s="6">
        <v>0.72399999999999998</v>
      </c>
      <c r="R248" s="10">
        <f t="shared" si="24"/>
        <v>112</v>
      </c>
      <c r="S248" s="10">
        <f t="shared" si="25"/>
        <v>112</v>
      </c>
      <c r="T248" s="6">
        <f t="shared" si="23"/>
        <v>1.5110000000000001</v>
      </c>
      <c r="U248" s="6">
        <f t="shared" si="26"/>
        <v>4.0798192754342431</v>
      </c>
      <c r="V248" s="6">
        <f t="shared" si="27"/>
        <v>4.2816853333333329</v>
      </c>
      <c r="W248" s="6">
        <f t="shared" si="28"/>
        <v>2.2709491270718232</v>
      </c>
      <c r="X248" s="14" t="s">
        <v>55</v>
      </c>
      <c r="Z248" s="12"/>
      <c r="AA248" s="6"/>
    </row>
    <row r="249" spans="1:27" x14ac:dyDescent="0.2">
      <c r="A249" s="7"/>
      <c r="B249" s="7"/>
      <c r="C249" s="3">
        <v>56</v>
      </c>
      <c r="D249" s="3">
        <v>56</v>
      </c>
      <c r="E249" s="3">
        <v>64</v>
      </c>
      <c r="F249" s="3">
        <v>16</v>
      </c>
      <c r="G249" s="3">
        <v>256</v>
      </c>
      <c r="H249" s="3">
        <v>1</v>
      </c>
      <c r="I249" s="3">
        <v>1</v>
      </c>
      <c r="J249" s="3">
        <v>0</v>
      </c>
      <c r="K249" s="3">
        <v>0</v>
      </c>
      <c r="L249" s="3">
        <v>1</v>
      </c>
      <c r="M249" s="3">
        <v>1</v>
      </c>
      <c r="N249" s="6">
        <v>0.32500000000000001</v>
      </c>
      <c r="O249" s="6">
        <v>0.26600000000000001</v>
      </c>
      <c r="P249" s="6">
        <v>0.39800000000000002</v>
      </c>
      <c r="R249" s="10">
        <f t="shared" si="24"/>
        <v>56</v>
      </c>
      <c r="S249" s="10">
        <f t="shared" si="25"/>
        <v>56</v>
      </c>
      <c r="T249" s="6">
        <f t="shared" si="23"/>
        <v>0.98899999999999999</v>
      </c>
      <c r="U249" s="6">
        <f t="shared" si="26"/>
        <v>5.0589759015384619</v>
      </c>
      <c r="V249" s="6">
        <f t="shared" si="27"/>
        <v>6.1810795789473678</v>
      </c>
      <c r="W249" s="6">
        <f t="shared" si="28"/>
        <v>4.1310732864321604</v>
      </c>
      <c r="X249" s="14" t="s">
        <v>55</v>
      </c>
      <c r="Z249" s="12"/>
      <c r="AA249" s="6"/>
    </row>
    <row r="250" spans="1:27" x14ac:dyDescent="0.2">
      <c r="A250" s="7"/>
      <c r="B250" s="7"/>
      <c r="C250" s="3">
        <v>56</v>
      </c>
      <c r="D250" s="3">
        <v>56</v>
      </c>
      <c r="E250" s="3">
        <v>256</v>
      </c>
      <c r="F250" s="3">
        <v>16</v>
      </c>
      <c r="G250" s="3">
        <v>64</v>
      </c>
      <c r="H250" s="3">
        <v>1</v>
      </c>
      <c r="I250" s="3">
        <v>1</v>
      </c>
      <c r="J250" s="3">
        <v>0</v>
      </c>
      <c r="K250" s="3">
        <v>0</v>
      </c>
      <c r="L250" s="3">
        <v>1</v>
      </c>
      <c r="M250" s="3">
        <v>1</v>
      </c>
      <c r="N250" s="6">
        <v>0.314</v>
      </c>
      <c r="O250" s="6">
        <v>0.218</v>
      </c>
      <c r="P250" s="6">
        <v>0.39300000000000002</v>
      </c>
      <c r="R250" s="10">
        <f t="shared" si="24"/>
        <v>56</v>
      </c>
      <c r="S250" s="10">
        <f t="shared" si="25"/>
        <v>56</v>
      </c>
      <c r="T250" s="6">
        <f t="shared" si="23"/>
        <v>0.92500000000000004</v>
      </c>
      <c r="U250" s="6">
        <f t="shared" si="26"/>
        <v>5.2362011719745221</v>
      </c>
      <c r="V250" s="6">
        <f t="shared" si="27"/>
        <v>7.5420512293577993</v>
      </c>
      <c r="W250" s="6">
        <f t="shared" si="28"/>
        <v>4.1836314707379136</v>
      </c>
      <c r="X250" s="14" t="s">
        <v>55</v>
      </c>
      <c r="Z250" s="12"/>
      <c r="AA250" s="6"/>
    </row>
    <row r="251" spans="1:27" x14ac:dyDescent="0.2">
      <c r="A251" s="7"/>
      <c r="B251" s="7"/>
      <c r="C251" s="3">
        <v>56</v>
      </c>
      <c r="D251" s="3">
        <v>56</v>
      </c>
      <c r="E251" s="3">
        <v>256</v>
      </c>
      <c r="F251" s="3">
        <v>16</v>
      </c>
      <c r="G251" s="3">
        <v>128</v>
      </c>
      <c r="H251" s="3">
        <v>1</v>
      </c>
      <c r="I251" s="3">
        <v>1</v>
      </c>
      <c r="J251" s="3">
        <v>0</v>
      </c>
      <c r="K251" s="3">
        <v>0</v>
      </c>
      <c r="L251" s="3">
        <v>2</v>
      </c>
      <c r="M251" s="3">
        <v>2</v>
      </c>
      <c r="N251" s="6">
        <v>0.217</v>
      </c>
      <c r="O251" s="6">
        <v>0.28399999999999997</v>
      </c>
      <c r="P251" s="6">
        <v>0.32</v>
      </c>
      <c r="R251" s="10">
        <f t="shared" si="24"/>
        <v>28</v>
      </c>
      <c r="S251" s="10">
        <f t="shared" si="25"/>
        <v>28</v>
      </c>
      <c r="T251" s="6">
        <f t="shared" si="23"/>
        <v>0.82099999999999995</v>
      </c>
      <c r="U251" s="6">
        <f t="shared" si="26"/>
        <v>3.7884036129032261</v>
      </c>
      <c r="V251" s="6">
        <f t="shared" si="27"/>
        <v>2.894660507042254</v>
      </c>
      <c r="W251" s="6">
        <f t="shared" si="28"/>
        <v>2.5690111999999998</v>
      </c>
      <c r="X251" s="14" t="s">
        <v>55</v>
      </c>
      <c r="Z251" s="12"/>
      <c r="AA251" s="6"/>
    </row>
    <row r="252" spans="1:27" x14ac:dyDescent="0.2">
      <c r="A252" s="7"/>
      <c r="B252" s="7"/>
      <c r="C252" s="7">
        <v>28</v>
      </c>
      <c r="D252" s="7">
        <v>28</v>
      </c>
      <c r="E252" s="7">
        <v>128</v>
      </c>
      <c r="F252" s="3">
        <v>16</v>
      </c>
      <c r="G252" s="7">
        <v>512</v>
      </c>
      <c r="H252" s="7">
        <v>1</v>
      </c>
      <c r="I252" s="7">
        <v>1</v>
      </c>
      <c r="J252" s="7">
        <v>0</v>
      </c>
      <c r="K252" s="7">
        <v>0</v>
      </c>
      <c r="L252" s="7">
        <v>1</v>
      </c>
      <c r="M252" s="7">
        <v>1</v>
      </c>
      <c r="N252" s="6">
        <v>0.28499999999999998</v>
      </c>
      <c r="O252" s="6">
        <v>0.20599999999999999</v>
      </c>
      <c r="P252" s="6">
        <v>0.24099999999999999</v>
      </c>
      <c r="R252" s="10">
        <f t="shared" si="24"/>
        <v>28</v>
      </c>
      <c r="S252" s="10">
        <f t="shared" si="25"/>
        <v>28</v>
      </c>
      <c r="T252" s="6">
        <f t="shared" si="23"/>
        <v>0.73199999999999998</v>
      </c>
      <c r="U252" s="6">
        <f t="shared" si="26"/>
        <v>5.769007607017544</v>
      </c>
      <c r="V252" s="6">
        <f t="shared" si="27"/>
        <v>7.9813940194174755</v>
      </c>
      <c r="W252" s="6">
        <f t="shared" si="28"/>
        <v>6.8222704066390039</v>
      </c>
      <c r="X252" s="14" t="s">
        <v>55</v>
      </c>
      <c r="Z252" s="12"/>
      <c r="AA252" s="6"/>
    </row>
    <row r="253" spans="1:27" x14ac:dyDescent="0.2">
      <c r="A253" s="7"/>
      <c r="B253" s="7"/>
      <c r="C253" s="7">
        <v>28</v>
      </c>
      <c r="D253" s="7">
        <v>28</v>
      </c>
      <c r="E253" s="7">
        <v>512</v>
      </c>
      <c r="F253" s="3">
        <v>16</v>
      </c>
      <c r="G253" s="7">
        <v>128</v>
      </c>
      <c r="H253" s="7">
        <v>1</v>
      </c>
      <c r="I253" s="7">
        <v>1</v>
      </c>
      <c r="J253" s="7">
        <v>0</v>
      </c>
      <c r="K253" s="7">
        <v>0</v>
      </c>
      <c r="L253" s="7">
        <v>1</v>
      </c>
      <c r="M253" s="7">
        <v>1</v>
      </c>
      <c r="N253" s="6">
        <v>0.28599999999999998</v>
      </c>
      <c r="O253" s="6">
        <v>0.20699999999999999</v>
      </c>
      <c r="P253" s="6">
        <v>0.23300000000000001</v>
      </c>
      <c r="R253" s="10">
        <f t="shared" si="24"/>
        <v>28</v>
      </c>
      <c r="S253" s="10">
        <f t="shared" si="25"/>
        <v>28</v>
      </c>
      <c r="T253" s="6">
        <f t="shared" si="23"/>
        <v>0.72599999999999998</v>
      </c>
      <c r="U253" s="6">
        <f t="shared" si="26"/>
        <v>5.7488362517482532</v>
      </c>
      <c r="V253" s="6">
        <f t="shared" si="27"/>
        <v>7.9428365603864739</v>
      </c>
      <c r="W253" s="6">
        <f t="shared" si="28"/>
        <v>7.0565114506437761</v>
      </c>
      <c r="X253" s="14" t="s">
        <v>55</v>
      </c>
      <c r="Z253" s="12"/>
      <c r="AA253" s="6"/>
    </row>
    <row r="254" spans="1:27" x14ac:dyDescent="0.2">
      <c r="A254" s="7"/>
      <c r="B254" s="7"/>
      <c r="C254" s="7">
        <v>28</v>
      </c>
      <c r="D254" s="7">
        <v>28</v>
      </c>
      <c r="E254" s="7">
        <v>512</v>
      </c>
      <c r="F254" s="3">
        <v>16</v>
      </c>
      <c r="G254" s="7">
        <v>256</v>
      </c>
      <c r="H254" s="7">
        <v>1</v>
      </c>
      <c r="I254" s="7">
        <v>1</v>
      </c>
      <c r="J254" s="7">
        <v>0</v>
      </c>
      <c r="K254" s="7">
        <v>0</v>
      </c>
      <c r="L254" s="7">
        <v>2</v>
      </c>
      <c r="M254" s="7">
        <v>2</v>
      </c>
      <c r="N254" s="6">
        <v>0.248</v>
      </c>
      <c r="O254" s="6">
        <v>0.191</v>
      </c>
      <c r="P254" s="6">
        <v>0.23300000000000001</v>
      </c>
      <c r="R254" s="10">
        <f t="shared" si="24"/>
        <v>14</v>
      </c>
      <c r="S254" s="10">
        <f t="shared" si="25"/>
        <v>14</v>
      </c>
      <c r="T254" s="6">
        <f t="shared" si="23"/>
        <v>0.67200000000000004</v>
      </c>
      <c r="U254" s="6">
        <f t="shared" si="26"/>
        <v>3.3148531612903223</v>
      </c>
      <c r="V254" s="6">
        <f t="shared" si="27"/>
        <v>4.3041025340314132</v>
      </c>
      <c r="W254" s="6">
        <f t="shared" si="28"/>
        <v>3.528255725321888</v>
      </c>
      <c r="X254" s="14" t="s">
        <v>55</v>
      </c>
      <c r="Z254" s="12"/>
      <c r="AA254" s="6"/>
    </row>
    <row r="255" spans="1:27" x14ac:dyDescent="0.2">
      <c r="A255" s="7"/>
      <c r="B255" s="7"/>
      <c r="C255" s="7">
        <v>14</v>
      </c>
      <c r="D255" s="7">
        <v>14</v>
      </c>
      <c r="E255" s="7">
        <v>256</v>
      </c>
      <c r="F255" s="3">
        <v>16</v>
      </c>
      <c r="G255" s="7">
        <v>1024</v>
      </c>
      <c r="H255" s="7">
        <v>1</v>
      </c>
      <c r="I255" s="7">
        <v>1</v>
      </c>
      <c r="J255" s="7">
        <v>0</v>
      </c>
      <c r="K255" s="7">
        <v>0</v>
      </c>
      <c r="L255" s="7">
        <v>1</v>
      </c>
      <c r="M255" s="7">
        <v>1</v>
      </c>
      <c r="N255" s="6">
        <v>0.32600000000000001</v>
      </c>
      <c r="O255" s="6">
        <v>0.223</v>
      </c>
      <c r="P255" s="6">
        <v>0.22700000000000001</v>
      </c>
      <c r="R255" s="10">
        <f t="shared" si="24"/>
        <v>14</v>
      </c>
      <c r="S255" s="10">
        <f t="shared" si="25"/>
        <v>14</v>
      </c>
      <c r="T255" s="6">
        <f t="shared" si="23"/>
        <v>0.77600000000000002</v>
      </c>
      <c r="U255" s="6">
        <f t="shared" si="26"/>
        <v>5.0434575705521478</v>
      </c>
      <c r="V255" s="6">
        <f t="shared" si="27"/>
        <v>7.3729469417040363</v>
      </c>
      <c r="W255" s="6">
        <f t="shared" si="28"/>
        <v>7.2430271718061672</v>
      </c>
      <c r="X255" s="14" t="s">
        <v>58</v>
      </c>
      <c r="Z255" s="12"/>
      <c r="AA255" s="6"/>
    </row>
    <row r="256" spans="1:27" x14ac:dyDescent="0.2">
      <c r="A256" s="7"/>
      <c r="B256" s="7"/>
      <c r="C256" s="7">
        <v>28</v>
      </c>
      <c r="D256" s="7">
        <v>28</v>
      </c>
      <c r="E256" s="7">
        <v>512</v>
      </c>
      <c r="F256" s="3">
        <v>16</v>
      </c>
      <c r="G256" s="7">
        <v>1024</v>
      </c>
      <c r="H256" s="7">
        <v>1</v>
      </c>
      <c r="I256" s="7">
        <v>1</v>
      </c>
      <c r="J256" s="7">
        <v>0</v>
      </c>
      <c r="K256" s="7">
        <v>0</v>
      </c>
      <c r="L256" s="7">
        <v>2</v>
      </c>
      <c r="M256" s="7">
        <v>2</v>
      </c>
      <c r="N256" s="6">
        <v>0.60899999999999999</v>
      </c>
      <c r="O256" s="6">
        <v>0.625</v>
      </c>
      <c r="P256" s="6">
        <v>0.52600000000000002</v>
      </c>
      <c r="R256" s="10">
        <f t="shared" si="24"/>
        <v>14</v>
      </c>
      <c r="S256" s="10">
        <f t="shared" si="25"/>
        <v>14</v>
      </c>
      <c r="T256" s="6">
        <f t="shared" si="23"/>
        <v>1.76</v>
      </c>
      <c r="U256" s="6">
        <f t="shared" si="26"/>
        <v>5.399563770114943</v>
      </c>
      <c r="V256" s="6">
        <f t="shared" si="27"/>
        <v>5.2613349376</v>
      </c>
      <c r="W256" s="6">
        <f t="shared" si="28"/>
        <v>6.2515861901140681</v>
      </c>
      <c r="X256" s="14" t="s">
        <v>58</v>
      </c>
      <c r="Z256" s="12"/>
      <c r="AA256" s="6"/>
    </row>
    <row r="257" spans="1:27" x14ac:dyDescent="0.2">
      <c r="A257" s="7"/>
      <c r="B257" s="7"/>
      <c r="C257" s="7">
        <v>14</v>
      </c>
      <c r="D257" s="7">
        <v>14</v>
      </c>
      <c r="E257" s="7">
        <v>1024</v>
      </c>
      <c r="F257" s="3">
        <v>16</v>
      </c>
      <c r="G257" s="7">
        <v>256</v>
      </c>
      <c r="H257" s="7">
        <v>1</v>
      </c>
      <c r="I257" s="7">
        <v>1</v>
      </c>
      <c r="J257" s="7">
        <v>0</v>
      </c>
      <c r="K257" s="7">
        <v>0</v>
      </c>
      <c r="L257" s="7">
        <v>1</v>
      </c>
      <c r="M257" s="7">
        <v>1</v>
      </c>
      <c r="N257" s="6">
        <v>0.28199999999999997</v>
      </c>
      <c r="O257" s="6">
        <v>0.22</v>
      </c>
      <c r="P257" s="6">
        <v>0.24099999999999999</v>
      </c>
      <c r="R257" s="10">
        <f t="shared" si="24"/>
        <v>14</v>
      </c>
      <c r="S257" s="10">
        <f t="shared" si="25"/>
        <v>14</v>
      </c>
      <c r="T257" s="6">
        <f t="shared" si="23"/>
        <v>0.74299999999999999</v>
      </c>
      <c r="U257" s="6">
        <f t="shared" si="26"/>
        <v>5.8303800283687952</v>
      </c>
      <c r="V257" s="6">
        <f t="shared" si="27"/>
        <v>7.4734871272727261</v>
      </c>
      <c r="W257" s="6">
        <f t="shared" si="28"/>
        <v>6.8222704066390039</v>
      </c>
      <c r="X257" s="14" t="s">
        <v>55</v>
      </c>
      <c r="Z257" s="12"/>
      <c r="AA257" s="6"/>
    </row>
    <row r="258" spans="1:27" x14ac:dyDescent="0.2">
      <c r="A258" s="7"/>
      <c r="B258" s="7"/>
      <c r="C258" s="7">
        <v>14</v>
      </c>
      <c r="D258" s="7">
        <v>14</v>
      </c>
      <c r="E258" s="7">
        <v>256</v>
      </c>
      <c r="F258" s="3">
        <v>16</v>
      </c>
      <c r="G258" s="7">
        <v>1024</v>
      </c>
      <c r="H258" s="7">
        <v>1</v>
      </c>
      <c r="I258" s="7">
        <v>1</v>
      </c>
      <c r="J258" s="7">
        <v>0</v>
      </c>
      <c r="K258" s="7">
        <v>0</v>
      </c>
      <c r="L258" s="7">
        <v>1</v>
      </c>
      <c r="M258" s="7">
        <v>1</v>
      </c>
      <c r="N258" s="6">
        <v>0.32700000000000001</v>
      </c>
      <c r="O258" s="6">
        <v>0.222</v>
      </c>
      <c r="P258" s="6">
        <v>0.22700000000000001</v>
      </c>
      <c r="R258" s="10">
        <f t="shared" si="24"/>
        <v>14</v>
      </c>
      <c r="S258" s="10">
        <f t="shared" si="25"/>
        <v>14</v>
      </c>
      <c r="T258" s="6">
        <f t="shared" si="23"/>
        <v>0.77600000000000002</v>
      </c>
      <c r="U258" s="6">
        <f t="shared" si="26"/>
        <v>5.0280341529051986</v>
      </c>
      <c r="V258" s="6">
        <f t="shared" si="27"/>
        <v>7.4061584144144144</v>
      </c>
      <c r="W258" s="6">
        <f t="shared" si="28"/>
        <v>7.2430271718061672</v>
      </c>
      <c r="X258" s="14" t="s">
        <v>58</v>
      </c>
      <c r="Z258" s="12"/>
      <c r="AA258" s="6"/>
    </row>
    <row r="259" spans="1:27" x14ac:dyDescent="0.2">
      <c r="A259" s="7"/>
      <c r="B259" s="7"/>
      <c r="C259" s="7">
        <v>14</v>
      </c>
      <c r="D259" s="7">
        <v>14</v>
      </c>
      <c r="E259" s="7">
        <v>1024</v>
      </c>
      <c r="F259" s="3">
        <v>16</v>
      </c>
      <c r="G259" s="7">
        <v>512</v>
      </c>
      <c r="H259" s="7">
        <v>1</v>
      </c>
      <c r="I259" s="7">
        <v>1</v>
      </c>
      <c r="J259" s="7">
        <v>0</v>
      </c>
      <c r="K259" s="7">
        <v>0</v>
      </c>
      <c r="L259" s="7">
        <v>2</v>
      </c>
      <c r="M259" s="7">
        <v>2</v>
      </c>
      <c r="N259" s="6">
        <v>0.23699999999999999</v>
      </c>
      <c r="O259" s="6">
        <v>0.189</v>
      </c>
      <c r="P259" s="6">
        <v>0.21</v>
      </c>
      <c r="R259" s="10">
        <f t="shared" si="24"/>
        <v>7</v>
      </c>
      <c r="S259" s="10">
        <f t="shared" si="25"/>
        <v>7</v>
      </c>
      <c r="T259" s="6">
        <f t="shared" si="23"/>
        <v>0.63600000000000001</v>
      </c>
      <c r="U259" s="6">
        <f t="shared" si="26"/>
        <v>3.4687071054852323</v>
      </c>
      <c r="V259" s="6">
        <f t="shared" si="27"/>
        <v>4.3496485925925921</v>
      </c>
      <c r="W259" s="6">
        <f t="shared" si="28"/>
        <v>3.9146837333333333</v>
      </c>
      <c r="X259" s="14" t="s">
        <v>58</v>
      </c>
      <c r="Z259" s="12"/>
      <c r="AA259" s="6"/>
    </row>
    <row r="260" spans="1:27" x14ac:dyDescent="0.2">
      <c r="A260" s="7"/>
      <c r="B260" s="7"/>
      <c r="C260" s="7">
        <v>7</v>
      </c>
      <c r="D260" s="7">
        <v>7</v>
      </c>
      <c r="E260" s="7">
        <v>512</v>
      </c>
      <c r="F260" s="3">
        <v>16</v>
      </c>
      <c r="G260" s="7">
        <v>512</v>
      </c>
      <c r="H260" s="7">
        <v>3</v>
      </c>
      <c r="I260" s="7">
        <v>3</v>
      </c>
      <c r="J260" s="7">
        <v>1</v>
      </c>
      <c r="K260" s="7">
        <v>1</v>
      </c>
      <c r="L260" s="7">
        <v>1</v>
      </c>
      <c r="M260" s="7">
        <v>1</v>
      </c>
      <c r="N260" s="6">
        <v>0.24199999999999999</v>
      </c>
      <c r="O260" s="6">
        <v>0.309</v>
      </c>
      <c r="P260" s="6">
        <v>0.38600000000000001</v>
      </c>
      <c r="R260" s="10">
        <f t="shared" si="24"/>
        <v>7</v>
      </c>
      <c r="S260" s="10">
        <f t="shared" si="25"/>
        <v>7</v>
      </c>
      <c r="T260" s="6">
        <f t="shared" si="23"/>
        <v>0.93699999999999994</v>
      </c>
      <c r="U260" s="6">
        <f t="shared" si="26"/>
        <v>15.286678214876034</v>
      </c>
      <c r="V260" s="6">
        <f t="shared" si="27"/>
        <v>11.972091029126215</v>
      </c>
      <c r="W260" s="6">
        <f t="shared" si="28"/>
        <v>9.5838759792746107</v>
      </c>
      <c r="X260" s="14" t="s">
        <v>56</v>
      </c>
      <c r="Z260" s="12"/>
      <c r="AA260" s="6"/>
    </row>
    <row r="261" spans="1:27" x14ac:dyDescent="0.2">
      <c r="A261" s="7"/>
      <c r="B261" s="7"/>
      <c r="C261" s="7">
        <v>7</v>
      </c>
      <c r="D261" s="7">
        <v>7</v>
      </c>
      <c r="E261" s="7">
        <v>512</v>
      </c>
      <c r="F261" s="3">
        <v>16</v>
      </c>
      <c r="G261" s="7">
        <v>2048</v>
      </c>
      <c r="H261" s="7">
        <v>1</v>
      </c>
      <c r="I261" s="7">
        <v>1</v>
      </c>
      <c r="J261" s="7">
        <v>0</v>
      </c>
      <c r="K261" s="7">
        <v>0</v>
      </c>
      <c r="L261" s="7">
        <v>1</v>
      </c>
      <c r="M261" s="7">
        <v>1</v>
      </c>
      <c r="N261" s="6">
        <v>0.29099999999999998</v>
      </c>
      <c r="O261" s="6">
        <v>0.23599999999999999</v>
      </c>
      <c r="P261" s="6">
        <v>0.26200000000000001</v>
      </c>
      <c r="R261" s="10">
        <f t="shared" si="24"/>
        <v>7</v>
      </c>
      <c r="S261" s="10">
        <f t="shared" si="25"/>
        <v>7</v>
      </c>
      <c r="T261" s="6">
        <f t="shared" si="23"/>
        <v>0.78899999999999992</v>
      </c>
      <c r="U261" s="6">
        <f t="shared" si="26"/>
        <v>5.6500589965635744</v>
      </c>
      <c r="V261" s="6">
        <f t="shared" si="27"/>
        <v>6.9668100338983052</v>
      </c>
      <c r="W261" s="6">
        <f t="shared" si="28"/>
        <v>6.2754472061068691</v>
      </c>
      <c r="X261" s="14" t="s">
        <v>58</v>
      </c>
      <c r="Z261" s="12"/>
      <c r="AA261" s="6"/>
    </row>
    <row r="262" spans="1:27" x14ac:dyDescent="0.2">
      <c r="A262" s="7"/>
      <c r="B262" s="7"/>
      <c r="C262" s="7">
        <v>14</v>
      </c>
      <c r="D262" s="7">
        <v>14</v>
      </c>
      <c r="E262" s="7">
        <v>1024</v>
      </c>
      <c r="F262" s="3">
        <v>16</v>
      </c>
      <c r="G262" s="7">
        <v>2048</v>
      </c>
      <c r="H262" s="7">
        <v>1</v>
      </c>
      <c r="I262" s="7">
        <v>1</v>
      </c>
      <c r="J262" s="7">
        <v>0</v>
      </c>
      <c r="K262" s="7">
        <v>0</v>
      </c>
      <c r="L262" s="7">
        <v>2</v>
      </c>
      <c r="M262" s="7">
        <v>2</v>
      </c>
      <c r="N262" s="6">
        <v>0.57399999999999995</v>
      </c>
      <c r="O262" s="6">
        <v>0.65400000000000003</v>
      </c>
      <c r="P262" s="6">
        <v>0.6</v>
      </c>
      <c r="R262" s="10">
        <f t="shared" si="24"/>
        <v>7</v>
      </c>
      <c r="S262" s="10">
        <f t="shared" si="25"/>
        <v>7</v>
      </c>
      <c r="T262" s="6">
        <f t="shared" si="23"/>
        <v>1.8279999999999998</v>
      </c>
      <c r="U262" s="6">
        <f t="shared" si="26"/>
        <v>5.728805463414635</v>
      </c>
      <c r="V262" s="6">
        <f t="shared" si="27"/>
        <v>5.0280341529051986</v>
      </c>
      <c r="W262" s="6">
        <f t="shared" si="28"/>
        <v>5.4805572266666669</v>
      </c>
      <c r="X262" s="14" t="s">
        <v>58</v>
      </c>
      <c r="Z262" s="12"/>
      <c r="AA262" s="6"/>
    </row>
    <row r="263" spans="1:27" x14ac:dyDescent="0.2">
      <c r="A263" s="7"/>
      <c r="B263" s="7"/>
      <c r="C263" s="7">
        <v>7</v>
      </c>
      <c r="D263" s="7">
        <v>7</v>
      </c>
      <c r="E263" s="7">
        <v>2048</v>
      </c>
      <c r="F263" s="3">
        <v>16</v>
      </c>
      <c r="G263" s="7">
        <v>512</v>
      </c>
      <c r="H263" s="7">
        <v>1</v>
      </c>
      <c r="I263" s="7">
        <v>1</v>
      </c>
      <c r="J263" s="7">
        <v>0</v>
      </c>
      <c r="K263" s="7">
        <v>0</v>
      </c>
      <c r="L263" s="7">
        <v>1</v>
      </c>
      <c r="M263" s="7">
        <v>1</v>
      </c>
      <c r="N263" s="6">
        <v>0.32300000000000001</v>
      </c>
      <c r="O263" s="6">
        <v>0.23899999999999999</v>
      </c>
      <c r="P263" s="6">
        <v>0.27600000000000002</v>
      </c>
      <c r="R263" s="10">
        <f t="shared" si="24"/>
        <v>7</v>
      </c>
      <c r="S263" s="10">
        <f t="shared" si="25"/>
        <v>7</v>
      </c>
      <c r="T263" s="6">
        <f t="shared" si="23"/>
        <v>0.83800000000000008</v>
      </c>
      <c r="U263" s="6">
        <f t="shared" si="26"/>
        <v>5.0903008297213619</v>
      </c>
      <c r="V263" s="6">
        <f t="shared" si="27"/>
        <v>6.8793605355648548</v>
      </c>
      <c r="W263" s="6">
        <f t="shared" si="28"/>
        <v>5.9571274202898543</v>
      </c>
      <c r="X263" s="14" t="s">
        <v>58</v>
      </c>
      <c r="Z263" s="12"/>
      <c r="AA263" s="6"/>
    </row>
    <row r="264" spans="1:27" x14ac:dyDescent="0.2">
      <c r="N264" s="6"/>
      <c r="O264" s="6"/>
      <c r="P264" s="6"/>
      <c r="T264" s="6"/>
    </row>
    <row r="265" spans="1:27" x14ac:dyDescent="0.2">
      <c r="T265" s="6"/>
    </row>
    <row r="266" spans="1:27" x14ac:dyDescent="0.2">
      <c r="D266" s="3" t="s">
        <v>30</v>
      </c>
    </row>
    <row r="272" spans="1:27" x14ac:dyDescent="0.2">
      <c r="D272" s="2" t="s">
        <v>65</v>
      </c>
      <c r="L272" s="8"/>
    </row>
    <row r="273" spans="1:11" x14ac:dyDescent="0.2">
      <c r="A273" s="3" t="s">
        <v>31</v>
      </c>
      <c r="C273" s="3" t="s">
        <v>32</v>
      </c>
      <c r="D273" s="3" t="s">
        <v>2</v>
      </c>
      <c r="E273" s="3" t="s">
        <v>33</v>
      </c>
      <c r="G273" s="3" t="s">
        <v>34</v>
      </c>
      <c r="H273" s="3" t="s">
        <v>35</v>
      </c>
      <c r="I273" s="3" t="s">
        <v>36</v>
      </c>
      <c r="J273" s="3" t="s">
        <v>37</v>
      </c>
    </row>
    <row r="275" spans="1:11" x14ac:dyDescent="0.2">
      <c r="C275" s="3">
        <v>1760</v>
      </c>
      <c r="D275" s="3">
        <v>16</v>
      </c>
      <c r="E275" s="3">
        <v>50</v>
      </c>
      <c r="G275" s="6">
        <v>3.4</v>
      </c>
      <c r="H275" s="6">
        <v>4.3579999999999997</v>
      </c>
      <c r="I275" s="6">
        <f t="shared" ref="I275:I286" si="29">(2*$E275*$D275*$C275*$C275+$E275*$D275*$C275)/(G275/1000)/10^12</f>
        <v>1.4581082352941177</v>
      </c>
      <c r="J275" s="6">
        <f t="shared" ref="J275:J286" si="30">(2*$E275*$D275*$C275*$C275+$E275*$D275*$C275)/(H275/1000)/10^12</f>
        <v>1.1375787058283615</v>
      </c>
      <c r="K275" s="13"/>
    </row>
    <row r="276" spans="1:11" x14ac:dyDescent="0.2">
      <c r="C276" s="3">
        <v>1760</v>
      </c>
      <c r="D276" s="3">
        <v>32</v>
      </c>
      <c r="E276" s="3">
        <v>50</v>
      </c>
      <c r="G276" s="6">
        <v>3.8069999999999999</v>
      </c>
      <c r="H276" s="6">
        <v>4.0279999999999996</v>
      </c>
      <c r="I276" s="6">
        <f t="shared" si="29"/>
        <v>2.6044486472287889</v>
      </c>
      <c r="J276" s="6">
        <f t="shared" si="30"/>
        <v>2.4615531281032772</v>
      </c>
      <c r="K276" s="13"/>
    </row>
    <row r="277" spans="1:11" x14ac:dyDescent="0.2">
      <c r="C277" s="3">
        <v>1760</v>
      </c>
      <c r="D277" s="3">
        <v>64</v>
      </c>
      <c r="E277" s="3">
        <v>50</v>
      </c>
      <c r="G277" s="6">
        <v>5.0620000000000003</v>
      </c>
      <c r="H277" s="6">
        <v>5.8559999999999999</v>
      </c>
      <c r="I277" s="6">
        <f t="shared" si="29"/>
        <v>3.9174776768075854</v>
      </c>
      <c r="J277" s="6">
        <f t="shared" si="30"/>
        <v>3.3863169398907105</v>
      </c>
      <c r="K277" s="13"/>
    </row>
    <row r="278" spans="1:11" x14ac:dyDescent="0.2">
      <c r="C278" s="3">
        <v>1760</v>
      </c>
      <c r="D278" s="3">
        <v>128</v>
      </c>
      <c r="E278" s="3">
        <v>50</v>
      </c>
      <c r="G278" s="6">
        <v>8.6959999999999997</v>
      </c>
      <c r="H278" s="6">
        <v>8.4559999999999995</v>
      </c>
      <c r="I278" s="6">
        <f t="shared" si="29"/>
        <v>4.5607801287948488</v>
      </c>
      <c r="J278" s="6">
        <f t="shared" si="30"/>
        <v>4.6902251655629144</v>
      </c>
      <c r="K278" s="13"/>
    </row>
    <row r="279" spans="1:11" x14ac:dyDescent="0.2">
      <c r="C279" s="3">
        <v>2048</v>
      </c>
      <c r="D279" s="3">
        <v>16</v>
      </c>
      <c r="E279" s="3">
        <v>50</v>
      </c>
      <c r="G279" s="6">
        <v>4.9960000000000004</v>
      </c>
      <c r="H279" s="6">
        <v>4.4800000000000004</v>
      </c>
      <c r="I279" s="6">
        <f t="shared" si="29"/>
        <v>1.3435798238590873</v>
      </c>
      <c r="J279" s="6">
        <f t="shared" si="30"/>
        <v>1.4983314285714284</v>
      </c>
      <c r="K279" s="13"/>
    </row>
    <row r="280" spans="1:11" x14ac:dyDescent="0.2">
      <c r="C280" s="3">
        <v>2048</v>
      </c>
      <c r="D280" s="3">
        <v>32</v>
      </c>
      <c r="E280" s="3">
        <v>50</v>
      </c>
      <c r="G280" s="6">
        <v>6.4980000000000002</v>
      </c>
      <c r="H280" s="6">
        <v>4.9809999999999999</v>
      </c>
      <c r="I280" s="6">
        <f t="shared" si="29"/>
        <v>2.066027947060634</v>
      </c>
      <c r="J280" s="6">
        <f t="shared" si="30"/>
        <v>2.6952518771331055</v>
      </c>
      <c r="K280" s="13"/>
    </row>
    <row r="281" spans="1:11" x14ac:dyDescent="0.2">
      <c r="C281" s="3">
        <v>2048</v>
      </c>
      <c r="D281" s="3">
        <v>64</v>
      </c>
      <c r="E281" s="3">
        <v>50</v>
      </c>
      <c r="G281" s="6">
        <v>8.4309999999999992</v>
      </c>
      <c r="H281" s="6">
        <v>6.3129999999999997</v>
      </c>
      <c r="I281" s="6">
        <f t="shared" si="29"/>
        <v>3.1846873680464953</v>
      </c>
      <c r="J281" s="6">
        <f t="shared" si="30"/>
        <v>4.2531441786789168</v>
      </c>
      <c r="K281" s="13"/>
    </row>
    <row r="282" spans="1:11" x14ac:dyDescent="0.2">
      <c r="C282" s="3">
        <v>2048</v>
      </c>
      <c r="D282" s="3">
        <v>128</v>
      </c>
      <c r="E282" s="3">
        <v>50</v>
      </c>
      <c r="G282" s="6">
        <v>12.853</v>
      </c>
      <c r="H282" s="6">
        <v>10.968999999999999</v>
      </c>
      <c r="I282" s="6">
        <f t="shared" si="29"/>
        <v>4.1780283513576597</v>
      </c>
      <c r="J282" s="6">
        <f t="shared" si="30"/>
        <v>4.895633002096818</v>
      </c>
      <c r="K282" s="13"/>
    </row>
    <row r="283" spans="1:11" x14ac:dyDescent="0.2">
      <c r="C283" s="3">
        <v>2560</v>
      </c>
      <c r="D283" s="3">
        <v>16</v>
      </c>
      <c r="E283" s="3">
        <v>50</v>
      </c>
      <c r="G283" s="6">
        <v>6.3739999999999997</v>
      </c>
      <c r="H283" s="6">
        <v>6.0220000000000002</v>
      </c>
      <c r="I283" s="6">
        <f t="shared" si="29"/>
        <v>1.6454044556008787</v>
      </c>
      <c r="J283" s="6">
        <f t="shared" si="30"/>
        <v>1.7415821986051145</v>
      </c>
      <c r="K283" s="13"/>
    </row>
    <row r="284" spans="1:11" x14ac:dyDescent="0.2">
      <c r="C284" s="3">
        <v>2560</v>
      </c>
      <c r="D284" s="3">
        <v>32</v>
      </c>
      <c r="E284" s="3">
        <v>50</v>
      </c>
      <c r="G284" s="6">
        <v>6.6180000000000003</v>
      </c>
      <c r="H284" s="6">
        <v>6.9720000000000004</v>
      </c>
      <c r="I284" s="6">
        <f t="shared" si="29"/>
        <v>3.169479601087942</v>
      </c>
      <c r="J284" s="6">
        <f t="shared" si="30"/>
        <v>3.0085507745266775</v>
      </c>
      <c r="K284" s="13"/>
    </row>
    <row r="285" spans="1:11" x14ac:dyDescent="0.2">
      <c r="C285" s="3">
        <v>2560</v>
      </c>
      <c r="D285" s="3">
        <v>64</v>
      </c>
      <c r="E285" s="3">
        <v>50</v>
      </c>
      <c r="G285" s="6">
        <v>9.9930000000000003</v>
      </c>
      <c r="H285" s="6">
        <v>9.327</v>
      </c>
      <c r="I285" s="6">
        <f t="shared" si="29"/>
        <v>4.1980618432903034</v>
      </c>
      <c r="J285" s="6">
        <f t="shared" si="30"/>
        <v>4.4978269540045028</v>
      </c>
      <c r="K285" s="13"/>
    </row>
    <row r="286" spans="1:11" x14ac:dyDescent="0.2">
      <c r="C286" s="3">
        <v>2560</v>
      </c>
      <c r="D286" s="3">
        <v>128</v>
      </c>
      <c r="E286" s="3">
        <v>50</v>
      </c>
      <c r="G286" s="6">
        <v>14.975</v>
      </c>
      <c r="H286" s="6">
        <v>14.747</v>
      </c>
      <c r="I286" s="6">
        <f t="shared" si="29"/>
        <v>5.6028356594323867</v>
      </c>
      <c r="J286" s="6">
        <f t="shared" si="30"/>
        <v>5.6894598223367465</v>
      </c>
      <c r="K286" s="13"/>
    </row>
    <row r="287" spans="1:11" x14ac:dyDescent="0.2">
      <c r="G287" s="6"/>
      <c r="H287" s="6"/>
      <c r="K287" s="13"/>
    </row>
    <row r="288" spans="1:11" x14ac:dyDescent="0.2">
      <c r="K288" s="13"/>
    </row>
    <row r="289" spans="1:11" x14ac:dyDescent="0.2">
      <c r="K289" s="13"/>
    </row>
    <row r="290" spans="1:11" x14ac:dyDescent="0.2">
      <c r="A290" s="3" t="s">
        <v>38</v>
      </c>
      <c r="C290" s="3" t="s">
        <v>32</v>
      </c>
      <c r="D290" s="3" t="s">
        <v>2</v>
      </c>
      <c r="E290" s="3" t="s">
        <v>33</v>
      </c>
      <c r="G290" s="3" t="s">
        <v>39</v>
      </c>
      <c r="H290" s="3" t="s">
        <v>40</v>
      </c>
      <c r="I290" s="3" t="s">
        <v>36</v>
      </c>
      <c r="J290" s="3" t="s">
        <v>37</v>
      </c>
      <c r="K290" s="13"/>
    </row>
    <row r="291" spans="1:11" x14ac:dyDescent="0.2">
      <c r="C291" s="3">
        <v>512</v>
      </c>
      <c r="D291" s="3">
        <v>16</v>
      </c>
      <c r="E291" s="3">
        <v>25</v>
      </c>
      <c r="G291" s="6">
        <v>2.0760000000000001</v>
      </c>
      <c r="H291" s="6">
        <v>2.6930000000000001</v>
      </c>
      <c r="I291" s="6">
        <f t="shared" ref="I291:I312" si="31">(8*$E291*$D291*$C291*$C291)/(G291/1000)/10^12</f>
        <v>0.40407552986512518</v>
      </c>
      <c r="J291" s="6">
        <f t="shared" ref="J291:J306" si="32">(8*$E291*$D291*$C291*$C291)/(H291/1000)/10^12</f>
        <v>0.31149676940215376</v>
      </c>
      <c r="K291" s="13"/>
    </row>
    <row r="292" spans="1:11" x14ac:dyDescent="0.2">
      <c r="C292" s="3">
        <v>512</v>
      </c>
      <c r="D292" s="3">
        <v>32</v>
      </c>
      <c r="E292" s="3">
        <v>25</v>
      </c>
      <c r="G292" s="6">
        <v>3.0369999999999999</v>
      </c>
      <c r="H292" s="6">
        <v>3.3719999999999999</v>
      </c>
      <c r="I292" s="6">
        <f t="shared" si="31"/>
        <v>0.55242726374711892</v>
      </c>
      <c r="J292" s="6">
        <f t="shared" si="32"/>
        <v>0.49754495848161329</v>
      </c>
      <c r="K292" s="13"/>
    </row>
    <row r="293" spans="1:11" x14ac:dyDescent="0.2">
      <c r="C293" s="3">
        <v>512</v>
      </c>
      <c r="D293" s="3">
        <v>64</v>
      </c>
      <c r="E293" s="3">
        <v>25</v>
      </c>
      <c r="G293" s="6">
        <v>3.2970000000000002</v>
      </c>
      <c r="H293" s="6">
        <v>4.3970000000000002</v>
      </c>
      <c r="I293" s="6">
        <f t="shared" si="31"/>
        <v>1.0177261753108886</v>
      </c>
      <c r="J293" s="6">
        <f t="shared" si="32"/>
        <v>0.76312103707073009</v>
      </c>
      <c r="K293" s="13"/>
    </row>
    <row r="294" spans="1:11" x14ac:dyDescent="0.2">
      <c r="C294" s="3">
        <v>512</v>
      </c>
      <c r="D294" s="3">
        <v>128</v>
      </c>
      <c r="E294" s="3">
        <v>25</v>
      </c>
      <c r="G294" s="6">
        <v>4.1689999999999996</v>
      </c>
      <c r="H294" s="6">
        <v>5.3970000000000002</v>
      </c>
      <c r="I294" s="6">
        <f t="shared" si="31"/>
        <v>1.609711297673303</v>
      </c>
      <c r="J294" s="6">
        <f t="shared" si="32"/>
        <v>1.2434475449323699</v>
      </c>
      <c r="K294" s="13"/>
    </row>
    <row r="295" spans="1:11" x14ac:dyDescent="0.2">
      <c r="C295" s="3">
        <v>1024</v>
      </c>
      <c r="D295" s="3">
        <v>16</v>
      </c>
      <c r="E295" s="3">
        <v>25</v>
      </c>
      <c r="G295" s="6">
        <v>3.7320000000000002</v>
      </c>
      <c r="H295" s="6">
        <v>3.915</v>
      </c>
      <c r="I295" s="6">
        <f t="shared" si="31"/>
        <v>0.89910053590568051</v>
      </c>
      <c r="J295" s="6">
        <f t="shared" si="32"/>
        <v>0.85707361430395912</v>
      </c>
      <c r="K295" s="13"/>
    </row>
    <row r="296" spans="1:11" x14ac:dyDescent="0.2">
      <c r="C296" s="3">
        <v>1024</v>
      </c>
      <c r="D296" s="3">
        <v>32</v>
      </c>
      <c r="E296" s="3">
        <v>25</v>
      </c>
      <c r="G296" s="6">
        <v>4.617</v>
      </c>
      <c r="H296" s="6">
        <v>4.665</v>
      </c>
      <c r="I296" s="6">
        <f t="shared" si="31"/>
        <v>1.4535166558371237</v>
      </c>
      <c r="J296" s="6">
        <f t="shared" si="32"/>
        <v>1.4385608574490891</v>
      </c>
      <c r="K296" s="13"/>
    </row>
    <row r="297" spans="1:11" x14ac:dyDescent="0.2">
      <c r="C297" s="3">
        <v>1024</v>
      </c>
      <c r="D297" s="3">
        <v>64</v>
      </c>
      <c r="E297" s="3">
        <v>25</v>
      </c>
      <c r="G297" s="6">
        <v>6.11</v>
      </c>
      <c r="H297" s="6">
        <v>6.7869999999999999</v>
      </c>
      <c r="I297" s="6">
        <f t="shared" si="31"/>
        <v>2.1966894926350244</v>
      </c>
      <c r="J297" s="6">
        <f t="shared" si="32"/>
        <v>1.9775707676440253</v>
      </c>
      <c r="K297" s="13"/>
    </row>
    <row r="298" spans="1:11" x14ac:dyDescent="0.2">
      <c r="C298" s="3">
        <v>1024</v>
      </c>
      <c r="D298" s="3">
        <v>128</v>
      </c>
      <c r="E298" s="3">
        <v>25</v>
      </c>
      <c r="G298" s="6">
        <v>9.1270000000000007</v>
      </c>
      <c r="H298" s="6">
        <v>10.061999999999999</v>
      </c>
      <c r="I298" s="6">
        <f t="shared" si="31"/>
        <v>2.941113794236879</v>
      </c>
      <c r="J298" s="6">
        <f t="shared" si="32"/>
        <v>2.667814112502485</v>
      </c>
      <c r="K298" s="13"/>
    </row>
    <row r="299" spans="1:11" x14ac:dyDescent="0.2">
      <c r="C299" s="3">
        <v>2048</v>
      </c>
      <c r="D299" s="3">
        <v>16</v>
      </c>
      <c r="E299" s="3">
        <v>25</v>
      </c>
      <c r="G299" s="6">
        <v>9.2309999999999999</v>
      </c>
      <c r="H299" s="6">
        <v>8.6389999999999993</v>
      </c>
      <c r="I299" s="6">
        <f t="shared" si="31"/>
        <v>1.4539890369407431</v>
      </c>
      <c r="J299" s="6">
        <f t="shared" si="32"/>
        <v>1.5536257437203382</v>
      </c>
      <c r="K299" s="13"/>
    </row>
    <row r="300" spans="1:11" x14ac:dyDescent="0.2">
      <c r="C300" s="3">
        <v>2048</v>
      </c>
      <c r="D300" s="3">
        <v>32</v>
      </c>
      <c r="E300" s="3">
        <v>25</v>
      </c>
      <c r="G300" s="6">
        <v>11.785</v>
      </c>
      <c r="H300" s="6">
        <v>10.574</v>
      </c>
      <c r="I300" s="6">
        <f t="shared" si="31"/>
        <v>2.277772218922359</v>
      </c>
      <c r="J300" s="6">
        <f t="shared" si="32"/>
        <v>2.538636807263098</v>
      </c>
      <c r="K300" s="13"/>
    </row>
    <row r="301" spans="1:11" x14ac:dyDescent="0.2">
      <c r="C301" s="3">
        <v>2048</v>
      </c>
      <c r="D301" s="3">
        <v>64</v>
      </c>
      <c r="E301" s="3">
        <v>25</v>
      </c>
      <c r="G301" s="6">
        <v>13.676</v>
      </c>
      <c r="H301" s="6">
        <v>15.707000000000001</v>
      </c>
      <c r="I301" s="6">
        <f t="shared" si="31"/>
        <v>3.9256428195378765</v>
      </c>
      <c r="J301" s="6">
        <f t="shared" si="32"/>
        <v>3.4180359839561971</v>
      </c>
      <c r="K301" s="13"/>
    </row>
    <row r="302" spans="1:11" x14ac:dyDescent="0.2">
      <c r="C302" s="3">
        <v>2048</v>
      </c>
      <c r="D302" s="3">
        <v>128</v>
      </c>
      <c r="E302" s="3">
        <v>25</v>
      </c>
      <c r="G302" s="6">
        <v>24.262</v>
      </c>
      <c r="H302" s="6">
        <v>22.602</v>
      </c>
      <c r="I302" s="6">
        <f t="shared" si="31"/>
        <v>4.4256113428406563</v>
      </c>
      <c r="J302" s="6">
        <f t="shared" si="32"/>
        <v>4.7506496062295369</v>
      </c>
      <c r="K302" s="13"/>
    </row>
    <row r="303" spans="1:11" x14ac:dyDescent="0.2">
      <c r="C303" s="3">
        <v>4096</v>
      </c>
      <c r="D303" s="3">
        <v>16</v>
      </c>
      <c r="E303" s="3">
        <v>25</v>
      </c>
      <c r="G303" s="6">
        <v>27.890999999999998</v>
      </c>
      <c r="H303" s="6">
        <v>26.277999999999999</v>
      </c>
      <c r="I303" s="6">
        <f t="shared" si="31"/>
        <v>1.924889433867556</v>
      </c>
      <c r="J303" s="6">
        <f t="shared" si="32"/>
        <v>2.0430432757439685</v>
      </c>
      <c r="K303" s="13"/>
    </row>
    <row r="304" spans="1:11" x14ac:dyDescent="0.2">
      <c r="C304" s="3">
        <v>4096</v>
      </c>
      <c r="D304" s="3">
        <v>32</v>
      </c>
      <c r="E304" s="3">
        <v>25</v>
      </c>
      <c r="G304" s="6">
        <v>31.780999999999999</v>
      </c>
      <c r="H304" s="6">
        <v>33.122</v>
      </c>
      <c r="I304" s="6">
        <f t="shared" si="31"/>
        <v>3.3785652559705488</v>
      </c>
      <c r="J304" s="6">
        <f t="shared" si="32"/>
        <v>3.2417783467181933</v>
      </c>
      <c r="K304" s="13"/>
    </row>
    <row r="305" spans="1:11" x14ac:dyDescent="0.2">
      <c r="C305" s="3">
        <v>4096</v>
      </c>
      <c r="D305" s="3">
        <v>64</v>
      </c>
      <c r="E305" s="3">
        <v>25</v>
      </c>
      <c r="G305" s="6">
        <v>44.314</v>
      </c>
      <c r="H305" s="6">
        <v>40.319000000000003</v>
      </c>
      <c r="I305" s="6">
        <f t="shared" si="31"/>
        <v>4.8460613982037275</v>
      </c>
      <c r="J305" s="6">
        <f t="shared" si="32"/>
        <v>5.3262324164785833</v>
      </c>
      <c r="K305" s="13"/>
    </row>
    <row r="306" spans="1:11" x14ac:dyDescent="0.2">
      <c r="C306" s="3">
        <v>4096</v>
      </c>
      <c r="D306" s="3">
        <v>128</v>
      </c>
      <c r="E306" s="3">
        <v>25</v>
      </c>
      <c r="G306" s="6">
        <v>81.263999999999996</v>
      </c>
      <c r="H306" s="6">
        <v>79.192999999999998</v>
      </c>
      <c r="I306" s="6">
        <f t="shared" si="31"/>
        <v>5.2852029139594414</v>
      </c>
      <c r="J306" s="6">
        <f t="shared" si="32"/>
        <v>5.4234178475370305</v>
      </c>
      <c r="K306" s="13"/>
    </row>
    <row r="307" spans="1:11" x14ac:dyDescent="0.2">
      <c r="C307" s="3">
        <v>1536</v>
      </c>
      <c r="D307" s="3">
        <v>8</v>
      </c>
      <c r="E307" s="3">
        <v>50</v>
      </c>
      <c r="G307" s="6">
        <v>10.212999999999999</v>
      </c>
      <c r="H307" s="6">
        <v>11.362</v>
      </c>
      <c r="I307" s="6">
        <f t="shared" si="31"/>
        <v>0.73922913933222367</v>
      </c>
      <c r="J307" s="6">
        <f t="shared" ref="J307:J312" si="33">(8*$E307*$D307*$C307*$C307)/(H307/1000)/10^12</f>
        <v>0.66447343777503953</v>
      </c>
      <c r="K307" s="13"/>
    </row>
    <row r="308" spans="1:11" x14ac:dyDescent="0.2">
      <c r="C308" s="3">
        <v>1536</v>
      </c>
      <c r="D308" s="3">
        <v>16</v>
      </c>
      <c r="E308" s="3">
        <v>50</v>
      </c>
      <c r="G308" s="6">
        <v>11.66</v>
      </c>
      <c r="H308" s="6">
        <v>12.666</v>
      </c>
      <c r="I308" s="6">
        <f t="shared" si="31"/>
        <v>1.2949823670668952</v>
      </c>
      <c r="J308" s="6">
        <f t="shared" si="33"/>
        <v>1.1921280909521552</v>
      </c>
      <c r="K308" s="13"/>
    </row>
    <row r="309" spans="1:11" x14ac:dyDescent="0.2">
      <c r="C309" s="3">
        <v>1536</v>
      </c>
      <c r="D309" s="3">
        <v>32</v>
      </c>
      <c r="E309" s="3">
        <v>50</v>
      </c>
      <c r="G309" s="6">
        <v>14.007</v>
      </c>
      <c r="H309" s="6">
        <v>15.074</v>
      </c>
      <c r="I309" s="6">
        <f t="shared" si="31"/>
        <v>2.1559926322553009</v>
      </c>
      <c r="J309" s="6">
        <f t="shared" si="33"/>
        <v>2.0033825660076952</v>
      </c>
      <c r="K309" s="13"/>
    </row>
    <row r="310" spans="1:11" x14ac:dyDescent="0.2">
      <c r="C310" s="3">
        <v>256</v>
      </c>
      <c r="D310" s="3">
        <v>16</v>
      </c>
      <c r="E310" s="3">
        <v>150</v>
      </c>
      <c r="G310" s="6">
        <v>9.3979999999999997</v>
      </c>
      <c r="H310" s="6">
        <v>13.38</v>
      </c>
      <c r="I310" s="6">
        <f t="shared" si="31"/>
        <v>0.13388925303256011</v>
      </c>
      <c r="J310" s="6">
        <f t="shared" si="33"/>
        <v>9.4042690582959623E-2</v>
      </c>
      <c r="K310" s="13"/>
    </row>
    <row r="311" spans="1:11" x14ac:dyDescent="0.2">
      <c r="C311" s="3">
        <v>256</v>
      </c>
      <c r="D311" s="3">
        <v>32</v>
      </c>
      <c r="E311" s="3">
        <v>150</v>
      </c>
      <c r="G311" s="6">
        <v>10.885999999999999</v>
      </c>
      <c r="H311" s="6">
        <v>16.032</v>
      </c>
      <c r="I311" s="6">
        <f t="shared" si="31"/>
        <v>0.23117604262355318</v>
      </c>
      <c r="J311" s="6">
        <f t="shared" si="33"/>
        <v>0.15697245508982036</v>
      </c>
      <c r="K311" s="13"/>
    </row>
    <row r="312" spans="1:11" x14ac:dyDescent="0.2">
      <c r="C312" s="3">
        <v>256</v>
      </c>
      <c r="D312" s="3">
        <v>64</v>
      </c>
      <c r="E312" s="3">
        <v>150</v>
      </c>
      <c r="G312" s="6">
        <v>14.355</v>
      </c>
      <c r="H312" s="6">
        <v>21.463999999999999</v>
      </c>
      <c r="I312" s="6">
        <f t="shared" si="31"/>
        <v>0.35062102403343781</v>
      </c>
      <c r="J312" s="6">
        <f t="shared" si="33"/>
        <v>0.23449332836377193</v>
      </c>
      <c r="K312" s="13"/>
    </row>
    <row r="313" spans="1:11" x14ac:dyDescent="0.2">
      <c r="G313" s="6"/>
      <c r="H313" s="6"/>
      <c r="K313" s="13"/>
    </row>
    <row r="314" spans="1:11" x14ac:dyDescent="0.2">
      <c r="G314" s="6"/>
      <c r="H314" s="6"/>
      <c r="K314" s="13"/>
    </row>
    <row r="315" spans="1:11" x14ac:dyDescent="0.2">
      <c r="A315" s="3" t="s">
        <v>53</v>
      </c>
      <c r="C315" s="3" t="s">
        <v>54</v>
      </c>
      <c r="D315" s="3" t="s">
        <v>2</v>
      </c>
      <c r="E315" s="3" t="s">
        <v>33</v>
      </c>
      <c r="G315" s="6" t="s">
        <v>39</v>
      </c>
      <c r="H315" s="6" t="s">
        <v>40</v>
      </c>
      <c r="I315" s="3" t="s">
        <v>36</v>
      </c>
      <c r="J315" s="3" t="s">
        <v>37</v>
      </c>
      <c r="K315" s="13"/>
    </row>
    <row r="316" spans="1:11" x14ac:dyDescent="0.2">
      <c r="C316" s="3">
        <v>2816</v>
      </c>
      <c r="D316" s="3">
        <v>32</v>
      </c>
      <c r="E316" s="3">
        <v>1500</v>
      </c>
      <c r="G316" s="6">
        <v>876.327</v>
      </c>
      <c r="H316" s="6">
        <v>915.66600000000005</v>
      </c>
      <c r="I316" s="6">
        <f>(6*$E316*$D316*$C316*$C316)/(G316/1000)/10^12</f>
        <v>2.6061031190411796</v>
      </c>
      <c r="J316" s="6">
        <f>(6*$E316*$D316*$C316*$C316)/(H316/1000)/10^12</f>
        <v>2.4941392691221469</v>
      </c>
      <c r="K316" s="13"/>
    </row>
    <row r="317" spans="1:11" x14ac:dyDescent="0.2">
      <c r="C317" s="3">
        <v>2816</v>
      </c>
      <c r="D317" s="3">
        <v>32</v>
      </c>
      <c r="E317" s="3">
        <v>750</v>
      </c>
      <c r="G317" s="6">
        <v>447.49400000000003</v>
      </c>
      <c r="H317" s="6">
        <v>461.63600000000002</v>
      </c>
      <c r="I317" s="6">
        <f t="shared" ref="I317:I334" si="34">(6*$E317*$D317*$C317*$C317)/(G317/1000)/10^12</f>
        <v>2.5517644124837426</v>
      </c>
      <c r="J317" s="6">
        <f t="shared" ref="J317:J334" si="35">(6*$E317*$D317*$C317*$C317)/(H317/1000)/10^12</f>
        <v>2.4735923194898146</v>
      </c>
      <c r="K317" s="13"/>
    </row>
    <row r="318" spans="1:11" x14ac:dyDescent="0.2">
      <c r="C318" s="3">
        <v>2816</v>
      </c>
      <c r="D318" s="3">
        <v>32</v>
      </c>
      <c r="E318" s="3">
        <v>375</v>
      </c>
      <c r="G318" s="6">
        <v>228.672</v>
      </c>
      <c r="H318" s="6">
        <v>264.49400000000003</v>
      </c>
      <c r="I318" s="6">
        <f t="shared" si="34"/>
        <v>2.4968060453400502</v>
      </c>
      <c r="J318" s="6">
        <f t="shared" si="35"/>
        <v>2.158648710367721</v>
      </c>
      <c r="K318" s="13"/>
    </row>
    <row r="319" spans="1:11" x14ac:dyDescent="0.2">
      <c r="C319" s="3">
        <v>2816</v>
      </c>
      <c r="D319" s="3">
        <v>32</v>
      </c>
      <c r="E319" s="3">
        <v>187</v>
      </c>
      <c r="G319" s="6">
        <v>115.875</v>
      </c>
      <c r="H319" s="6">
        <v>114.09099999999999</v>
      </c>
      <c r="I319" s="6">
        <f t="shared" si="34"/>
        <v>2.4570748636375406</v>
      </c>
      <c r="J319" s="6">
        <f t="shared" si="35"/>
        <v>2.4954952610109471</v>
      </c>
      <c r="K319" s="13"/>
    </row>
    <row r="320" spans="1:11" x14ac:dyDescent="0.2">
      <c r="C320" s="3">
        <v>2048</v>
      </c>
      <c r="D320" s="3">
        <v>32</v>
      </c>
      <c r="E320" s="3">
        <v>1500</v>
      </c>
      <c r="G320" s="6">
        <v>694.64</v>
      </c>
      <c r="H320" s="6">
        <v>605.77599999999995</v>
      </c>
      <c r="I320" s="6">
        <f t="shared" si="34"/>
        <v>1.7389720603478058</v>
      </c>
      <c r="J320" s="6">
        <f t="shared" si="35"/>
        <v>1.994069675919812</v>
      </c>
      <c r="K320" s="13"/>
    </row>
    <row r="321" spans="3:11" x14ac:dyDescent="0.2">
      <c r="C321" s="3">
        <v>2048</v>
      </c>
      <c r="D321" s="3">
        <v>32</v>
      </c>
      <c r="E321" s="3">
        <v>750</v>
      </c>
      <c r="G321" s="6">
        <v>350.30500000000001</v>
      </c>
      <c r="H321" s="6">
        <v>301.858</v>
      </c>
      <c r="I321" s="6">
        <f t="shared" si="34"/>
        <v>1.7241540257775365</v>
      </c>
      <c r="J321" s="6">
        <f t="shared" si="35"/>
        <v>2.0008738413426177</v>
      </c>
      <c r="K321" s="13"/>
    </row>
    <row r="322" spans="3:11" x14ac:dyDescent="0.2">
      <c r="C322" s="3">
        <v>2048</v>
      </c>
      <c r="D322" s="3">
        <v>32</v>
      </c>
      <c r="E322" s="3">
        <v>375</v>
      </c>
      <c r="G322" s="6">
        <v>175.327</v>
      </c>
      <c r="H322" s="6">
        <v>150.79</v>
      </c>
      <c r="I322" s="6">
        <f t="shared" si="34"/>
        <v>1.7224380044146079</v>
      </c>
      <c r="J322" s="6">
        <f t="shared" si="35"/>
        <v>2.0027182704423372</v>
      </c>
      <c r="K322" s="13"/>
    </row>
    <row r="323" spans="3:11" x14ac:dyDescent="0.2">
      <c r="C323" s="3">
        <v>2048</v>
      </c>
      <c r="D323" s="3">
        <v>32</v>
      </c>
      <c r="E323" s="3">
        <v>187</v>
      </c>
      <c r="G323" s="6">
        <v>86.796000000000006</v>
      </c>
      <c r="H323" s="6">
        <v>74.415000000000006</v>
      </c>
      <c r="I323" s="6">
        <f t="shared" si="34"/>
        <v>1.735014180561316</v>
      </c>
      <c r="J323" s="6">
        <f t="shared" si="35"/>
        <v>2.0236819299334812</v>
      </c>
      <c r="K323" s="13"/>
    </row>
    <row r="324" spans="3:11" x14ac:dyDescent="0.2">
      <c r="C324" s="3">
        <v>1536</v>
      </c>
      <c r="D324" s="3">
        <v>32</v>
      </c>
      <c r="E324" s="3">
        <v>1500</v>
      </c>
      <c r="G324" s="6">
        <v>412.36500000000001</v>
      </c>
      <c r="H324" s="6">
        <v>428.28899999999999</v>
      </c>
      <c r="I324" s="6">
        <f t="shared" si="34"/>
        <v>1.6477568367829474</v>
      </c>
      <c r="J324" s="6">
        <f t="shared" si="35"/>
        <v>1.5864924104985185</v>
      </c>
      <c r="K324" s="13"/>
    </row>
    <row r="325" spans="3:11" x14ac:dyDescent="0.2">
      <c r="C325" s="3">
        <v>1536</v>
      </c>
      <c r="D325" s="3">
        <v>32</v>
      </c>
      <c r="E325" s="3">
        <v>750</v>
      </c>
      <c r="G325" s="6">
        <v>204.48699999999999</v>
      </c>
      <c r="H325" s="6">
        <v>212.96700000000001</v>
      </c>
      <c r="I325" s="6">
        <f t="shared" si="34"/>
        <v>1.6614191806814127</v>
      </c>
      <c r="J325" s="6">
        <f t="shared" si="35"/>
        <v>1.5952641676879513</v>
      </c>
      <c r="K325" s="13"/>
    </row>
    <row r="326" spans="3:11" x14ac:dyDescent="0.2">
      <c r="C326" s="3">
        <v>1536</v>
      </c>
      <c r="D326" s="3">
        <v>32</v>
      </c>
      <c r="E326" s="3">
        <v>375</v>
      </c>
      <c r="G326" s="6">
        <v>102.26</v>
      </c>
      <c r="H326" s="6">
        <v>105.80500000000001</v>
      </c>
      <c r="I326" s="6">
        <f t="shared" si="34"/>
        <v>1.6611511050264034</v>
      </c>
      <c r="J326" s="6">
        <f t="shared" si="35"/>
        <v>1.6054941826945797</v>
      </c>
      <c r="K326" s="13"/>
    </row>
    <row r="327" spans="3:11" x14ac:dyDescent="0.2">
      <c r="C327" s="3">
        <v>1536</v>
      </c>
      <c r="D327" s="3">
        <v>32</v>
      </c>
      <c r="E327" s="3">
        <v>187</v>
      </c>
      <c r="G327" s="6">
        <v>51.048999999999999</v>
      </c>
      <c r="H327" s="6">
        <v>52.750999999999998</v>
      </c>
      <c r="I327" s="6">
        <f t="shared" si="34"/>
        <v>1.6593501064467473</v>
      </c>
      <c r="J327" s="6">
        <f t="shared" si="35"/>
        <v>1.6058115217531421</v>
      </c>
      <c r="K327" s="13"/>
    </row>
    <row r="328" spans="3:11" x14ac:dyDescent="0.2">
      <c r="C328" s="3">
        <v>2560</v>
      </c>
      <c r="D328" s="7">
        <v>32</v>
      </c>
      <c r="E328" s="7">
        <v>1500</v>
      </c>
      <c r="G328" s="6">
        <v>796.83100000000002</v>
      </c>
      <c r="H328" s="6">
        <v>785.63499999999999</v>
      </c>
      <c r="I328" s="6">
        <f t="shared" si="34"/>
        <v>2.3686789294091217</v>
      </c>
      <c r="J328" s="6">
        <f t="shared" si="35"/>
        <v>2.4024347184124948</v>
      </c>
      <c r="K328" s="13"/>
    </row>
    <row r="329" spans="3:11" x14ac:dyDescent="0.2">
      <c r="C329" s="3">
        <v>2560</v>
      </c>
      <c r="D329" s="7">
        <v>32</v>
      </c>
      <c r="E329" s="7">
        <v>750</v>
      </c>
      <c r="G329" s="6">
        <v>397.67099999999999</v>
      </c>
      <c r="H329" s="6">
        <v>390.54599999999999</v>
      </c>
      <c r="I329" s="6">
        <f t="shared" si="34"/>
        <v>2.3731134530805615</v>
      </c>
      <c r="J329" s="6">
        <f t="shared" si="35"/>
        <v>2.4164077983131307</v>
      </c>
      <c r="K329" s="13"/>
    </row>
    <row r="330" spans="3:11" x14ac:dyDescent="0.2">
      <c r="C330" s="3">
        <v>2560</v>
      </c>
      <c r="D330" s="7">
        <v>32</v>
      </c>
      <c r="E330" s="7">
        <v>375</v>
      </c>
      <c r="G330" s="6">
        <v>197.50800000000001</v>
      </c>
      <c r="H330" s="6">
        <v>196.43700000000001</v>
      </c>
      <c r="I330" s="6">
        <f t="shared" si="34"/>
        <v>2.3890637341272249</v>
      </c>
      <c r="J330" s="6">
        <f t="shared" si="35"/>
        <v>2.4020892194444019</v>
      </c>
      <c r="K330" s="13"/>
    </row>
    <row r="331" spans="3:11" x14ac:dyDescent="0.2">
      <c r="C331" s="3">
        <v>2560</v>
      </c>
      <c r="D331" s="7">
        <v>32</v>
      </c>
      <c r="E331" s="7">
        <v>187</v>
      </c>
      <c r="G331" s="6">
        <v>98.655000000000001</v>
      </c>
      <c r="H331" s="6">
        <v>98.528999999999996</v>
      </c>
      <c r="I331" s="6">
        <f t="shared" si="34"/>
        <v>2.3850839227611371</v>
      </c>
      <c r="J331" s="6">
        <f t="shared" si="35"/>
        <v>2.3881339950674425</v>
      </c>
      <c r="K331" s="13"/>
    </row>
    <row r="332" spans="3:11" x14ac:dyDescent="0.2">
      <c r="C332" s="3">
        <v>512</v>
      </c>
      <c r="D332" s="7">
        <v>32</v>
      </c>
      <c r="E332" s="7">
        <v>1</v>
      </c>
      <c r="G332" s="6">
        <v>0.20300000000000001</v>
      </c>
      <c r="H332" s="6">
        <v>0.23100000000000001</v>
      </c>
      <c r="I332" s="6">
        <f t="shared" si="34"/>
        <v>0.24793915270935962</v>
      </c>
      <c r="J332" s="6">
        <f t="shared" si="35"/>
        <v>0.2178859220779221</v>
      </c>
      <c r="K332" s="13"/>
    </row>
    <row r="333" spans="3:11" x14ac:dyDescent="0.2">
      <c r="C333" s="3">
        <v>1024</v>
      </c>
      <c r="D333" s="7">
        <v>32</v>
      </c>
      <c r="E333" s="7">
        <v>1500</v>
      </c>
      <c r="G333" s="6">
        <v>297.471</v>
      </c>
      <c r="H333" s="6">
        <v>285.31299999999999</v>
      </c>
      <c r="I333" s="6">
        <f t="shared" si="34"/>
        <v>1.0151910203011387</v>
      </c>
      <c r="J333" s="6">
        <f t="shared" si="35"/>
        <v>1.0584512027142121</v>
      </c>
      <c r="K333" s="13"/>
    </row>
    <row r="334" spans="3:11" x14ac:dyDescent="0.2">
      <c r="C334" s="3">
        <v>1024</v>
      </c>
      <c r="D334" s="7">
        <v>64</v>
      </c>
      <c r="E334" s="7">
        <v>1500</v>
      </c>
      <c r="G334" s="6">
        <v>382.86099999999999</v>
      </c>
      <c r="H334" s="6">
        <v>402.15699999999998</v>
      </c>
      <c r="I334" s="6">
        <f t="shared" si="34"/>
        <v>1.5775432232585715</v>
      </c>
      <c r="J334" s="6">
        <f t="shared" si="35"/>
        <v>1.5018507100460767</v>
      </c>
      <c r="K334" s="13"/>
    </row>
    <row r="335" spans="3:11" x14ac:dyDescent="0.2">
      <c r="G335" s="6"/>
      <c r="H335" s="6"/>
      <c r="K335" s="13"/>
    </row>
    <row r="336" spans="3:11" x14ac:dyDescent="0.2">
      <c r="G336" s="6"/>
      <c r="H336" s="6"/>
      <c r="K336" s="13"/>
    </row>
    <row r="337" spans="7:11" x14ac:dyDescent="0.2">
      <c r="K337" s="13"/>
    </row>
    <row r="338" spans="7:11" x14ac:dyDescent="0.2">
      <c r="K338" s="13"/>
    </row>
    <row r="339" spans="7:11" x14ac:dyDescent="0.2">
      <c r="K339" s="13"/>
    </row>
    <row r="340" spans="7:11" x14ac:dyDescent="0.2">
      <c r="G340" s="6"/>
      <c r="I340" s="6"/>
      <c r="K340" s="13"/>
    </row>
    <row r="341" spans="7:11" x14ac:dyDescent="0.2">
      <c r="G341" s="6"/>
      <c r="I341" s="6"/>
      <c r="K341" s="13"/>
    </row>
    <row r="342" spans="7:11" x14ac:dyDescent="0.2">
      <c r="G342" s="6"/>
      <c r="I342" s="6"/>
      <c r="K342" s="13"/>
    </row>
    <row r="343" spans="7:11" x14ac:dyDescent="0.2">
      <c r="G343" s="6"/>
      <c r="I343" s="6"/>
      <c r="K343" s="6"/>
    </row>
    <row r="344" spans="7:11" x14ac:dyDescent="0.2">
      <c r="G344" s="6"/>
      <c r="I344" s="6"/>
      <c r="K344" s="6"/>
    </row>
    <row r="345" spans="7:11" x14ac:dyDescent="0.2">
      <c r="G345" s="6"/>
      <c r="I345" s="6"/>
      <c r="K345" s="6"/>
    </row>
    <row r="346" spans="7:11" x14ac:dyDescent="0.2">
      <c r="G346" s="6"/>
      <c r="I346" s="6"/>
      <c r="K346" s="6"/>
    </row>
    <row r="347" spans="7:11" x14ac:dyDescent="0.2">
      <c r="G347" s="6"/>
      <c r="I347" s="6"/>
      <c r="K347" s="6"/>
    </row>
    <row r="348" spans="7:11" x14ac:dyDescent="0.2">
      <c r="G348" s="6"/>
      <c r="I348" s="6"/>
      <c r="K348" s="6"/>
    </row>
    <row r="349" spans="7:11" x14ac:dyDescent="0.2">
      <c r="G349" s="6"/>
      <c r="I349" s="6"/>
      <c r="K349" s="6"/>
    </row>
    <row r="350" spans="7:11" x14ac:dyDescent="0.2">
      <c r="G350" s="6"/>
      <c r="I350" s="6"/>
      <c r="K350" s="6"/>
    </row>
    <row r="351" spans="7:11" x14ac:dyDescent="0.2">
      <c r="G351" s="6"/>
      <c r="I351" s="6"/>
      <c r="K351" s="6"/>
    </row>
    <row r="352" spans="7:11" x14ac:dyDescent="0.2">
      <c r="G352" s="6"/>
      <c r="I352" s="6"/>
      <c r="K352" s="6"/>
    </row>
    <row r="353" spans="7:11" x14ac:dyDescent="0.2">
      <c r="G353" s="6"/>
      <c r="I353" s="6"/>
      <c r="K353" s="6"/>
    </row>
    <row r="354" spans="7:11" x14ac:dyDescent="0.2">
      <c r="G354" s="6"/>
      <c r="I354" s="6"/>
      <c r="K354" s="6"/>
    </row>
    <row r="355" spans="7:11" x14ac:dyDescent="0.2">
      <c r="G355" s="6"/>
      <c r="I355" s="6"/>
      <c r="K355" s="6"/>
    </row>
    <row r="356" spans="7:11" x14ac:dyDescent="0.2">
      <c r="G356" s="6"/>
      <c r="I356" s="6"/>
      <c r="K356" s="6"/>
    </row>
    <row r="357" spans="7:11" x14ac:dyDescent="0.2">
      <c r="G357" s="6"/>
      <c r="I357" s="6"/>
      <c r="K357" s="6"/>
    </row>
    <row r="358" spans="7:11" x14ac:dyDescent="0.2">
      <c r="G358" s="6"/>
      <c r="I358" s="6"/>
      <c r="K358" s="6"/>
    </row>
    <row r="359" spans="7:11" x14ac:dyDescent="0.2">
      <c r="G359" s="6"/>
      <c r="I359" s="6"/>
      <c r="K359" s="6"/>
    </row>
    <row r="360" spans="7:11" x14ac:dyDescent="0.2">
      <c r="G360" s="6"/>
      <c r="I360" s="6"/>
      <c r="K360" s="6"/>
    </row>
    <row r="361" spans="7:11" x14ac:dyDescent="0.2">
      <c r="G361" s="6"/>
      <c r="I361" s="6"/>
      <c r="K361" s="6"/>
    </row>
    <row r="362" spans="7:11" x14ac:dyDescent="0.2">
      <c r="G362" s="6"/>
      <c r="I362" s="6"/>
      <c r="K362" s="6"/>
    </row>
    <row r="363" spans="7:11" x14ac:dyDescent="0.2">
      <c r="G363" s="6"/>
      <c r="I363" s="6"/>
      <c r="K363" s="6"/>
    </row>
    <row r="364" spans="7:11" x14ac:dyDescent="0.2">
      <c r="G364" s="6"/>
      <c r="I364" s="6"/>
      <c r="K364" s="6"/>
    </row>
    <row r="365" spans="7:11" x14ac:dyDescent="0.2">
      <c r="G365" s="6"/>
      <c r="I365" s="6"/>
      <c r="K365" s="6"/>
    </row>
    <row r="366" spans="7:11" x14ac:dyDescent="0.2">
      <c r="G366" s="6"/>
      <c r="I366" s="6"/>
      <c r="K366" s="6"/>
    </row>
    <row r="367" spans="7:11" x14ac:dyDescent="0.2">
      <c r="G367" s="6"/>
      <c r="I367" s="6"/>
      <c r="K367" s="6"/>
    </row>
    <row r="368" spans="7:11" x14ac:dyDescent="0.2">
      <c r="K368" s="6"/>
    </row>
    <row r="369" spans="11:11" x14ac:dyDescent="0.2">
      <c r="K369" s="6"/>
    </row>
    <row r="370" spans="11:11" x14ac:dyDescent="0.2">
      <c r="K370" s="6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" sqref="B1"/>
    </sheetView>
  </sheetViews>
  <sheetFormatPr baseColWidth="10" defaultColWidth="10.5" defaultRowHeight="16" x14ac:dyDescent="0.2"/>
  <cols>
    <col min="1" max="16384" width="10.5" style="3"/>
  </cols>
  <sheetData>
    <row r="1" spans="1:2" x14ac:dyDescent="0.2">
      <c r="A1" s="2" t="s">
        <v>41</v>
      </c>
      <c r="B1" s="1" t="s">
        <v>64</v>
      </c>
    </row>
    <row r="2" spans="1:2" x14ac:dyDescent="0.2">
      <c r="A2" s="2" t="s">
        <v>42</v>
      </c>
      <c r="B2" s="1" t="s">
        <v>59</v>
      </c>
    </row>
    <row r="3" spans="1:2" x14ac:dyDescent="0.2">
      <c r="A3" s="2" t="s">
        <v>43</v>
      </c>
      <c r="B3" s="14" t="s">
        <v>60</v>
      </c>
    </row>
    <row r="4" spans="1:2" x14ac:dyDescent="0.2">
      <c r="A4" s="2" t="s">
        <v>61</v>
      </c>
      <c r="B4" s="1" t="s">
        <v>62</v>
      </c>
    </row>
    <row r="5" spans="1:2" x14ac:dyDescent="0.2">
      <c r="A5" s="2" t="s">
        <v>63</v>
      </c>
      <c r="B5" s="4">
        <v>1.3</v>
      </c>
    </row>
    <row r="6" spans="1:2" x14ac:dyDescent="0.2">
      <c r="A6" s="2" t="s">
        <v>44</v>
      </c>
      <c r="B6" s="1"/>
    </row>
    <row r="7" spans="1:2" x14ac:dyDescent="0.2">
      <c r="A7" s="2" t="s">
        <v>45</v>
      </c>
      <c r="B7" s="5"/>
    </row>
    <row r="8" spans="1:2" x14ac:dyDescent="0.2">
      <c r="A8" s="2" t="s">
        <v>46</v>
      </c>
      <c r="B8" s="1"/>
    </row>
    <row r="9" spans="1:2" x14ac:dyDescent="0.2">
      <c r="A9" s="2" t="s">
        <v>47</v>
      </c>
    </row>
    <row r="10" spans="1:2" x14ac:dyDescent="0.2">
      <c r="A10" s="2" t="s">
        <v>48</v>
      </c>
    </row>
    <row r="11" spans="1:2" x14ac:dyDescent="0.2">
      <c r="A11" s="2" t="s">
        <v>49</v>
      </c>
    </row>
    <row r="12" spans="1:2" x14ac:dyDescent="0.2">
      <c r="A12" s="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FP32</vt:lpstr>
      <vt:lpstr>Specs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2017-05-29T05:02:30Z</dcterms:created>
  <dcterms:modified xsi:type="dcterms:W3CDTF">2018-04-04T21:22:24Z</dcterms:modified>
</cp:coreProperties>
</file>