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ran/Desktop/svail_mnt/DeepBench-ext/results/train/"/>
    </mc:Choice>
  </mc:AlternateContent>
  <xr:revisionPtr revIDLastSave="0" documentId="12_ncr:500000_{A1FC4392-EE10-BB49-A4B7-0385FE391D14}" xr6:coauthVersionLast="31" xr6:coauthVersionMax="31" xr10:uidLastSave="{00000000-0000-0000-0000-000000000000}"/>
  <bookViews>
    <workbookView xWindow="0" yWindow="460" windowWidth="33600" windowHeight="19280" tabRatio="500" xr2:uid="{00000000-000D-0000-FFFF-FFFF00000000}"/>
  </bookViews>
  <sheets>
    <sheet name="Results - FP32" sheetId="1" r:id="rId1"/>
    <sheet name="Specs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34" i="1" l="1"/>
  <c r="L334" i="1"/>
  <c r="K334" i="1"/>
  <c r="J334" i="1"/>
  <c r="M333" i="1"/>
  <c r="L333" i="1"/>
  <c r="K333" i="1"/>
  <c r="J333" i="1"/>
  <c r="M332" i="1"/>
  <c r="L332" i="1"/>
  <c r="K332" i="1"/>
  <c r="J332" i="1"/>
  <c r="M331" i="1"/>
  <c r="L331" i="1"/>
  <c r="K331" i="1"/>
  <c r="J331" i="1"/>
  <c r="M330" i="1"/>
  <c r="L330" i="1"/>
  <c r="K330" i="1"/>
  <c r="J330" i="1"/>
  <c r="M329" i="1"/>
  <c r="L329" i="1"/>
  <c r="K329" i="1"/>
  <c r="J329" i="1"/>
  <c r="M328" i="1"/>
  <c r="L328" i="1"/>
  <c r="K328" i="1"/>
  <c r="J328" i="1"/>
  <c r="M327" i="1"/>
  <c r="L327" i="1"/>
  <c r="K327" i="1"/>
  <c r="J327" i="1"/>
  <c r="M326" i="1"/>
  <c r="L326" i="1"/>
  <c r="K326" i="1"/>
  <c r="J326" i="1"/>
  <c r="M325" i="1"/>
  <c r="L325" i="1"/>
  <c r="K325" i="1"/>
  <c r="J325" i="1"/>
  <c r="M324" i="1"/>
  <c r="L324" i="1"/>
  <c r="K324" i="1"/>
  <c r="J324" i="1"/>
  <c r="M323" i="1"/>
  <c r="L323" i="1"/>
  <c r="K323" i="1"/>
  <c r="J323" i="1"/>
  <c r="M322" i="1"/>
  <c r="L322" i="1"/>
  <c r="K322" i="1"/>
  <c r="J322" i="1"/>
  <c r="M321" i="1"/>
  <c r="L321" i="1"/>
  <c r="K321" i="1"/>
  <c r="J321" i="1"/>
  <c r="M320" i="1"/>
  <c r="L320" i="1"/>
  <c r="K320" i="1"/>
  <c r="J320" i="1"/>
  <c r="M319" i="1"/>
  <c r="L319" i="1"/>
  <c r="K319" i="1"/>
  <c r="J319" i="1"/>
  <c r="M318" i="1"/>
  <c r="L318" i="1"/>
  <c r="K318" i="1"/>
  <c r="J318" i="1"/>
  <c r="M317" i="1"/>
  <c r="L317" i="1"/>
  <c r="K317" i="1"/>
  <c r="J317" i="1"/>
  <c r="M316" i="1"/>
  <c r="L316" i="1"/>
  <c r="K316" i="1"/>
  <c r="J316" i="1"/>
  <c r="M312" i="1"/>
  <c r="L312" i="1"/>
  <c r="K312" i="1"/>
  <c r="J312" i="1"/>
  <c r="M311" i="1"/>
  <c r="L311" i="1"/>
  <c r="K311" i="1"/>
  <c r="J311" i="1"/>
  <c r="M310" i="1"/>
  <c r="L310" i="1"/>
  <c r="K310" i="1"/>
  <c r="J310" i="1"/>
  <c r="M309" i="1"/>
  <c r="L309" i="1"/>
  <c r="K309" i="1"/>
  <c r="J309" i="1"/>
  <c r="M308" i="1"/>
  <c r="L308" i="1"/>
  <c r="K308" i="1"/>
  <c r="J308" i="1"/>
  <c r="M307" i="1"/>
  <c r="L307" i="1"/>
  <c r="K307" i="1"/>
  <c r="J307" i="1"/>
  <c r="M306" i="1"/>
  <c r="L306" i="1"/>
  <c r="K306" i="1"/>
  <c r="J306" i="1"/>
  <c r="M305" i="1"/>
  <c r="L305" i="1"/>
  <c r="K305" i="1"/>
  <c r="J305" i="1"/>
  <c r="M304" i="1"/>
  <c r="L304" i="1"/>
  <c r="K304" i="1"/>
  <c r="J304" i="1"/>
  <c r="M303" i="1"/>
  <c r="L303" i="1"/>
  <c r="K303" i="1"/>
  <c r="J303" i="1"/>
  <c r="M302" i="1"/>
  <c r="L302" i="1"/>
  <c r="K302" i="1"/>
  <c r="J302" i="1"/>
  <c r="M301" i="1"/>
  <c r="L301" i="1"/>
  <c r="K301" i="1"/>
  <c r="J301" i="1"/>
  <c r="M300" i="1"/>
  <c r="L300" i="1"/>
  <c r="K300" i="1"/>
  <c r="J300" i="1"/>
  <c r="M299" i="1"/>
  <c r="L299" i="1"/>
  <c r="K299" i="1"/>
  <c r="J299" i="1"/>
  <c r="M298" i="1"/>
  <c r="L298" i="1"/>
  <c r="K298" i="1"/>
  <c r="J298" i="1"/>
  <c r="M297" i="1"/>
  <c r="L297" i="1"/>
  <c r="K297" i="1"/>
  <c r="J297" i="1"/>
  <c r="M296" i="1"/>
  <c r="L296" i="1"/>
  <c r="K296" i="1"/>
  <c r="J296" i="1"/>
  <c r="M295" i="1"/>
  <c r="L295" i="1"/>
  <c r="K295" i="1"/>
  <c r="J295" i="1"/>
  <c r="M294" i="1"/>
  <c r="L294" i="1"/>
  <c r="K294" i="1"/>
  <c r="J294" i="1"/>
  <c r="M293" i="1"/>
  <c r="L293" i="1"/>
  <c r="K293" i="1"/>
  <c r="J293" i="1"/>
  <c r="M292" i="1"/>
  <c r="L292" i="1"/>
  <c r="K292" i="1"/>
  <c r="J292" i="1"/>
  <c r="M291" i="1"/>
  <c r="L291" i="1"/>
  <c r="K291" i="1"/>
  <c r="J291" i="1"/>
  <c r="M286" i="1"/>
  <c r="L286" i="1"/>
  <c r="K286" i="1"/>
  <c r="J286" i="1"/>
  <c r="M285" i="1"/>
  <c r="L285" i="1"/>
  <c r="K285" i="1"/>
  <c r="J285" i="1"/>
  <c r="M284" i="1"/>
  <c r="L284" i="1"/>
  <c r="K284" i="1"/>
  <c r="J284" i="1"/>
  <c r="M283" i="1"/>
  <c r="L283" i="1"/>
  <c r="K283" i="1"/>
  <c r="J283" i="1"/>
  <c r="M282" i="1"/>
  <c r="L282" i="1"/>
  <c r="K282" i="1"/>
  <c r="J282" i="1"/>
  <c r="M281" i="1"/>
  <c r="L281" i="1"/>
  <c r="K281" i="1"/>
  <c r="J281" i="1"/>
  <c r="M280" i="1"/>
  <c r="L280" i="1"/>
  <c r="K280" i="1"/>
  <c r="J280" i="1"/>
  <c r="M279" i="1"/>
  <c r="L279" i="1"/>
  <c r="K279" i="1"/>
  <c r="J279" i="1"/>
  <c r="M278" i="1"/>
  <c r="L278" i="1"/>
  <c r="K278" i="1"/>
  <c r="J278" i="1"/>
  <c r="M277" i="1"/>
  <c r="L277" i="1"/>
  <c r="K277" i="1"/>
  <c r="J277" i="1"/>
  <c r="M276" i="1"/>
  <c r="L276" i="1"/>
  <c r="K276" i="1"/>
  <c r="J276" i="1"/>
  <c r="M275" i="1"/>
  <c r="L275" i="1"/>
  <c r="K275" i="1"/>
  <c r="J275" i="1"/>
  <c r="R176" i="1" l="1"/>
  <c r="S176" i="1"/>
  <c r="R177" i="1"/>
  <c r="S177" i="1"/>
  <c r="R178" i="1"/>
  <c r="U178" i="1" s="1"/>
  <c r="S178" i="1"/>
  <c r="R179" i="1"/>
  <c r="U179" i="1" s="1"/>
  <c r="S179" i="1"/>
  <c r="R180" i="1"/>
  <c r="S180" i="1"/>
  <c r="R181" i="1"/>
  <c r="S181" i="1"/>
  <c r="W181" i="1" s="1"/>
  <c r="R182" i="1"/>
  <c r="V182" i="1" s="1"/>
  <c r="S182" i="1"/>
  <c r="R183" i="1"/>
  <c r="W183" i="1" s="1"/>
  <c r="S183" i="1"/>
  <c r="U183" i="1" s="1"/>
  <c r="R184" i="1"/>
  <c r="S184" i="1"/>
  <c r="R185" i="1"/>
  <c r="S185" i="1"/>
  <c r="V185" i="1" s="1"/>
  <c r="R186" i="1"/>
  <c r="S186" i="1"/>
  <c r="W186" i="1" s="1"/>
  <c r="R187" i="1"/>
  <c r="U187" i="1" s="1"/>
  <c r="S187" i="1"/>
  <c r="R188" i="1"/>
  <c r="S188" i="1"/>
  <c r="R189" i="1"/>
  <c r="S189" i="1"/>
  <c r="R190" i="1"/>
  <c r="W190" i="1" s="1"/>
  <c r="S190" i="1"/>
  <c r="R191" i="1"/>
  <c r="U191" i="1" s="1"/>
  <c r="S191" i="1"/>
  <c r="W191" i="1" s="1"/>
  <c r="R192" i="1"/>
  <c r="S192" i="1"/>
  <c r="R193" i="1"/>
  <c r="S193" i="1"/>
  <c r="W193" i="1" s="1"/>
  <c r="C194" i="1"/>
  <c r="R194" i="1"/>
  <c r="U194" i="1" s="1"/>
  <c r="S194" i="1"/>
  <c r="C195" i="1"/>
  <c r="R195" i="1" s="1"/>
  <c r="S195" i="1"/>
  <c r="R196" i="1"/>
  <c r="S196" i="1"/>
  <c r="W196" i="1" s="1"/>
  <c r="R197" i="1"/>
  <c r="S197" i="1"/>
  <c r="R198" i="1"/>
  <c r="W198" i="1" s="1"/>
  <c r="S198" i="1"/>
  <c r="R199" i="1"/>
  <c r="S199" i="1"/>
  <c r="C200" i="1"/>
  <c r="R200" i="1"/>
  <c r="S200" i="1"/>
  <c r="C201" i="1"/>
  <c r="R201" i="1"/>
  <c r="W201" i="1" s="1"/>
  <c r="S201" i="1"/>
  <c r="R202" i="1"/>
  <c r="S202" i="1"/>
  <c r="R203" i="1"/>
  <c r="S203" i="1"/>
  <c r="R204" i="1"/>
  <c r="W204" i="1" s="1"/>
  <c r="S204" i="1"/>
  <c r="R205" i="1"/>
  <c r="V205" i="1" s="1"/>
  <c r="S205" i="1"/>
  <c r="R206" i="1"/>
  <c r="S206" i="1"/>
  <c r="R207" i="1"/>
  <c r="S207" i="1"/>
  <c r="V207" i="1" s="1"/>
  <c r="R208" i="1"/>
  <c r="U208" i="1" s="1"/>
  <c r="S208" i="1"/>
  <c r="R209" i="1"/>
  <c r="W209" i="1" s="1"/>
  <c r="S209" i="1"/>
  <c r="R210" i="1"/>
  <c r="S210" i="1"/>
  <c r="R211" i="1"/>
  <c r="S211" i="1"/>
  <c r="W211" i="1" s="1"/>
  <c r="R212" i="1"/>
  <c r="S212" i="1"/>
  <c r="R213" i="1"/>
  <c r="W213" i="1" s="1"/>
  <c r="S213" i="1"/>
  <c r="R214" i="1"/>
  <c r="S214" i="1"/>
  <c r="R215" i="1"/>
  <c r="S215" i="1"/>
  <c r="W215" i="1" s="1"/>
  <c r="R216" i="1"/>
  <c r="S216" i="1"/>
  <c r="R217" i="1"/>
  <c r="U217" i="1" s="1"/>
  <c r="S217" i="1"/>
  <c r="R218" i="1"/>
  <c r="S218" i="1"/>
  <c r="R219" i="1"/>
  <c r="S219" i="1"/>
  <c r="W219" i="1" s="1"/>
  <c r="R220" i="1"/>
  <c r="S220" i="1"/>
  <c r="R221" i="1"/>
  <c r="W221" i="1" s="1"/>
  <c r="S221" i="1"/>
  <c r="R222" i="1"/>
  <c r="S222" i="1"/>
  <c r="R223" i="1"/>
  <c r="S223" i="1"/>
  <c r="W223" i="1" s="1"/>
  <c r="R224" i="1"/>
  <c r="S224" i="1"/>
  <c r="R225" i="1"/>
  <c r="W225" i="1" s="1"/>
  <c r="S225" i="1"/>
  <c r="R226" i="1"/>
  <c r="S226" i="1"/>
  <c r="R227" i="1"/>
  <c r="S227" i="1"/>
  <c r="W227" i="1" s="1"/>
  <c r="R228" i="1"/>
  <c r="S228" i="1"/>
  <c r="R229" i="1"/>
  <c r="W229" i="1" s="1"/>
  <c r="S229" i="1"/>
  <c r="U229" i="1" s="1"/>
  <c r="R230" i="1"/>
  <c r="S230" i="1"/>
  <c r="R231" i="1"/>
  <c r="S231" i="1"/>
  <c r="R232" i="1"/>
  <c r="V232" i="1" s="1"/>
  <c r="S232" i="1"/>
  <c r="R233" i="1"/>
  <c r="W233" i="1" s="1"/>
  <c r="S233" i="1"/>
  <c r="V233" i="1" s="1"/>
  <c r="R234" i="1"/>
  <c r="S234" i="1"/>
  <c r="R235" i="1"/>
  <c r="S235" i="1"/>
  <c r="R236" i="1"/>
  <c r="W236" i="1" s="1"/>
  <c r="S236" i="1"/>
  <c r="R237" i="1"/>
  <c r="U237" i="1" s="1"/>
  <c r="S237" i="1"/>
  <c r="R238" i="1"/>
  <c r="S238" i="1"/>
  <c r="R239" i="1"/>
  <c r="S239" i="1"/>
  <c r="V239" i="1" s="1"/>
  <c r="R240" i="1"/>
  <c r="W240" i="1" s="1"/>
  <c r="S240" i="1"/>
  <c r="V240" i="1" s="1"/>
  <c r="R241" i="1"/>
  <c r="V241" i="1" s="1"/>
  <c r="S241" i="1"/>
  <c r="R242" i="1"/>
  <c r="S242" i="1"/>
  <c r="R243" i="1"/>
  <c r="S243" i="1"/>
  <c r="V243" i="1" s="1"/>
  <c r="R244" i="1"/>
  <c r="W244" i="1" s="1"/>
  <c r="S244" i="1"/>
  <c r="V244" i="1" s="1"/>
  <c r="R245" i="1"/>
  <c r="V245" i="1" s="1"/>
  <c r="S245" i="1"/>
  <c r="R246" i="1"/>
  <c r="S246" i="1"/>
  <c r="R247" i="1"/>
  <c r="S247" i="1"/>
  <c r="V247" i="1" s="1"/>
  <c r="R248" i="1"/>
  <c r="W248" i="1" s="1"/>
  <c r="S248" i="1"/>
  <c r="V248" i="1" s="1"/>
  <c r="R249" i="1"/>
  <c r="V249" i="1" s="1"/>
  <c r="S249" i="1"/>
  <c r="R250" i="1"/>
  <c r="S250" i="1"/>
  <c r="R251" i="1"/>
  <c r="S251" i="1"/>
  <c r="V251" i="1" s="1"/>
  <c r="R252" i="1"/>
  <c r="W252" i="1" s="1"/>
  <c r="S252" i="1"/>
  <c r="V252" i="1" s="1"/>
  <c r="R253" i="1"/>
  <c r="V253" i="1" s="1"/>
  <c r="S253" i="1"/>
  <c r="R254" i="1"/>
  <c r="S254" i="1"/>
  <c r="R255" i="1"/>
  <c r="W255" i="1" s="1"/>
  <c r="S255" i="1"/>
  <c r="V255" i="1" s="1"/>
  <c r="R256" i="1"/>
  <c r="S256" i="1"/>
  <c r="R257" i="1"/>
  <c r="W257" i="1" s="1"/>
  <c r="S257" i="1"/>
  <c r="R258" i="1"/>
  <c r="S258" i="1"/>
  <c r="R259" i="1"/>
  <c r="W259" i="1" s="1"/>
  <c r="S259" i="1"/>
  <c r="V259" i="1" s="1"/>
  <c r="R260" i="1"/>
  <c r="S260" i="1"/>
  <c r="R261" i="1"/>
  <c r="W261" i="1" s="1"/>
  <c r="S261" i="1"/>
  <c r="R262" i="1"/>
  <c r="S262" i="1"/>
  <c r="R263" i="1"/>
  <c r="W263" i="1" s="1"/>
  <c r="S263" i="1"/>
  <c r="V263" i="1" s="1"/>
  <c r="R264" i="1"/>
  <c r="S264" i="1"/>
  <c r="R265" i="1"/>
  <c r="U265" i="1" s="1"/>
  <c r="S265" i="1"/>
  <c r="R266" i="1"/>
  <c r="S266" i="1"/>
  <c r="R267" i="1"/>
  <c r="W267" i="1" s="1"/>
  <c r="S267" i="1"/>
  <c r="V267" i="1" s="1"/>
  <c r="R268" i="1"/>
  <c r="S268" i="1"/>
  <c r="S175" i="1"/>
  <c r="R175" i="1"/>
  <c r="W175" i="1" s="1"/>
  <c r="J168" i="1"/>
  <c r="J167" i="1"/>
  <c r="D166" i="1"/>
  <c r="J166" i="1"/>
  <c r="D165" i="1"/>
  <c r="J165" i="1"/>
  <c r="D164" i="1"/>
  <c r="J164" i="1"/>
  <c r="D163" i="1"/>
  <c r="J163" i="1" s="1"/>
  <c r="D162" i="1"/>
  <c r="J162" i="1"/>
  <c r="D161" i="1"/>
  <c r="J161" i="1"/>
  <c r="D160" i="1"/>
  <c r="J160" i="1"/>
  <c r="D159" i="1"/>
  <c r="J159" i="1" s="1"/>
  <c r="J158" i="1"/>
  <c r="J157" i="1"/>
  <c r="D156" i="1"/>
  <c r="J156" i="1"/>
  <c r="D155" i="1"/>
  <c r="J155" i="1"/>
  <c r="D154" i="1"/>
  <c r="J154" i="1" s="1"/>
  <c r="D153" i="1"/>
  <c r="J153" i="1"/>
  <c r="D152" i="1"/>
  <c r="J152" i="1"/>
  <c r="D151" i="1"/>
  <c r="J151" i="1"/>
  <c r="D150" i="1"/>
  <c r="J150" i="1" s="1"/>
  <c r="D149" i="1"/>
  <c r="J149" i="1"/>
  <c r="J148" i="1"/>
  <c r="J147" i="1"/>
  <c r="D146" i="1"/>
  <c r="J146" i="1"/>
  <c r="D145" i="1"/>
  <c r="J145" i="1" s="1"/>
  <c r="D144" i="1"/>
  <c r="J144" i="1"/>
  <c r="D143" i="1"/>
  <c r="J143" i="1"/>
  <c r="D142" i="1"/>
  <c r="J142" i="1"/>
  <c r="D141" i="1"/>
  <c r="J141" i="1" s="1"/>
  <c r="D140" i="1"/>
  <c r="J140" i="1"/>
  <c r="D139" i="1"/>
  <c r="J139" i="1"/>
  <c r="J138" i="1"/>
  <c r="J137" i="1"/>
  <c r="D136" i="1"/>
  <c r="J136" i="1" s="1"/>
  <c r="D135" i="1"/>
  <c r="J135" i="1"/>
  <c r="D134" i="1"/>
  <c r="J134" i="1"/>
  <c r="D133" i="1"/>
  <c r="J133" i="1"/>
  <c r="D132" i="1"/>
  <c r="J132" i="1" s="1"/>
  <c r="D131" i="1"/>
  <c r="J131" i="1"/>
  <c r="D130" i="1"/>
  <c r="J130" i="1"/>
  <c r="D129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T253" i="1"/>
  <c r="T237" i="1"/>
  <c r="W228" i="1"/>
  <c r="V228" i="1"/>
  <c r="U228" i="1"/>
  <c r="T228" i="1"/>
  <c r="U227" i="1"/>
  <c r="T227" i="1"/>
  <c r="W226" i="1"/>
  <c r="V226" i="1"/>
  <c r="U226" i="1"/>
  <c r="T226" i="1"/>
  <c r="T225" i="1"/>
  <c r="W224" i="1"/>
  <c r="V224" i="1"/>
  <c r="U224" i="1"/>
  <c r="T224" i="1"/>
  <c r="U223" i="1"/>
  <c r="T223" i="1"/>
  <c r="W222" i="1"/>
  <c r="V222" i="1"/>
  <c r="U222" i="1"/>
  <c r="T222" i="1"/>
  <c r="T221" i="1"/>
  <c r="W220" i="1"/>
  <c r="V220" i="1"/>
  <c r="U220" i="1"/>
  <c r="T220" i="1"/>
  <c r="U219" i="1"/>
  <c r="T219" i="1"/>
  <c r="W218" i="1"/>
  <c r="V218" i="1"/>
  <c r="U218" i="1"/>
  <c r="T218" i="1"/>
  <c r="T217" i="1"/>
  <c r="W216" i="1"/>
  <c r="V216" i="1"/>
  <c r="U216" i="1"/>
  <c r="T216" i="1"/>
  <c r="U215" i="1"/>
  <c r="T215" i="1"/>
  <c r="W214" i="1"/>
  <c r="V214" i="1"/>
  <c r="U214" i="1"/>
  <c r="T214" i="1"/>
  <c r="T213" i="1"/>
  <c r="W212" i="1"/>
  <c r="V212" i="1"/>
  <c r="U212" i="1"/>
  <c r="T212" i="1"/>
  <c r="U211" i="1"/>
  <c r="T211" i="1"/>
  <c r="W268" i="1"/>
  <c r="V268" i="1"/>
  <c r="U268" i="1"/>
  <c r="T268" i="1"/>
  <c r="U267" i="1"/>
  <c r="T267" i="1"/>
  <c r="W266" i="1"/>
  <c r="V266" i="1"/>
  <c r="U266" i="1"/>
  <c r="T266" i="1"/>
  <c r="T265" i="1"/>
  <c r="W264" i="1"/>
  <c r="V264" i="1"/>
  <c r="U264" i="1"/>
  <c r="T264" i="1"/>
  <c r="U263" i="1"/>
  <c r="T263" i="1"/>
  <c r="W262" i="1"/>
  <c r="V262" i="1"/>
  <c r="U262" i="1"/>
  <c r="T262" i="1"/>
  <c r="T261" i="1"/>
  <c r="W260" i="1"/>
  <c r="V260" i="1"/>
  <c r="U260" i="1"/>
  <c r="T260" i="1"/>
  <c r="U259" i="1"/>
  <c r="T259" i="1"/>
  <c r="W258" i="1"/>
  <c r="V258" i="1"/>
  <c r="U258" i="1"/>
  <c r="T258" i="1"/>
  <c r="T257" i="1"/>
  <c r="W256" i="1"/>
  <c r="V256" i="1"/>
  <c r="U256" i="1"/>
  <c r="T256" i="1"/>
  <c r="U255" i="1"/>
  <c r="T255" i="1"/>
  <c r="W254" i="1"/>
  <c r="V254" i="1"/>
  <c r="U254" i="1"/>
  <c r="T254" i="1"/>
  <c r="U252" i="1"/>
  <c r="T252" i="1"/>
  <c r="W251" i="1"/>
  <c r="T251" i="1"/>
  <c r="W250" i="1"/>
  <c r="V250" i="1"/>
  <c r="U250" i="1"/>
  <c r="T250" i="1"/>
  <c r="W249" i="1"/>
  <c r="T249" i="1"/>
  <c r="U248" i="1"/>
  <c r="T248" i="1"/>
  <c r="W247" i="1"/>
  <c r="T247" i="1"/>
  <c r="W246" i="1"/>
  <c r="V246" i="1"/>
  <c r="U246" i="1"/>
  <c r="T246" i="1"/>
  <c r="W245" i="1"/>
  <c r="T245" i="1"/>
  <c r="U244" i="1"/>
  <c r="T244" i="1"/>
  <c r="W243" i="1"/>
  <c r="T243" i="1"/>
  <c r="W242" i="1"/>
  <c r="V242" i="1"/>
  <c r="U242" i="1"/>
  <c r="T242" i="1"/>
  <c r="W241" i="1"/>
  <c r="T241" i="1"/>
  <c r="U240" i="1"/>
  <c r="T240" i="1"/>
  <c r="W239" i="1"/>
  <c r="T239" i="1"/>
  <c r="W238" i="1"/>
  <c r="V238" i="1"/>
  <c r="U238" i="1"/>
  <c r="T238" i="1"/>
  <c r="W237" i="1"/>
  <c r="T236" i="1"/>
  <c r="W235" i="1"/>
  <c r="V235" i="1"/>
  <c r="U235" i="1"/>
  <c r="T235" i="1"/>
  <c r="W234" i="1"/>
  <c r="V234" i="1"/>
  <c r="U234" i="1"/>
  <c r="T234" i="1"/>
  <c r="U233" i="1"/>
  <c r="T233" i="1"/>
  <c r="T232" i="1"/>
  <c r="W231" i="1"/>
  <c r="V231" i="1"/>
  <c r="U231" i="1"/>
  <c r="T231" i="1"/>
  <c r="W230" i="1"/>
  <c r="V230" i="1"/>
  <c r="U230" i="1"/>
  <c r="T230" i="1"/>
  <c r="T229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W210" i="1"/>
  <c r="V210" i="1"/>
  <c r="U210" i="1"/>
  <c r="W208" i="1"/>
  <c r="V208" i="1"/>
  <c r="U207" i="1"/>
  <c r="W206" i="1"/>
  <c r="V206" i="1"/>
  <c r="U206" i="1"/>
  <c r="W205" i="1"/>
  <c r="W203" i="1"/>
  <c r="V203" i="1"/>
  <c r="U203" i="1"/>
  <c r="W202" i="1"/>
  <c r="V202" i="1"/>
  <c r="U202" i="1"/>
  <c r="W200" i="1"/>
  <c r="V200" i="1"/>
  <c r="U200" i="1"/>
  <c r="W199" i="1"/>
  <c r="V199" i="1"/>
  <c r="U199" i="1"/>
  <c r="W197" i="1"/>
  <c r="V197" i="1"/>
  <c r="U197" i="1"/>
  <c r="W194" i="1"/>
  <c r="V194" i="1"/>
  <c r="U193" i="1"/>
  <c r="W192" i="1"/>
  <c r="U192" i="1"/>
  <c r="V191" i="1"/>
  <c r="W189" i="1"/>
  <c r="V189" i="1"/>
  <c r="U189" i="1"/>
  <c r="W188" i="1"/>
  <c r="V188" i="1"/>
  <c r="U188" i="1"/>
  <c r="V186" i="1"/>
  <c r="U186" i="1"/>
  <c r="W185" i="1"/>
  <c r="W184" i="1"/>
  <c r="V184" i="1"/>
  <c r="U184" i="1"/>
  <c r="W182" i="1"/>
  <c r="V181" i="1"/>
  <c r="U181" i="1"/>
  <c r="W180" i="1"/>
  <c r="V180" i="1"/>
  <c r="U180" i="1"/>
  <c r="W177" i="1"/>
  <c r="U177" i="1"/>
  <c r="W176" i="1"/>
  <c r="U176" i="1"/>
  <c r="J85" i="1"/>
  <c r="J84" i="1"/>
  <c r="C82" i="1"/>
  <c r="J82" i="1"/>
  <c r="C81" i="1"/>
  <c r="J81" i="1"/>
  <c r="C80" i="1"/>
  <c r="J80" i="1"/>
  <c r="C79" i="1"/>
  <c r="J79" i="1"/>
  <c r="C78" i="1"/>
  <c r="J78" i="1"/>
  <c r="C77" i="1"/>
  <c r="J77" i="1"/>
  <c r="C76" i="1"/>
  <c r="J76" i="1"/>
  <c r="C75" i="1"/>
  <c r="J75" i="1"/>
  <c r="J74" i="1"/>
  <c r="J73" i="1"/>
  <c r="J72" i="1"/>
  <c r="J71" i="1"/>
  <c r="J70" i="1"/>
  <c r="J69" i="1"/>
  <c r="J68" i="1"/>
  <c r="J67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W195" i="1" l="1"/>
  <c r="U195" i="1"/>
  <c r="V195" i="1"/>
  <c r="U209" i="1"/>
  <c r="U201" i="1"/>
  <c r="U190" i="1"/>
  <c r="V201" i="1"/>
  <c r="U257" i="1"/>
  <c r="V237" i="1"/>
  <c r="W178" i="1"/>
  <c r="V236" i="1"/>
  <c r="U253" i="1"/>
  <c r="V257" i="1"/>
  <c r="V261" i="1"/>
  <c r="V265" i="1"/>
  <c r="V211" i="1"/>
  <c r="V213" i="1"/>
  <c r="V215" i="1"/>
  <c r="V217" i="1"/>
  <c r="V219" i="1"/>
  <c r="V221" i="1"/>
  <c r="V223" i="1"/>
  <c r="V225" i="1"/>
  <c r="V227" i="1"/>
  <c r="U198" i="1"/>
  <c r="V209" i="1"/>
  <c r="U204" i="1"/>
  <c r="U232" i="1"/>
  <c r="U236" i="1"/>
  <c r="U261" i="1"/>
  <c r="U213" i="1"/>
  <c r="U221" i="1"/>
  <c r="U225" i="1"/>
  <c r="W187" i="1"/>
  <c r="V190" i="1"/>
  <c r="V193" i="1"/>
  <c r="U196" i="1"/>
  <c r="U175" i="1"/>
  <c r="V179" i="1"/>
  <c r="U182" i="1"/>
  <c r="U185" i="1"/>
  <c r="V196" i="1"/>
  <c r="U205" i="1"/>
  <c r="W207" i="1"/>
  <c r="W232" i="1"/>
  <c r="U239" i="1"/>
  <c r="U241" i="1"/>
  <c r="U243" i="1"/>
  <c r="U245" i="1"/>
  <c r="U247" i="1"/>
  <c r="U249" i="1"/>
  <c r="U251" i="1"/>
  <c r="W253" i="1"/>
  <c r="W265" i="1"/>
  <c r="W217" i="1"/>
  <c r="W179" i="1"/>
</calcChain>
</file>

<file path=xl/sharedStrings.xml><?xml version="1.0" encoding="utf-8"?>
<sst xmlns="http://schemas.openxmlformats.org/spreadsheetml/2006/main" count="620" uniqueCount="93">
  <si>
    <t>Dense Matrix Multiplication</t>
  </si>
  <si>
    <t>M</t>
  </si>
  <si>
    <t>N</t>
  </si>
  <si>
    <t>K</t>
  </si>
  <si>
    <t>A Transpose</t>
  </si>
  <si>
    <t>B Transpose</t>
  </si>
  <si>
    <t>Time (msec)</t>
  </si>
  <si>
    <t>T</t>
  </si>
  <si>
    <t>(both matrices are 2560x7133)</t>
  </si>
  <si>
    <t>Convolution</t>
  </si>
  <si>
    <t>W</t>
  </si>
  <si>
    <t>H</t>
  </si>
  <si>
    <t>C</t>
  </si>
  <si>
    <t xml:space="preserve">K </t>
  </si>
  <si>
    <t>Forward (msec)</t>
  </si>
  <si>
    <t>wrt Inputs (msec)</t>
  </si>
  <si>
    <t>wrt Parameters (msec)</t>
  </si>
  <si>
    <t>Forward Algorithm</t>
  </si>
  <si>
    <t>IMPLICIT_PRECOMP_GEMM</t>
  </si>
  <si>
    <t>WINOGRAD</t>
  </si>
  <si>
    <t>FFT</t>
  </si>
  <si>
    <t>Recurrent Layers - Vanilla</t>
  </si>
  <si>
    <t>Hidden Units</t>
  </si>
  <si>
    <t>Timesteps</t>
  </si>
  <si>
    <t>Time Forward (msec)</t>
  </si>
  <si>
    <t>Recurrent Layers - LSTM</t>
  </si>
  <si>
    <t xml:space="preserve">Time Forward (msec) </t>
  </si>
  <si>
    <t>All-Reduce</t>
  </si>
  <si>
    <t>Size # floats</t>
  </si>
  <si>
    <t># chips / accelerator cards</t>
  </si>
  <si>
    <t>Selected Algorithm</t>
  </si>
  <si>
    <t>TERAFLOPS</t>
  </si>
  <si>
    <t>pad_h</t>
  </si>
  <si>
    <t>pad_w</t>
  </si>
  <si>
    <t>Vertical Stride</t>
  </si>
  <si>
    <t>Horizontal Stride</t>
  </si>
  <si>
    <t>P</t>
  </si>
  <si>
    <t>Q</t>
  </si>
  <si>
    <t>FWD TERAFLOPS</t>
  </si>
  <si>
    <t>BWD INPUTS TERAFLOPS</t>
  </si>
  <si>
    <t>BWD PARAMS TERAFLOPS</t>
  </si>
  <si>
    <t>TERAFLOPS FWD</t>
  </si>
  <si>
    <t>TERAFLOPS BWD</t>
  </si>
  <si>
    <t>Gigabytes/sec</t>
  </si>
  <si>
    <t>Std Dev All Reduce Time (msec)</t>
  </si>
  <si>
    <t>Mean All Reduce Time (msec)</t>
  </si>
  <si>
    <t>CPU Model</t>
  </si>
  <si>
    <t>Intel(R) Xeon(R) CPU E5-2650 v2 @ 2.60GHz</t>
  </si>
  <si>
    <t>GPU Model</t>
  </si>
  <si>
    <t>Linux Kernel Version</t>
  </si>
  <si>
    <t>3.13.0-57-generic</t>
  </si>
  <si>
    <t>CUDA Version</t>
  </si>
  <si>
    <t>7.5.18</t>
  </si>
  <si>
    <t>OpenMPI Version</t>
  </si>
  <si>
    <t>1.10.2</t>
  </si>
  <si>
    <t>Nvidia Driver</t>
  </si>
  <si>
    <t>Motherboard</t>
  </si>
  <si>
    <t>Tyan FT77C-B7079</t>
  </si>
  <si>
    <t>Bios Version</t>
  </si>
  <si>
    <t>V1.03B.B10</t>
  </si>
  <si>
    <t>HCA Version</t>
  </si>
  <si>
    <t>v2.34.5000</t>
  </si>
  <si>
    <t>Mellanox Driver</t>
  </si>
  <si>
    <t>3.0-2.0.1</t>
  </si>
  <si>
    <t xml:space="preserve">Mellanox OS </t>
  </si>
  <si>
    <t>3.4.2008</t>
  </si>
  <si>
    <t>Cudnn Version</t>
  </si>
  <si>
    <t>* = The backward pass wrt inputs is excluded for these kernels since they are typically the input layers of a neural network</t>
  </si>
  <si>
    <t>N/A*</t>
  </si>
  <si>
    <t>Total Time  (msec)</t>
  </si>
  <si>
    <t>Recurrent Layers - GRU</t>
  </si>
  <si>
    <t>Hidden units</t>
  </si>
  <si>
    <t>WINOGRAD_NONFUSED</t>
  </si>
  <si>
    <t>Precision</t>
  </si>
  <si>
    <t>Float</t>
  </si>
  <si>
    <t>IMPLICIT_GEMM</t>
  </si>
  <si>
    <t>R (Filter height)</t>
  </si>
  <si>
    <t>S (Filter width)</t>
  </si>
  <si>
    <t>Nvidia TitanX</t>
  </si>
  <si>
    <t>NCCL 2.0 MPI</t>
  </si>
  <si>
    <t>OSU Allreduce</t>
  </si>
  <si>
    <t>NCCL 2.0 Single</t>
  </si>
  <si>
    <t>Baidu RingAllReduce</t>
  </si>
  <si>
    <t>Time Backward wrt inputs (msec)</t>
  </si>
  <si>
    <t>Time Backward wrt weights (msec)</t>
  </si>
  <si>
    <t>TERAFLOPS BWD Inputs</t>
  </si>
  <si>
    <t>TERAFLOPS BWD Params</t>
  </si>
  <si>
    <t>Total Time</t>
  </si>
  <si>
    <t>DeepSpeech</t>
  </si>
  <si>
    <t>Source</t>
  </si>
  <si>
    <t>Machine Translation</t>
  </si>
  <si>
    <t>Language Modelling</t>
  </si>
  <si>
    <t>Speaker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</si>
</sst>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2" fontId="1" fillId="0" borderId="0" xfId="0" applyNumberFormat="1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9"/>
  <sheetViews>
    <sheetView tabSelected="1" workbookViewId="0">
      <selection activeCell="A339" sqref="A339"/>
    </sheetView>
  </sheetViews>
  <sheetFormatPr baseColWidth="10" defaultRowHeight="16" x14ac:dyDescent="0.2"/>
  <cols>
    <col min="1" max="1" width="28" customWidth="1"/>
    <col min="3" max="3" width="12.5" customWidth="1"/>
    <col min="4" max="4" width="22" customWidth="1"/>
    <col min="7" max="7" width="22.5" customWidth="1"/>
    <col min="8" max="8" width="32.6640625" customWidth="1"/>
    <col min="9" max="9" width="26.1640625" customWidth="1"/>
    <col min="10" max="10" width="20" customWidth="1"/>
    <col min="11" max="11" width="24.1640625" customWidth="1"/>
    <col min="12" max="12" width="23.6640625" customWidth="1"/>
    <col min="13" max="13" width="17.5" customWidth="1"/>
    <col min="14" max="14" width="20.83203125" customWidth="1"/>
    <col min="20" max="20" width="24.33203125" bestFit="1" customWidth="1"/>
    <col min="21" max="21" width="23.33203125" customWidth="1"/>
    <col min="22" max="22" width="23.5" customWidth="1"/>
  </cols>
  <sheetData>
    <row r="1" spans="1:12" x14ac:dyDescent="0.2">
      <c r="A1" s="5" t="s">
        <v>73</v>
      </c>
      <c r="B1" s="5" t="s">
        <v>74</v>
      </c>
    </row>
    <row r="3" spans="1:12" x14ac:dyDescent="0.2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6</v>
      </c>
      <c r="J3" t="s">
        <v>31</v>
      </c>
    </row>
    <row r="4" spans="1:12" x14ac:dyDescent="0.2">
      <c r="C4">
        <v>1760</v>
      </c>
      <c r="D4">
        <v>16</v>
      </c>
      <c r="E4">
        <v>1760</v>
      </c>
      <c r="F4" t="s">
        <v>2</v>
      </c>
      <c r="G4" t="s">
        <v>2</v>
      </c>
      <c r="I4" s="1">
        <v>0.182</v>
      </c>
      <c r="J4" s="1">
        <f>(2*C4*D4*E4)/(I4/1000)/10^12</f>
        <v>0.54463296703296704</v>
      </c>
      <c r="K4" s="10"/>
      <c r="L4" s="1"/>
    </row>
    <row r="5" spans="1:12" x14ac:dyDescent="0.2">
      <c r="C5">
        <v>1760</v>
      </c>
      <c r="D5">
        <v>32</v>
      </c>
      <c r="E5">
        <v>1760</v>
      </c>
      <c r="F5" t="s">
        <v>2</v>
      </c>
      <c r="G5" t="s">
        <v>2</v>
      </c>
      <c r="I5" s="1">
        <v>0.183</v>
      </c>
      <c r="J5" s="1">
        <f t="shared" ref="J5:J68" si="0">(2*C5*D5*E5)/(I5/1000)/10^12</f>
        <v>1.0833136612021859</v>
      </c>
      <c r="K5" s="10"/>
      <c r="L5" s="1"/>
    </row>
    <row r="6" spans="1:12" x14ac:dyDescent="0.2">
      <c r="C6">
        <v>1760</v>
      </c>
      <c r="D6">
        <v>64</v>
      </c>
      <c r="E6">
        <v>1760</v>
      </c>
      <c r="F6" t="s">
        <v>2</v>
      </c>
      <c r="G6" t="s">
        <v>2</v>
      </c>
      <c r="I6" s="1">
        <v>0.247</v>
      </c>
      <c r="J6" s="1">
        <f t="shared" si="0"/>
        <v>1.6052340080971661</v>
      </c>
      <c r="K6" s="10"/>
      <c r="L6" s="1"/>
    </row>
    <row r="7" spans="1:12" x14ac:dyDescent="0.2">
      <c r="C7">
        <v>1760</v>
      </c>
      <c r="D7">
        <v>128</v>
      </c>
      <c r="E7">
        <v>1760</v>
      </c>
      <c r="F7" t="s">
        <v>2</v>
      </c>
      <c r="G7" t="s">
        <v>2</v>
      </c>
      <c r="I7" s="1">
        <v>0.315</v>
      </c>
      <c r="J7" s="1">
        <f t="shared" si="0"/>
        <v>2.5174146031746032</v>
      </c>
      <c r="K7" s="10"/>
      <c r="L7" s="1"/>
    </row>
    <row r="8" spans="1:12" x14ac:dyDescent="0.2">
      <c r="C8">
        <v>1760</v>
      </c>
      <c r="D8">
        <v>7000</v>
      </c>
      <c r="E8">
        <v>1760</v>
      </c>
      <c r="F8" t="s">
        <v>2</v>
      </c>
      <c r="G8" t="s">
        <v>2</v>
      </c>
      <c r="I8" s="1">
        <v>12.73</v>
      </c>
      <c r="J8" s="1">
        <f t="shared" si="0"/>
        <v>3.4066300078554597</v>
      </c>
      <c r="K8" s="10"/>
      <c r="L8" s="1"/>
    </row>
    <row r="9" spans="1:12" x14ac:dyDescent="0.2">
      <c r="C9">
        <v>2048</v>
      </c>
      <c r="D9">
        <v>16</v>
      </c>
      <c r="E9">
        <v>2048</v>
      </c>
      <c r="F9" t="s">
        <v>2</v>
      </c>
      <c r="G9" t="s">
        <v>2</v>
      </c>
      <c r="I9" s="1">
        <v>0.21199999999999999</v>
      </c>
      <c r="J9" s="1">
        <f t="shared" si="0"/>
        <v>0.63310249056603773</v>
      </c>
      <c r="K9" s="10"/>
      <c r="L9" s="1"/>
    </row>
    <row r="10" spans="1:12" x14ac:dyDescent="0.2">
      <c r="C10">
        <v>2048</v>
      </c>
      <c r="D10">
        <v>32</v>
      </c>
      <c r="E10">
        <v>2048</v>
      </c>
      <c r="F10" t="s">
        <v>2</v>
      </c>
      <c r="G10" t="s">
        <v>2</v>
      </c>
      <c r="I10" s="1">
        <v>0.21299999999999999</v>
      </c>
      <c r="J10" s="1">
        <f t="shared" si="0"/>
        <v>1.2602603568075117</v>
      </c>
      <c r="K10" s="10"/>
      <c r="L10" s="1"/>
    </row>
    <row r="11" spans="1:12" x14ac:dyDescent="0.2">
      <c r="C11">
        <v>2048</v>
      </c>
      <c r="D11">
        <v>64</v>
      </c>
      <c r="E11">
        <v>2048</v>
      </c>
      <c r="F11" t="s">
        <v>2</v>
      </c>
      <c r="G11" t="s">
        <v>2</v>
      </c>
      <c r="I11" s="1">
        <v>0.28199999999999997</v>
      </c>
      <c r="J11" s="1">
        <f t="shared" si="0"/>
        <v>1.9037975602836883</v>
      </c>
      <c r="K11" s="10"/>
      <c r="L11" s="1"/>
    </row>
    <row r="12" spans="1:12" x14ac:dyDescent="0.2">
      <c r="C12">
        <v>2048</v>
      </c>
      <c r="D12">
        <v>128</v>
      </c>
      <c r="E12">
        <v>2048</v>
      </c>
      <c r="F12" t="s">
        <v>2</v>
      </c>
      <c r="G12" t="s">
        <v>2</v>
      </c>
      <c r="I12" s="1">
        <v>0.33200000000000002</v>
      </c>
      <c r="J12" s="1">
        <f t="shared" si="0"/>
        <v>3.2341621204819275</v>
      </c>
      <c r="K12" s="10"/>
      <c r="L12" s="1"/>
    </row>
    <row r="13" spans="1:12" x14ac:dyDescent="0.2">
      <c r="C13">
        <v>2048</v>
      </c>
      <c r="D13">
        <v>7000</v>
      </c>
      <c r="E13">
        <v>2048</v>
      </c>
      <c r="F13" t="s">
        <v>2</v>
      </c>
      <c r="G13" t="s">
        <v>2</v>
      </c>
      <c r="I13" s="1">
        <v>12.734</v>
      </c>
      <c r="J13" s="1">
        <f t="shared" si="0"/>
        <v>4.6112970001570597</v>
      </c>
      <c r="K13" s="10"/>
      <c r="L13" s="1"/>
    </row>
    <row r="14" spans="1:12" x14ac:dyDescent="0.2">
      <c r="C14">
        <v>2560</v>
      </c>
      <c r="D14">
        <v>16</v>
      </c>
      <c r="E14">
        <v>2560</v>
      </c>
      <c r="F14" t="s">
        <v>2</v>
      </c>
      <c r="G14" t="s">
        <v>2</v>
      </c>
      <c r="I14" s="1">
        <v>0.35799999999999998</v>
      </c>
      <c r="J14" s="1">
        <f t="shared" si="0"/>
        <v>0.58579664804469278</v>
      </c>
      <c r="K14" s="10"/>
      <c r="L14" s="1"/>
    </row>
    <row r="15" spans="1:12" x14ac:dyDescent="0.2">
      <c r="C15">
        <v>2560</v>
      </c>
      <c r="D15">
        <v>32</v>
      </c>
      <c r="E15">
        <v>2560</v>
      </c>
      <c r="F15" t="s">
        <v>2</v>
      </c>
      <c r="G15" t="s">
        <v>2</v>
      </c>
      <c r="I15" s="1">
        <v>0.35699999999999998</v>
      </c>
      <c r="J15" s="1">
        <f t="shared" si="0"/>
        <v>1.1748750700280113</v>
      </c>
      <c r="K15" s="10"/>
      <c r="L15" s="1"/>
    </row>
    <row r="16" spans="1:12" x14ac:dyDescent="0.2">
      <c r="C16">
        <v>2560</v>
      </c>
      <c r="D16">
        <v>64</v>
      </c>
      <c r="E16">
        <v>2560</v>
      </c>
      <c r="F16" t="s">
        <v>2</v>
      </c>
      <c r="G16" t="s">
        <v>2</v>
      </c>
      <c r="I16" s="1">
        <v>0.36099999999999999</v>
      </c>
      <c r="J16" s="1">
        <f t="shared" si="0"/>
        <v>2.3237141274238229</v>
      </c>
      <c r="K16" s="10"/>
      <c r="L16" s="1"/>
    </row>
    <row r="17" spans="3:12" x14ac:dyDescent="0.2">
      <c r="C17">
        <v>2560</v>
      </c>
      <c r="D17">
        <v>128</v>
      </c>
      <c r="E17">
        <v>2560</v>
      </c>
      <c r="F17" t="s">
        <v>2</v>
      </c>
      <c r="G17" t="s">
        <v>2</v>
      </c>
      <c r="I17" s="1">
        <v>0.41399999999999998</v>
      </c>
      <c r="J17" s="1">
        <f t="shared" si="0"/>
        <v>4.0524676328502416</v>
      </c>
      <c r="K17" s="10"/>
      <c r="L17" s="1"/>
    </row>
    <row r="18" spans="3:12" x14ac:dyDescent="0.2">
      <c r="C18">
        <v>2560</v>
      </c>
      <c r="D18">
        <v>7000</v>
      </c>
      <c r="E18">
        <v>2560</v>
      </c>
      <c r="F18" t="s">
        <v>2</v>
      </c>
      <c r="G18" t="s">
        <v>2</v>
      </c>
      <c r="I18" s="1">
        <v>19.760000000000002</v>
      </c>
      <c r="J18" s="1">
        <f t="shared" si="0"/>
        <v>4.6432388663967608</v>
      </c>
      <c r="K18" s="10"/>
      <c r="L18" s="1"/>
    </row>
    <row r="19" spans="3:12" x14ac:dyDescent="0.2">
      <c r="C19">
        <v>4096</v>
      </c>
      <c r="D19">
        <v>16</v>
      </c>
      <c r="E19">
        <v>4096</v>
      </c>
      <c r="F19" t="s">
        <v>2</v>
      </c>
      <c r="G19" t="s">
        <v>2</v>
      </c>
      <c r="I19" s="1">
        <v>0.745</v>
      </c>
      <c r="J19" s="1">
        <f t="shared" si="0"/>
        <v>0.72063209664429528</v>
      </c>
      <c r="K19" s="10"/>
      <c r="L19" s="1"/>
    </row>
    <row r="20" spans="3:12" x14ac:dyDescent="0.2">
      <c r="C20">
        <v>4096</v>
      </c>
      <c r="D20">
        <v>32</v>
      </c>
      <c r="E20">
        <v>4096</v>
      </c>
      <c r="F20" t="s">
        <v>2</v>
      </c>
      <c r="G20" t="s">
        <v>2</v>
      </c>
      <c r="I20" s="1">
        <v>0.749</v>
      </c>
      <c r="J20" s="1">
        <f t="shared" si="0"/>
        <v>1.4335671882510015</v>
      </c>
      <c r="K20" s="10"/>
      <c r="L20" s="1"/>
    </row>
    <row r="21" spans="3:12" x14ac:dyDescent="0.2">
      <c r="C21">
        <v>4096</v>
      </c>
      <c r="D21">
        <v>64</v>
      </c>
      <c r="E21">
        <v>4096</v>
      </c>
      <c r="F21" t="s">
        <v>2</v>
      </c>
      <c r="G21" t="s">
        <v>2</v>
      </c>
      <c r="I21" s="1">
        <v>0.65700000000000003</v>
      </c>
      <c r="J21" s="1">
        <f t="shared" si="0"/>
        <v>3.2686204687975646</v>
      </c>
      <c r="K21" s="10"/>
      <c r="L21" s="1"/>
    </row>
    <row r="22" spans="3:12" x14ac:dyDescent="0.2">
      <c r="C22">
        <v>4096</v>
      </c>
      <c r="D22">
        <v>128</v>
      </c>
      <c r="E22">
        <v>4096</v>
      </c>
      <c r="F22" t="s">
        <v>2</v>
      </c>
      <c r="G22" t="s">
        <v>2</v>
      </c>
      <c r="I22" s="1">
        <v>0.95699999999999996</v>
      </c>
      <c r="J22" s="1">
        <f t="shared" si="0"/>
        <v>4.4879491076280047</v>
      </c>
      <c r="K22" s="10"/>
      <c r="L22" s="1"/>
    </row>
    <row r="23" spans="3:12" x14ac:dyDescent="0.2">
      <c r="C23">
        <v>4096</v>
      </c>
      <c r="D23">
        <v>7000</v>
      </c>
      <c r="E23">
        <v>4096</v>
      </c>
      <c r="F23" t="s">
        <v>2</v>
      </c>
      <c r="G23" t="s">
        <v>2</v>
      </c>
      <c r="I23" s="1">
        <v>50.338999999999999</v>
      </c>
      <c r="J23" s="1">
        <f t="shared" si="0"/>
        <v>4.6659851010151172</v>
      </c>
      <c r="K23" s="10"/>
      <c r="L23" s="1"/>
    </row>
    <row r="24" spans="3:12" x14ac:dyDescent="0.2">
      <c r="C24">
        <v>1760</v>
      </c>
      <c r="D24">
        <v>16</v>
      </c>
      <c r="E24">
        <v>1760</v>
      </c>
      <c r="F24" t="s">
        <v>7</v>
      </c>
      <c r="G24" t="s">
        <v>2</v>
      </c>
      <c r="I24" s="1">
        <v>0.17599999999999999</v>
      </c>
      <c r="J24" s="1">
        <f t="shared" si="0"/>
        <v>0.56320000000000003</v>
      </c>
      <c r="K24" s="10"/>
      <c r="L24" s="1"/>
    </row>
    <row r="25" spans="3:12" x14ac:dyDescent="0.2">
      <c r="C25">
        <v>1760</v>
      </c>
      <c r="D25">
        <v>32</v>
      </c>
      <c r="E25">
        <v>1760</v>
      </c>
      <c r="F25" t="s">
        <v>7</v>
      </c>
      <c r="G25" t="s">
        <v>2</v>
      </c>
      <c r="I25" s="1">
        <v>0.17799999999999999</v>
      </c>
      <c r="J25" s="1">
        <f t="shared" si="0"/>
        <v>1.1137438202247192</v>
      </c>
      <c r="K25" s="10"/>
      <c r="L25" s="1"/>
    </row>
    <row r="26" spans="3:12" x14ac:dyDescent="0.2">
      <c r="C26">
        <v>1760</v>
      </c>
      <c r="D26">
        <v>64</v>
      </c>
      <c r="E26">
        <v>1760</v>
      </c>
      <c r="F26" t="s">
        <v>7</v>
      </c>
      <c r="G26" t="s">
        <v>2</v>
      </c>
      <c r="I26" s="1">
        <v>0.34399999999999997</v>
      </c>
      <c r="J26" s="1">
        <f t="shared" si="0"/>
        <v>1.1525953488372094</v>
      </c>
      <c r="K26" s="10"/>
      <c r="L26" s="1"/>
    </row>
    <row r="27" spans="3:12" x14ac:dyDescent="0.2">
      <c r="C27">
        <v>1760</v>
      </c>
      <c r="D27">
        <v>128</v>
      </c>
      <c r="E27">
        <v>1760</v>
      </c>
      <c r="F27" t="s">
        <v>7</v>
      </c>
      <c r="G27" t="s">
        <v>2</v>
      </c>
      <c r="I27" s="1">
        <v>0.36</v>
      </c>
      <c r="J27" s="1">
        <f t="shared" si="0"/>
        <v>2.2027377777777777</v>
      </c>
      <c r="K27" s="10"/>
      <c r="L27" s="1"/>
    </row>
    <row r="28" spans="3:12" x14ac:dyDescent="0.2">
      <c r="C28">
        <v>1760</v>
      </c>
      <c r="D28">
        <v>7000</v>
      </c>
      <c r="E28">
        <v>1760</v>
      </c>
      <c r="F28" t="s">
        <v>7</v>
      </c>
      <c r="G28" t="s">
        <v>2</v>
      </c>
      <c r="I28" s="1">
        <v>15.532999999999999</v>
      </c>
      <c r="J28" s="1">
        <f t="shared" si="0"/>
        <v>2.7918882379450207</v>
      </c>
      <c r="K28" s="10"/>
      <c r="L28" s="1"/>
    </row>
    <row r="29" spans="3:12" x14ac:dyDescent="0.2">
      <c r="C29">
        <v>2048</v>
      </c>
      <c r="D29">
        <v>16</v>
      </c>
      <c r="E29">
        <v>2048</v>
      </c>
      <c r="F29" t="s">
        <v>7</v>
      </c>
      <c r="G29" t="s">
        <v>2</v>
      </c>
      <c r="I29" s="1">
        <v>0.20899999999999999</v>
      </c>
      <c r="J29" s="1">
        <f t="shared" si="0"/>
        <v>0.64219008612440198</v>
      </c>
      <c r="K29" s="10"/>
      <c r="L29" s="1"/>
    </row>
    <row r="30" spans="3:12" x14ac:dyDescent="0.2">
      <c r="C30">
        <v>2048</v>
      </c>
      <c r="D30">
        <v>32</v>
      </c>
      <c r="E30">
        <v>2048</v>
      </c>
      <c r="F30" t="s">
        <v>7</v>
      </c>
      <c r="G30" t="s">
        <v>2</v>
      </c>
      <c r="I30" s="1">
        <v>0.21099999999999999</v>
      </c>
      <c r="J30" s="1">
        <f t="shared" si="0"/>
        <v>1.2722059526066349</v>
      </c>
      <c r="K30" s="10"/>
      <c r="L30" s="1"/>
    </row>
    <row r="31" spans="3:12" x14ac:dyDescent="0.2">
      <c r="C31">
        <v>2048</v>
      </c>
      <c r="D31">
        <v>64</v>
      </c>
      <c r="E31">
        <v>2048</v>
      </c>
      <c r="F31" t="s">
        <v>7</v>
      </c>
      <c r="G31" t="s">
        <v>2</v>
      </c>
      <c r="I31" s="1">
        <v>0.34300000000000003</v>
      </c>
      <c r="J31" s="1">
        <f t="shared" si="0"/>
        <v>1.5652213177842564</v>
      </c>
      <c r="K31" s="10"/>
      <c r="L31" s="1"/>
    </row>
    <row r="32" spans="3:12" x14ac:dyDescent="0.2">
      <c r="C32">
        <v>2048</v>
      </c>
      <c r="D32">
        <v>128</v>
      </c>
      <c r="E32">
        <v>2048</v>
      </c>
      <c r="F32" t="s">
        <v>7</v>
      </c>
      <c r="G32" t="s">
        <v>2</v>
      </c>
      <c r="I32" s="1">
        <v>0.36499999999999999</v>
      </c>
      <c r="J32" s="1">
        <f t="shared" si="0"/>
        <v>2.9417584219178088</v>
      </c>
      <c r="K32" s="10"/>
      <c r="L32" s="1"/>
    </row>
    <row r="33" spans="3:12" x14ac:dyDescent="0.2">
      <c r="C33">
        <v>2048</v>
      </c>
      <c r="D33">
        <v>7000</v>
      </c>
      <c r="E33">
        <v>2048</v>
      </c>
      <c r="F33" t="s">
        <v>7</v>
      </c>
      <c r="G33" t="s">
        <v>2</v>
      </c>
      <c r="I33" s="1">
        <v>13.013999999999999</v>
      </c>
      <c r="J33" s="1">
        <f t="shared" si="0"/>
        <v>4.5120836022744735</v>
      </c>
      <c r="K33" s="10"/>
      <c r="L33" s="1"/>
    </row>
    <row r="34" spans="3:12" x14ac:dyDescent="0.2">
      <c r="C34">
        <v>2560</v>
      </c>
      <c r="D34">
        <v>16</v>
      </c>
      <c r="E34">
        <v>2560</v>
      </c>
      <c r="F34" t="s">
        <v>7</v>
      </c>
      <c r="G34" t="s">
        <v>2</v>
      </c>
      <c r="I34" s="1">
        <v>0.35099999999999998</v>
      </c>
      <c r="J34" s="1">
        <f t="shared" si="0"/>
        <v>0.59747920227920237</v>
      </c>
      <c r="K34" s="10"/>
      <c r="L34" s="1"/>
    </row>
    <row r="35" spans="3:12" x14ac:dyDescent="0.2">
      <c r="C35">
        <v>2560</v>
      </c>
      <c r="D35">
        <v>32</v>
      </c>
      <c r="E35">
        <v>2560</v>
      </c>
      <c r="F35" t="s">
        <v>7</v>
      </c>
      <c r="G35" t="s">
        <v>2</v>
      </c>
      <c r="I35" s="1">
        <v>0.34899999999999998</v>
      </c>
      <c r="J35" s="1">
        <f t="shared" si="0"/>
        <v>1.2018063037249285</v>
      </c>
      <c r="K35" s="10"/>
      <c r="L35" s="1"/>
    </row>
    <row r="36" spans="3:12" x14ac:dyDescent="0.2">
      <c r="C36">
        <v>2560</v>
      </c>
      <c r="D36">
        <v>64</v>
      </c>
      <c r="E36">
        <v>2560</v>
      </c>
      <c r="F36" t="s">
        <v>7</v>
      </c>
      <c r="G36" t="s">
        <v>2</v>
      </c>
      <c r="I36" s="1">
        <v>0.77300000000000002</v>
      </c>
      <c r="J36" s="1">
        <f t="shared" si="0"/>
        <v>1.085201552393273</v>
      </c>
      <c r="K36" s="10"/>
      <c r="L36" s="1"/>
    </row>
    <row r="37" spans="3:12" x14ac:dyDescent="0.2">
      <c r="C37">
        <v>2560</v>
      </c>
      <c r="D37">
        <v>128</v>
      </c>
      <c r="E37">
        <v>2560</v>
      </c>
      <c r="F37" t="s">
        <v>7</v>
      </c>
      <c r="G37" t="s">
        <v>2</v>
      </c>
      <c r="I37" s="1">
        <v>0.57799999999999996</v>
      </c>
      <c r="J37" s="1">
        <f t="shared" si="0"/>
        <v>2.9026325259515571</v>
      </c>
      <c r="K37" s="10"/>
      <c r="L37" s="1"/>
    </row>
    <row r="38" spans="3:12" x14ac:dyDescent="0.2">
      <c r="C38">
        <v>2560</v>
      </c>
      <c r="D38">
        <v>7000</v>
      </c>
      <c r="E38">
        <v>2560</v>
      </c>
      <c r="F38" t="s">
        <v>7</v>
      </c>
      <c r="G38" t="s">
        <v>2</v>
      </c>
      <c r="I38" s="1">
        <v>29.347999999999999</v>
      </c>
      <c r="J38" s="1">
        <f t="shared" si="0"/>
        <v>3.1262913997546686</v>
      </c>
      <c r="K38" s="10"/>
      <c r="L38" s="1"/>
    </row>
    <row r="39" spans="3:12" x14ac:dyDescent="0.2">
      <c r="C39">
        <v>4096</v>
      </c>
      <c r="D39">
        <v>16</v>
      </c>
      <c r="E39">
        <v>4096</v>
      </c>
      <c r="F39" t="s">
        <v>7</v>
      </c>
      <c r="G39" t="s">
        <v>2</v>
      </c>
      <c r="I39" s="1">
        <v>0.75600000000000001</v>
      </c>
      <c r="J39" s="1">
        <f t="shared" si="0"/>
        <v>0.710146708994709</v>
      </c>
      <c r="K39" s="10"/>
      <c r="L39" s="1"/>
    </row>
    <row r="40" spans="3:12" x14ac:dyDescent="0.2">
      <c r="C40">
        <v>4096</v>
      </c>
      <c r="D40">
        <v>32</v>
      </c>
      <c r="E40">
        <v>4096</v>
      </c>
      <c r="F40" t="s">
        <v>7</v>
      </c>
      <c r="G40" t="s">
        <v>2</v>
      </c>
      <c r="I40" s="1">
        <v>0.76100000000000001</v>
      </c>
      <c r="J40" s="1">
        <f t="shared" si="0"/>
        <v>1.4109616609724047</v>
      </c>
      <c r="K40" s="10"/>
      <c r="L40" s="1"/>
    </row>
    <row r="41" spans="3:12" x14ac:dyDescent="0.2">
      <c r="C41">
        <v>4096</v>
      </c>
      <c r="D41">
        <v>64</v>
      </c>
      <c r="E41">
        <v>4096</v>
      </c>
      <c r="F41" t="s">
        <v>7</v>
      </c>
      <c r="G41" t="s">
        <v>2</v>
      </c>
      <c r="I41" s="1">
        <v>0.83499999999999996</v>
      </c>
      <c r="J41" s="1">
        <f t="shared" si="0"/>
        <v>2.5718367041916173</v>
      </c>
      <c r="K41" s="10"/>
      <c r="L41" s="1"/>
    </row>
    <row r="42" spans="3:12" x14ac:dyDescent="0.2">
      <c r="C42">
        <v>4096</v>
      </c>
      <c r="D42">
        <v>128</v>
      </c>
      <c r="E42">
        <v>4096</v>
      </c>
      <c r="F42" t="s">
        <v>7</v>
      </c>
      <c r="G42" t="s">
        <v>2</v>
      </c>
      <c r="I42" s="1">
        <v>1.0640000000000001</v>
      </c>
      <c r="J42" s="1">
        <f t="shared" si="0"/>
        <v>4.0366233984962401</v>
      </c>
      <c r="K42" s="10"/>
      <c r="L42" s="1"/>
    </row>
    <row r="43" spans="3:12" x14ac:dyDescent="0.2">
      <c r="C43">
        <v>4096</v>
      </c>
      <c r="D43">
        <v>7000</v>
      </c>
      <c r="E43">
        <v>4096</v>
      </c>
      <c r="F43" t="s">
        <v>7</v>
      </c>
      <c r="G43" t="s">
        <v>2</v>
      </c>
      <c r="I43" s="1">
        <v>52.185000000000002</v>
      </c>
      <c r="J43" s="1">
        <f t="shared" si="0"/>
        <v>4.5009298457411129</v>
      </c>
      <c r="K43" s="10"/>
      <c r="L43" s="1"/>
    </row>
    <row r="44" spans="3:12" x14ac:dyDescent="0.2">
      <c r="C44">
        <v>1760</v>
      </c>
      <c r="D44">
        <v>7133</v>
      </c>
      <c r="E44">
        <v>1760</v>
      </c>
      <c r="F44" t="s">
        <v>2</v>
      </c>
      <c r="G44" t="s">
        <v>7</v>
      </c>
      <c r="H44" t="s">
        <v>8</v>
      </c>
      <c r="I44" s="1">
        <v>12.904999999999999</v>
      </c>
      <c r="J44" s="1">
        <f t="shared" si="0"/>
        <v>3.4242821851995351</v>
      </c>
      <c r="K44" s="10"/>
      <c r="L44" s="1"/>
    </row>
    <row r="45" spans="3:12" x14ac:dyDescent="0.2">
      <c r="C45">
        <v>2048</v>
      </c>
      <c r="D45">
        <v>6574</v>
      </c>
      <c r="E45">
        <v>2048</v>
      </c>
      <c r="F45" t="s">
        <v>2</v>
      </c>
      <c r="G45" t="s">
        <v>7</v>
      </c>
      <c r="I45" s="1">
        <v>12.859</v>
      </c>
      <c r="J45" s="1">
        <f t="shared" si="0"/>
        <v>4.2885690171864059</v>
      </c>
      <c r="K45" s="10"/>
      <c r="L45" s="1"/>
    </row>
    <row r="46" spans="3:12" x14ac:dyDescent="0.2">
      <c r="C46">
        <v>2560</v>
      </c>
      <c r="D46">
        <v>10376</v>
      </c>
      <c r="E46">
        <v>2560</v>
      </c>
      <c r="F46" t="s">
        <v>2</v>
      </c>
      <c r="G46" t="s">
        <v>7</v>
      </c>
      <c r="I46" s="1">
        <v>19.968</v>
      </c>
      <c r="J46" s="1">
        <f t="shared" si="0"/>
        <v>6.8109128205128204</v>
      </c>
      <c r="K46" s="10"/>
      <c r="L46" s="1"/>
    </row>
    <row r="47" spans="3:12" x14ac:dyDescent="0.2">
      <c r="C47" s="2">
        <v>4096</v>
      </c>
      <c r="D47" s="2">
        <v>8935</v>
      </c>
      <c r="E47" s="2">
        <v>4096</v>
      </c>
      <c r="F47" s="2" t="s">
        <v>2</v>
      </c>
      <c r="G47" s="2" t="s">
        <v>7</v>
      </c>
      <c r="I47" s="1">
        <v>50.600999999999999</v>
      </c>
      <c r="J47" s="1">
        <f t="shared" si="0"/>
        <v>5.9249589913242824</v>
      </c>
      <c r="K47" s="10"/>
      <c r="L47" s="1"/>
    </row>
    <row r="48" spans="3:12" x14ac:dyDescent="0.2">
      <c r="I48" s="1"/>
      <c r="J48" s="1"/>
      <c r="K48" s="10"/>
      <c r="L48" s="1"/>
    </row>
    <row r="49" spans="3:12" x14ac:dyDescent="0.2">
      <c r="I49" s="1"/>
      <c r="J49" s="1"/>
      <c r="K49" s="10"/>
      <c r="L49" s="1"/>
    </row>
    <row r="50" spans="3:12" x14ac:dyDescent="0.2">
      <c r="C50">
        <v>5124</v>
      </c>
      <c r="D50">
        <v>9124</v>
      </c>
      <c r="E50">
        <v>1760</v>
      </c>
      <c r="F50" t="s">
        <v>2</v>
      </c>
      <c r="G50" t="s">
        <v>2</v>
      </c>
      <c r="I50" s="1">
        <v>34.237000000000002</v>
      </c>
      <c r="J50" s="1">
        <f t="shared" si="0"/>
        <v>4.8066373665916986</v>
      </c>
      <c r="K50" s="10"/>
      <c r="L50" s="1"/>
    </row>
    <row r="51" spans="3:12" x14ac:dyDescent="0.2">
      <c r="C51">
        <v>35</v>
      </c>
      <c r="D51">
        <v>8457</v>
      </c>
      <c r="E51">
        <v>1760</v>
      </c>
      <c r="F51" t="s">
        <v>2</v>
      </c>
      <c r="G51" t="s">
        <v>2</v>
      </c>
      <c r="I51" s="1">
        <v>1.1890000000000001</v>
      </c>
      <c r="J51" s="1">
        <f t="shared" si="0"/>
        <v>0.87628460891505466</v>
      </c>
      <c r="K51" s="10"/>
      <c r="L51" s="1"/>
    </row>
    <row r="52" spans="3:12" x14ac:dyDescent="0.2">
      <c r="C52">
        <v>5124</v>
      </c>
      <c r="D52">
        <v>9124</v>
      </c>
      <c r="E52">
        <v>2048</v>
      </c>
      <c r="F52" t="s">
        <v>2</v>
      </c>
      <c r="G52" t="s">
        <v>2</v>
      </c>
      <c r="I52" s="1">
        <v>39.805</v>
      </c>
      <c r="J52" s="1">
        <f t="shared" si="0"/>
        <v>4.8107935208139674</v>
      </c>
      <c r="K52" s="10"/>
      <c r="L52" s="1"/>
    </row>
    <row r="53" spans="3:12" x14ac:dyDescent="0.2">
      <c r="C53">
        <v>35</v>
      </c>
      <c r="D53">
        <v>8457</v>
      </c>
      <c r="E53">
        <v>2048</v>
      </c>
      <c r="F53" t="s">
        <v>2</v>
      </c>
      <c r="G53" t="s">
        <v>2</v>
      </c>
      <c r="I53" s="1">
        <v>0.71299999999999997</v>
      </c>
      <c r="J53" s="1">
        <f t="shared" si="0"/>
        <v>1.7004144740532958</v>
      </c>
      <c r="K53" s="10"/>
      <c r="L53" s="1"/>
    </row>
    <row r="54" spans="3:12" x14ac:dyDescent="0.2">
      <c r="C54">
        <v>5124</v>
      </c>
      <c r="D54">
        <v>9124</v>
      </c>
      <c r="E54">
        <v>2560</v>
      </c>
      <c r="F54" t="s">
        <v>2</v>
      </c>
      <c r="G54" t="s">
        <v>2</v>
      </c>
      <c r="I54" s="1">
        <v>49.896000000000001</v>
      </c>
      <c r="J54" s="1">
        <f t="shared" si="0"/>
        <v>4.7973193265993261</v>
      </c>
      <c r="K54" s="10"/>
      <c r="L54" s="1"/>
    </row>
    <row r="55" spans="3:12" x14ac:dyDescent="0.2">
      <c r="C55">
        <v>35</v>
      </c>
      <c r="D55">
        <v>8457</v>
      </c>
      <c r="E55">
        <v>2560</v>
      </c>
      <c r="F55" t="s">
        <v>2</v>
      </c>
      <c r="G55" t="s">
        <v>2</v>
      </c>
      <c r="I55" s="1">
        <v>1.651</v>
      </c>
      <c r="J55" s="1">
        <f t="shared" si="0"/>
        <v>0.91792513628104178</v>
      </c>
      <c r="K55" s="10"/>
      <c r="L55" s="1"/>
    </row>
    <row r="56" spans="3:12" x14ac:dyDescent="0.2">
      <c r="C56">
        <v>5124</v>
      </c>
      <c r="D56">
        <v>9124</v>
      </c>
      <c r="E56">
        <v>4096</v>
      </c>
      <c r="F56" t="s">
        <v>2</v>
      </c>
      <c r="G56" t="s">
        <v>2</v>
      </c>
      <c r="I56" s="1">
        <v>79.492000000000004</v>
      </c>
      <c r="J56" s="1">
        <f t="shared" si="0"/>
        <v>4.8179347883057408</v>
      </c>
      <c r="K56" s="10"/>
      <c r="L56" s="1"/>
    </row>
    <row r="57" spans="3:12" x14ac:dyDescent="0.2">
      <c r="C57">
        <v>35</v>
      </c>
      <c r="D57">
        <v>8457</v>
      </c>
      <c r="E57">
        <v>4096</v>
      </c>
      <c r="F57" t="s">
        <v>2</v>
      </c>
      <c r="G57" t="s">
        <v>2</v>
      </c>
      <c r="I57" s="1">
        <v>1.403</v>
      </c>
      <c r="J57" s="1">
        <f t="shared" si="0"/>
        <v>1.7282901211689239</v>
      </c>
      <c r="K57" s="10"/>
      <c r="L57" s="1"/>
    </row>
    <row r="58" spans="3:12" x14ac:dyDescent="0.2">
      <c r="C58">
        <v>5124</v>
      </c>
      <c r="D58">
        <v>9124</v>
      </c>
      <c r="E58">
        <v>1760</v>
      </c>
      <c r="F58" t="s">
        <v>7</v>
      </c>
      <c r="G58" t="s">
        <v>2</v>
      </c>
      <c r="I58" s="1">
        <v>56.341999999999999</v>
      </c>
      <c r="J58" s="1">
        <f t="shared" si="0"/>
        <v>2.9208200546661458</v>
      </c>
      <c r="K58" s="10"/>
      <c r="L58" s="1"/>
    </row>
    <row r="59" spans="3:12" x14ac:dyDescent="0.2">
      <c r="C59">
        <v>35</v>
      </c>
      <c r="D59">
        <v>8457</v>
      </c>
      <c r="E59">
        <v>1760</v>
      </c>
      <c r="F59" t="s">
        <v>7</v>
      </c>
      <c r="G59" t="s">
        <v>2</v>
      </c>
      <c r="I59" s="1">
        <v>0.66600000000000004</v>
      </c>
      <c r="J59" s="1">
        <f t="shared" si="0"/>
        <v>1.5644180180180178</v>
      </c>
      <c r="K59" s="10"/>
      <c r="L59" s="1"/>
    </row>
    <row r="60" spans="3:12" x14ac:dyDescent="0.2">
      <c r="C60">
        <v>5124</v>
      </c>
      <c r="D60">
        <v>9124</v>
      </c>
      <c r="E60">
        <v>2048</v>
      </c>
      <c r="F60" t="s">
        <v>7</v>
      </c>
      <c r="G60" t="s">
        <v>2</v>
      </c>
      <c r="I60" s="1">
        <v>40.795999999999999</v>
      </c>
      <c r="J60" s="1">
        <f t="shared" si="0"/>
        <v>4.6939316623198346</v>
      </c>
      <c r="K60" s="10"/>
      <c r="L60" s="1"/>
    </row>
    <row r="61" spans="3:12" x14ac:dyDescent="0.2">
      <c r="C61">
        <v>35</v>
      </c>
      <c r="D61">
        <v>8457</v>
      </c>
      <c r="E61">
        <v>2048</v>
      </c>
      <c r="F61" t="s">
        <v>7</v>
      </c>
      <c r="G61" t="s">
        <v>2</v>
      </c>
      <c r="I61" s="1">
        <v>0.73899999999999999</v>
      </c>
      <c r="J61" s="1">
        <f t="shared" si="0"/>
        <v>1.6405893369418132</v>
      </c>
      <c r="K61" s="10"/>
      <c r="L61" s="1"/>
    </row>
    <row r="62" spans="3:12" x14ac:dyDescent="0.2">
      <c r="C62">
        <v>5124</v>
      </c>
      <c r="D62">
        <v>9124</v>
      </c>
      <c r="E62">
        <v>2560</v>
      </c>
      <c r="F62" t="s">
        <v>7</v>
      </c>
      <c r="G62" t="s">
        <v>2</v>
      </c>
      <c r="I62" s="1">
        <v>85.013000000000005</v>
      </c>
      <c r="J62" s="1">
        <f t="shared" si="0"/>
        <v>2.8156522545963556</v>
      </c>
      <c r="K62" s="10"/>
      <c r="L62" s="1"/>
    </row>
    <row r="63" spans="3:12" x14ac:dyDescent="0.2">
      <c r="C63">
        <v>35</v>
      </c>
      <c r="D63">
        <v>8457</v>
      </c>
      <c r="E63">
        <v>2560</v>
      </c>
      <c r="F63" t="s">
        <v>7</v>
      </c>
      <c r="G63" t="s">
        <v>2</v>
      </c>
      <c r="I63" s="1">
        <v>0.92</v>
      </c>
      <c r="J63" s="1">
        <f t="shared" si="0"/>
        <v>1.6472765217391303</v>
      </c>
      <c r="K63" s="10"/>
      <c r="L63" s="1"/>
    </row>
    <row r="64" spans="3:12" x14ac:dyDescent="0.2">
      <c r="C64">
        <v>5124</v>
      </c>
      <c r="D64">
        <v>9124</v>
      </c>
      <c r="E64">
        <v>4096</v>
      </c>
      <c r="F64" t="s">
        <v>7</v>
      </c>
      <c r="G64" t="s">
        <v>2</v>
      </c>
      <c r="I64" s="1">
        <v>92.891000000000005</v>
      </c>
      <c r="J64" s="1">
        <f t="shared" si="0"/>
        <v>4.1229750157927034</v>
      </c>
      <c r="K64" s="10"/>
      <c r="L64" s="1"/>
    </row>
    <row r="65" spans="3:12" x14ac:dyDescent="0.2">
      <c r="C65">
        <v>35</v>
      </c>
      <c r="D65">
        <v>8457</v>
      </c>
      <c r="E65">
        <v>4096</v>
      </c>
      <c r="F65" t="s">
        <v>7</v>
      </c>
      <c r="G65" t="s">
        <v>2</v>
      </c>
      <c r="I65" s="1">
        <v>1.444</v>
      </c>
      <c r="J65" s="1">
        <f t="shared" si="0"/>
        <v>1.6792181717451524</v>
      </c>
      <c r="K65" s="10"/>
      <c r="L65" s="1"/>
    </row>
    <row r="66" spans="3:12" x14ac:dyDescent="0.2">
      <c r="I66" s="1"/>
      <c r="J66" s="1"/>
      <c r="K66" s="10"/>
      <c r="L66" s="1"/>
    </row>
    <row r="67" spans="3:12" x14ac:dyDescent="0.2">
      <c r="C67">
        <v>7680</v>
      </c>
      <c r="D67">
        <v>16</v>
      </c>
      <c r="E67">
        <v>2560</v>
      </c>
      <c r="F67" t="s">
        <v>2</v>
      </c>
      <c r="G67" t="s">
        <v>2</v>
      </c>
      <c r="I67" s="1">
        <v>0.83199999999999996</v>
      </c>
      <c r="J67" s="1">
        <f t="shared" si="0"/>
        <v>0.75618461538461546</v>
      </c>
      <c r="K67" s="10"/>
      <c r="L67" s="1"/>
    </row>
    <row r="68" spans="3:12" x14ac:dyDescent="0.2">
      <c r="C68">
        <v>7680</v>
      </c>
      <c r="D68">
        <v>32</v>
      </c>
      <c r="E68">
        <v>2560</v>
      </c>
      <c r="F68" t="s">
        <v>2</v>
      </c>
      <c r="G68" t="s">
        <v>2</v>
      </c>
      <c r="I68" s="1">
        <v>0.83299999999999996</v>
      </c>
      <c r="J68" s="1">
        <f t="shared" si="0"/>
        <v>1.510553661464586</v>
      </c>
      <c r="K68" s="10"/>
      <c r="L68" s="1"/>
    </row>
    <row r="69" spans="3:12" x14ac:dyDescent="0.2">
      <c r="C69">
        <v>7680</v>
      </c>
      <c r="D69">
        <v>64</v>
      </c>
      <c r="E69">
        <v>2560</v>
      </c>
      <c r="F69" t="s">
        <v>2</v>
      </c>
      <c r="G69" t="s">
        <v>2</v>
      </c>
      <c r="I69" s="1">
        <v>0.60699999999999998</v>
      </c>
      <c r="J69" s="1">
        <f t="shared" ref="J69:J85" si="1">(2*C69*D69*E69)/(I69/1000)/10^12</f>
        <v>4.1459347611202633</v>
      </c>
      <c r="K69" s="10"/>
      <c r="L69" s="1"/>
    </row>
    <row r="70" spans="3:12" x14ac:dyDescent="0.2">
      <c r="C70">
        <v>7680</v>
      </c>
      <c r="D70">
        <v>128</v>
      </c>
      <c r="E70">
        <v>2560</v>
      </c>
      <c r="F70" t="s">
        <v>2</v>
      </c>
      <c r="G70" t="s">
        <v>2</v>
      </c>
      <c r="I70" s="1">
        <v>1.163</v>
      </c>
      <c r="J70" s="1">
        <f t="shared" si="1"/>
        <v>4.327742734307825</v>
      </c>
      <c r="K70" s="10"/>
      <c r="L70" s="1"/>
    </row>
    <row r="71" spans="3:12" x14ac:dyDescent="0.2">
      <c r="C71">
        <v>7680</v>
      </c>
      <c r="D71">
        <v>16</v>
      </c>
      <c r="E71">
        <v>2560</v>
      </c>
      <c r="F71" t="s">
        <v>7</v>
      </c>
      <c r="G71" t="s">
        <v>2</v>
      </c>
      <c r="I71" s="1">
        <v>0.84599999999999997</v>
      </c>
      <c r="J71" s="1">
        <f t="shared" si="1"/>
        <v>0.74367092198581564</v>
      </c>
      <c r="K71" s="10"/>
      <c r="L71" s="1"/>
    </row>
    <row r="72" spans="3:12" x14ac:dyDescent="0.2">
      <c r="C72">
        <v>7680</v>
      </c>
      <c r="D72">
        <v>32</v>
      </c>
      <c r="E72">
        <v>2560</v>
      </c>
      <c r="F72" t="s">
        <v>7</v>
      </c>
      <c r="G72" t="s">
        <v>2</v>
      </c>
      <c r="I72" s="1">
        <v>0.85</v>
      </c>
      <c r="J72" s="1">
        <f t="shared" si="1"/>
        <v>1.4803425882352943</v>
      </c>
      <c r="K72" s="10"/>
      <c r="L72" s="1"/>
    </row>
    <row r="73" spans="3:12" x14ac:dyDescent="0.2">
      <c r="C73">
        <v>7680</v>
      </c>
      <c r="D73">
        <v>64</v>
      </c>
      <c r="E73">
        <v>2560</v>
      </c>
      <c r="F73" t="s">
        <v>7</v>
      </c>
      <c r="G73" t="s">
        <v>2</v>
      </c>
      <c r="I73" s="1">
        <v>1.4850000000000001</v>
      </c>
      <c r="J73" s="1">
        <f t="shared" si="1"/>
        <v>1.6946682828282829</v>
      </c>
      <c r="K73" s="10"/>
      <c r="L73" s="1"/>
    </row>
    <row r="74" spans="3:12" x14ac:dyDescent="0.2">
      <c r="C74">
        <v>7680</v>
      </c>
      <c r="D74">
        <v>128</v>
      </c>
      <c r="E74">
        <v>2560</v>
      </c>
      <c r="F74" t="s">
        <v>7</v>
      </c>
      <c r="G74" t="s">
        <v>2</v>
      </c>
      <c r="I74" s="1">
        <v>2.2149999999999999</v>
      </c>
      <c r="J74" s="1">
        <f t="shared" si="1"/>
        <v>2.2723091647855531</v>
      </c>
      <c r="K74" s="10"/>
      <c r="L74" s="1"/>
    </row>
    <row r="75" spans="3:12" x14ac:dyDescent="0.2">
      <c r="C75">
        <f>3*1024</f>
        <v>3072</v>
      </c>
      <c r="D75">
        <v>16</v>
      </c>
      <c r="E75">
        <v>1024</v>
      </c>
      <c r="F75" t="s">
        <v>2</v>
      </c>
      <c r="G75" t="s">
        <v>2</v>
      </c>
      <c r="I75" s="1">
        <v>0.187</v>
      </c>
      <c r="J75" s="1">
        <f t="shared" si="1"/>
        <v>0.53830639572192518</v>
      </c>
      <c r="K75" s="10"/>
      <c r="L75" s="1"/>
    </row>
    <row r="76" spans="3:12" x14ac:dyDescent="0.2">
      <c r="C76">
        <f t="shared" ref="C76:C82" si="2">3*1024</f>
        <v>3072</v>
      </c>
      <c r="D76">
        <v>32</v>
      </c>
      <c r="E76">
        <v>1024</v>
      </c>
      <c r="F76" t="s">
        <v>2</v>
      </c>
      <c r="G76" t="s">
        <v>2</v>
      </c>
      <c r="I76" s="1">
        <v>0.189</v>
      </c>
      <c r="J76" s="1">
        <f t="shared" si="1"/>
        <v>1.0652200634920634</v>
      </c>
      <c r="K76" s="10"/>
      <c r="L76" s="1"/>
    </row>
    <row r="77" spans="3:12" x14ac:dyDescent="0.2">
      <c r="C77">
        <f t="shared" si="2"/>
        <v>3072</v>
      </c>
      <c r="D77">
        <v>64</v>
      </c>
      <c r="E77">
        <v>1024</v>
      </c>
      <c r="F77" t="s">
        <v>2</v>
      </c>
      <c r="G77" t="s">
        <v>2</v>
      </c>
      <c r="I77" s="1">
        <v>0.16400000000000001</v>
      </c>
      <c r="J77" s="1">
        <f t="shared" si="1"/>
        <v>2.4552023414634148</v>
      </c>
      <c r="K77" s="10"/>
      <c r="L77" s="1"/>
    </row>
    <row r="78" spans="3:12" x14ac:dyDescent="0.2">
      <c r="C78">
        <f t="shared" si="2"/>
        <v>3072</v>
      </c>
      <c r="D78">
        <v>128</v>
      </c>
      <c r="E78">
        <v>1024</v>
      </c>
      <c r="F78" t="s">
        <v>2</v>
      </c>
      <c r="G78" t="s">
        <v>2</v>
      </c>
      <c r="I78" s="1">
        <v>0.185</v>
      </c>
      <c r="J78" s="1">
        <f t="shared" si="1"/>
        <v>4.3530073945945951</v>
      </c>
      <c r="K78" s="10"/>
      <c r="L78" s="1"/>
    </row>
    <row r="79" spans="3:12" x14ac:dyDescent="0.2">
      <c r="C79">
        <f t="shared" si="2"/>
        <v>3072</v>
      </c>
      <c r="D79">
        <v>16</v>
      </c>
      <c r="E79">
        <v>1024</v>
      </c>
      <c r="F79" t="s">
        <v>7</v>
      </c>
      <c r="G79" t="s">
        <v>2</v>
      </c>
      <c r="I79" s="1">
        <v>0.216</v>
      </c>
      <c r="J79" s="1">
        <f t="shared" si="1"/>
        <v>0.46603377777777777</v>
      </c>
      <c r="K79" s="10"/>
      <c r="L79" s="1"/>
    </row>
    <row r="80" spans="3:12" x14ac:dyDescent="0.2">
      <c r="C80">
        <f t="shared" si="2"/>
        <v>3072</v>
      </c>
      <c r="D80">
        <v>32</v>
      </c>
      <c r="E80">
        <v>1024</v>
      </c>
      <c r="F80" t="s">
        <v>7</v>
      </c>
      <c r="G80" t="s">
        <v>2</v>
      </c>
      <c r="I80" s="1">
        <v>0.217</v>
      </c>
      <c r="J80" s="1">
        <f t="shared" si="1"/>
        <v>0.9277723133640553</v>
      </c>
      <c r="K80" s="10"/>
      <c r="L80" s="1"/>
    </row>
    <row r="81" spans="3:12" x14ac:dyDescent="0.2">
      <c r="C81">
        <f t="shared" si="2"/>
        <v>3072</v>
      </c>
      <c r="D81">
        <v>64</v>
      </c>
      <c r="E81">
        <v>1024</v>
      </c>
      <c r="F81" t="s">
        <v>7</v>
      </c>
      <c r="G81" t="s">
        <v>2</v>
      </c>
      <c r="I81" s="1">
        <v>0.19900000000000001</v>
      </c>
      <c r="J81" s="1">
        <f t="shared" si="1"/>
        <v>2.0233828341708544</v>
      </c>
      <c r="K81" s="10"/>
      <c r="L81" s="1"/>
    </row>
    <row r="82" spans="3:12" x14ac:dyDescent="0.2">
      <c r="C82">
        <f t="shared" si="2"/>
        <v>3072</v>
      </c>
      <c r="D82">
        <v>128</v>
      </c>
      <c r="E82">
        <v>1024</v>
      </c>
      <c r="F82" t="s">
        <v>7</v>
      </c>
      <c r="G82" t="s">
        <v>2</v>
      </c>
      <c r="I82" s="1">
        <v>0.224</v>
      </c>
      <c r="J82" s="1">
        <f t="shared" si="1"/>
        <v>3.5951177142857142</v>
      </c>
      <c r="K82" s="10"/>
      <c r="L82" s="1"/>
    </row>
    <row r="83" spans="3:12" x14ac:dyDescent="0.2">
      <c r="I83" s="1"/>
      <c r="J83" s="1"/>
      <c r="K83" s="10"/>
      <c r="L83" s="1"/>
    </row>
    <row r="84" spans="3:12" x14ac:dyDescent="0.2">
      <c r="C84">
        <v>3072</v>
      </c>
      <c r="D84">
        <v>7435</v>
      </c>
      <c r="E84">
        <v>1024</v>
      </c>
      <c r="F84" t="s">
        <v>2</v>
      </c>
      <c r="G84" t="s">
        <v>7</v>
      </c>
      <c r="I84" s="1">
        <v>9.3290000000000006</v>
      </c>
      <c r="J84" s="1">
        <f t="shared" si="1"/>
        <v>5.014146785293172</v>
      </c>
      <c r="K84" s="10"/>
      <c r="L84" s="1"/>
    </row>
    <row r="85" spans="3:12" x14ac:dyDescent="0.2">
      <c r="C85">
        <v>7680</v>
      </c>
      <c r="D85">
        <v>5481</v>
      </c>
      <c r="E85">
        <v>2560</v>
      </c>
      <c r="F85" t="s">
        <v>2</v>
      </c>
      <c r="G85" t="s">
        <v>7</v>
      </c>
      <c r="I85" s="1">
        <v>47.97</v>
      </c>
      <c r="J85" s="1">
        <f t="shared" si="1"/>
        <v>4.4928432270168859</v>
      </c>
      <c r="K85" s="10"/>
      <c r="L85" s="1"/>
    </row>
    <row r="87" spans="3:12" x14ac:dyDescent="0.2">
      <c r="C87">
        <v>512</v>
      </c>
      <c r="D87">
        <v>8</v>
      </c>
      <c r="E87">
        <v>500000</v>
      </c>
      <c r="F87" t="s">
        <v>2</v>
      </c>
      <c r="G87" t="s">
        <v>2</v>
      </c>
      <c r="I87" s="1">
        <v>4.7839999999999998</v>
      </c>
      <c r="J87" s="1">
        <f t="shared" ref="J87:J150" si="3">(2*C87*D87*E87)/(I87/1000)/10^12</f>
        <v>0.85618729096989965</v>
      </c>
    </row>
    <row r="88" spans="3:12" x14ac:dyDescent="0.2">
      <c r="C88">
        <v>1024</v>
      </c>
      <c r="D88">
        <v>8</v>
      </c>
      <c r="E88">
        <v>500000</v>
      </c>
      <c r="F88" t="s">
        <v>2</v>
      </c>
      <c r="G88" t="s">
        <v>2</v>
      </c>
      <c r="I88" s="1">
        <v>7.3209999999999997</v>
      </c>
      <c r="J88" s="1">
        <f t="shared" si="3"/>
        <v>1.118972817921049</v>
      </c>
    </row>
    <row r="89" spans="3:12" x14ac:dyDescent="0.2">
      <c r="C89">
        <v>512</v>
      </c>
      <c r="D89">
        <v>16</v>
      </c>
      <c r="E89">
        <v>500000</v>
      </c>
      <c r="F89" t="s">
        <v>2</v>
      </c>
      <c r="G89" t="s">
        <v>2</v>
      </c>
      <c r="I89" s="1">
        <v>9.9730000000000008</v>
      </c>
      <c r="J89" s="1">
        <f t="shared" si="3"/>
        <v>0.82141782813596709</v>
      </c>
    </row>
    <row r="90" spans="3:12" x14ac:dyDescent="0.2">
      <c r="C90">
        <v>1024</v>
      </c>
      <c r="D90">
        <v>16</v>
      </c>
      <c r="E90">
        <v>500000</v>
      </c>
      <c r="F90" t="s">
        <v>2</v>
      </c>
      <c r="G90" t="s">
        <v>2</v>
      </c>
      <c r="I90" s="1">
        <v>19.754000000000001</v>
      </c>
      <c r="J90" s="1">
        <f t="shared" si="3"/>
        <v>0.82940164017414197</v>
      </c>
    </row>
    <row r="91" spans="3:12" x14ac:dyDescent="0.2">
      <c r="C91">
        <v>512</v>
      </c>
      <c r="D91">
        <v>8</v>
      </c>
      <c r="E91">
        <v>500000</v>
      </c>
      <c r="F91" t="s">
        <v>7</v>
      </c>
      <c r="G91" t="s">
        <v>2</v>
      </c>
      <c r="I91" s="1">
        <v>16.713999999999999</v>
      </c>
      <c r="J91" s="1">
        <f t="shared" si="3"/>
        <v>0.24506401818834508</v>
      </c>
    </row>
    <row r="92" spans="3:12" x14ac:dyDescent="0.2">
      <c r="C92">
        <v>1024</v>
      </c>
      <c r="D92">
        <v>8</v>
      </c>
      <c r="E92">
        <v>500000</v>
      </c>
      <c r="F92" t="s">
        <v>7</v>
      </c>
      <c r="G92" t="s">
        <v>2</v>
      </c>
      <c r="I92" s="1">
        <v>31.478000000000002</v>
      </c>
      <c r="J92" s="1">
        <f t="shared" si="3"/>
        <v>0.26024525065124848</v>
      </c>
    </row>
    <row r="93" spans="3:12" x14ac:dyDescent="0.2">
      <c r="C93">
        <v>512</v>
      </c>
      <c r="D93">
        <v>16</v>
      </c>
      <c r="E93">
        <v>500000</v>
      </c>
      <c r="F93" t="s">
        <v>7</v>
      </c>
      <c r="G93" t="s">
        <v>2</v>
      </c>
      <c r="I93" s="1">
        <v>17.765999999999998</v>
      </c>
      <c r="J93" s="1">
        <f t="shared" si="3"/>
        <v>0.46110548238207821</v>
      </c>
    </row>
    <row r="94" spans="3:12" x14ac:dyDescent="0.2">
      <c r="C94">
        <v>1024</v>
      </c>
      <c r="D94">
        <v>16</v>
      </c>
      <c r="E94">
        <v>500000</v>
      </c>
      <c r="F94" t="s">
        <v>7</v>
      </c>
      <c r="G94" t="s">
        <v>2</v>
      </c>
      <c r="I94" s="1">
        <v>33.527999999999999</v>
      </c>
      <c r="J94" s="1">
        <f t="shared" si="3"/>
        <v>0.48866618945359114</v>
      </c>
    </row>
    <row r="95" spans="3:12" x14ac:dyDescent="0.2">
      <c r="C95">
        <v>1024</v>
      </c>
      <c r="D95">
        <v>700</v>
      </c>
      <c r="E95">
        <v>512</v>
      </c>
      <c r="F95" t="s">
        <v>2</v>
      </c>
      <c r="G95" t="s">
        <v>2</v>
      </c>
      <c r="I95" s="1">
        <v>0.27100000000000002</v>
      </c>
      <c r="J95" s="1">
        <f t="shared" si="3"/>
        <v>2.7084988929889295</v>
      </c>
    </row>
    <row r="96" spans="3:12" x14ac:dyDescent="0.2">
      <c r="C96">
        <v>1024</v>
      </c>
      <c r="D96">
        <v>700</v>
      </c>
      <c r="E96">
        <v>512</v>
      </c>
      <c r="F96" t="s">
        <v>7</v>
      </c>
      <c r="G96" t="s">
        <v>2</v>
      </c>
      <c r="I96" s="1">
        <v>0.27600000000000002</v>
      </c>
      <c r="J96" s="1">
        <f t="shared" si="3"/>
        <v>2.6594318840579705</v>
      </c>
    </row>
    <row r="97" spans="1:10" x14ac:dyDescent="0.2">
      <c r="C97">
        <v>7680</v>
      </c>
      <c r="D97">
        <v>24000</v>
      </c>
      <c r="E97">
        <v>2560</v>
      </c>
      <c r="F97" t="s">
        <v>2</v>
      </c>
      <c r="G97" t="s">
        <v>2</v>
      </c>
      <c r="I97" s="1">
        <v>186.983</v>
      </c>
      <c r="J97" s="1">
        <f t="shared" si="3"/>
        <v>5.0470812854644542</v>
      </c>
    </row>
    <row r="98" spans="1:10" x14ac:dyDescent="0.2">
      <c r="C98">
        <v>6144</v>
      </c>
      <c r="D98">
        <v>24000</v>
      </c>
      <c r="E98">
        <v>2048</v>
      </c>
      <c r="F98" t="s">
        <v>2</v>
      </c>
      <c r="G98" t="s">
        <v>2</v>
      </c>
      <c r="I98" s="1">
        <v>117.49</v>
      </c>
      <c r="J98" s="1">
        <f t="shared" si="3"/>
        <v>5.1406909183760323</v>
      </c>
    </row>
    <row r="99" spans="1:10" x14ac:dyDescent="0.2">
      <c r="A99" s="2"/>
      <c r="C99" s="2">
        <v>4608</v>
      </c>
      <c r="D99" s="2">
        <v>24000</v>
      </c>
      <c r="E99" s="2">
        <v>1536</v>
      </c>
      <c r="F99" s="2" t="s">
        <v>2</v>
      </c>
      <c r="G99" s="2" t="s">
        <v>2</v>
      </c>
      <c r="H99" s="2"/>
      <c r="I99" s="1">
        <v>67.33</v>
      </c>
      <c r="J99" s="1">
        <f t="shared" si="3"/>
        <v>5.0458729244021985</v>
      </c>
    </row>
    <row r="100" spans="1:10" x14ac:dyDescent="0.2">
      <c r="A100" s="2"/>
      <c r="C100" s="2">
        <v>8448</v>
      </c>
      <c r="D100" s="2">
        <v>24000</v>
      </c>
      <c r="E100" s="2">
        <v>2816</v>
      </c>
      <c r="F100" s="2" t="s">
        <v>2</v>
      </c>
      <c r="G100" s="2" t="s">
        <v>2</v>
      </c>
      <c r="H100" s="2"/>
      <c r="I100" s="1">
        <v>225.95599999999999</v>
      </c>
      <c r="J100" s="1">
        <f t="shared" si="3"/>
        <v>5.0536355042574659</v>
      </c>
    </row>
    <row r="101" spans="1:10" x14ac:dyDescent="0.2">
      <c r="A101" s="2"/>
      <c r="C101" s="2">
        <v>3072</v>
      </c>
      <c r="D101" s="2">
        <v>24000</v>
      </c>
      <c r="E101" s="2">
        <v>1024</v>
      </c>
      <c r="F101" s="2" t="s">
        <v>2</v>
      </c>
      <c r="G101" s="2" t="s">
        <v>2</v>
      </c>
      <c r="H101" s="2"/>
      <c r="I101" s="1">
        <v>30.215</v>
      </c>
      <c r="J101" s="1">
        <f t="shared" si="3"/>
        <v>4.9973504550719845</v>
      </c>
    </row>
    <row r="102" spans="1:10" x14ac:dyDescent="0.2">
      <c r="C102">
        <v>7680</v>
      </c>
      <c r="D102">
        <v>48000</v>
      </c>
      <c r="E102">
        <v>2560</v>
      </c>
      <c r="F102" t="s">
        <v>2</v>
      </c>
      <c r="G102" t="s">
        <v>2</v>
      </c>
      <c r="I102" s="1">
        <v>361.99</v>
      </c>
      <c r="J102" s="1">
        <f t="shared" si="3"/>
        <v>5.2140578469018477</v>
      </c>
    </row>
    <row r="103" spans="1:10" x14ac:dyDescent="0.2">
      <c r="C103">
        <v>6144</v>
      </c>
      <c r="D103">
        <v>48000</v>
      </c>
      <c r="E103">
        <v>2048</v>
      </c>
      <c r="F103" t="s">
        <v>2</v>
      </c>
      <c r="G103" t="s">
        <v>2</v>
      </c>
      <c r="I103" s="1">
        <v>228.59</v>
      </c>
      <c r="J103" s="1">
        <f t="shared" si="3"/>
        <v>5.2843936830132545</v>
      </c>
    </row>
    <row r="104" spans="1:10" x14ac:dyDescent="0.2">
      <c r="A104" s="2"/>
      <c r="C104" s="2">
        <v>4608</v>
      </c>
      <c r="D104" s="2">
        <v>48000</v>
      </c>
      <c r="E104" s="2">
        <v>1536</v>
      </c>
      <c r="F104" s="2" t="s">
        <v>2</v>
      </c>
      <c r="G104" s="2" t="s">
        <v>2</v>
      </c>
      <c r="H104" s="2"/>
      <c r="I104" s="1">
        <v>131.13</v>
      </c>
      <c r="J104" s="1">
        <f t="shared" si="3"/>
        <v>5.1817070693205212</v>
      </c>
    </row>
    <row r="105" spans="1:10" x14ac:dyDescent="0.2">
      <c r="A105" s="2"/>
      <c r="C105" s="2">
        <v>8448</v>
      </c>
      <c r="D105" s="2">
        <v>48000</v>
      </c>
      <c r="E105" s="2">
        <v>2816</v>
      </c>
      <c r="F105" s="2" t="s">
        <v>2</v>
      </c>
      <c r="G105" s="2" t="s">
        <v>2</v>
      </c>
      <c r="H105" s="2"/>
      <c r="I105" s="1">
        <v>438.24400000000003</v>
      </c>
      <c r="J105" s="1">
        <f t="shared" si="3"/>
        <v>5.2112488202918916</v>
      </c>
    </row>
    <row r="106" spans="1:10" x14ac:dyDescent="0.2">
      <c r="A106" s="2"/>
      <c r="C106" s="2">
        <v>3072</v>
      </c>
      <c r="D106" s="2">
        <v>48000</v>
      </c>
      <c r="E106" s="2">
        <v>1024</v>
      </c>
      <c r="F106" s="2" t="s">
        <v>2</v>
      </c>
      <c r="G106" s="2" t="s">
        <v>2</v>
      </c>
      <c r="H106" s="2"/>
      <c r="I106" s="1">
        <v>58.667000000000002</v>
      </c>
      <c r="J106" s="1">
        <f t="shared" si="3"/>
        <v>5.1475256617860126</v>
      </c>
    </row>
    <row r="107" spans="1:10" x14ac:dyDescent="0.2">
      <c r="C107">
        <v>7680</v>
      </c>
      <c r="D107">
        <v>24000</v>
      </c>
      <c r="E107">
        <v>2560</v>
      </c>
      <c r="F107" t="s">
        <v>7</v>
      </c>
      <c r="G107" t="s">
        <v>2</v>
      </c>
      <c r="I107" s="1">
        <v>339.67200000000003</v>
      </c>
      <c r="J107" s="1">
        <f t="shared" si="3"/>
        <v>2.7783226171129796</v>
      </c>
    </row>
    <row r="108" spans="1:10" x14ac:dyDescent="0.2">
      <c r="C108">
        <v>6144</v>
      </c>
      <c r="D108">
        <v>24000</v>
      </c>
      <c r="E108">
        <v>2048</v>
      </c>
      <c r="F108" t="s">
        <v>7</v>
      </c>
      <c r="G108" t="s">
        <v>2</v>
      </c>
      <c r="I108" s="1">
        <v>120</v>
      </c>
      <c r="J108" s="1">
        <f t="shared" si="3"/>
        <v>5.0331647999999998</v>
      </c>
    </row>
    <row r="109" spans="1:10" x14ac:dyDescent="0.2">
      <c r="A109" s="2"/>
      <c r="C109" s="2">
        <v>4608</v>
      </c>
      <c r="D109" s="2">
        <v>24000</v>
      </c>
      <c r="E109" s="2">
        <v>1536</v>
      </c>
      <c r="F109" s="2" t="s">
        <v>7</v>
      </c>
      <c r="G109" s="2" t="s">
        <v>2</v>
      </c>
      <c r="H109" s="2"/>
      <c r="I109" s="1">
        <v>112.751</v>
      </c>
      <c r="J109" s="1">
        <f t="shared" si="3"/>
        <v>3.0131761492137539</v>
      </c>
    </row>
    <row r="110" spans="1:10" x14ac:dyDescent="0.2">
      <c r="A110" s="2"/>
      <c r="C110" s="2">
        <v>8448</v>
      </c>
      <c r="D110" s="2">
        <v>24000</v>
      </c>
      <c r="E110" s="2">
        <v>2816</v>
      </c>
      <c r="F110" s="2" t="s">
        <v>7</v>
      </c>
      <c r="G110" s="2" t="s">
        <v>2</v>
      </c>
      <c r="H110" s="2"/>
      <c r="I110" s="1">
        <v>417.57900000000001</v>
      </c>
      <c r="J110" s="1">
        <f t="shared" si="3"/>
        <v>2.7345706177753191</v>
      </c>
    </row>
    <row r="111" spans="1:10" x14ac:dyDescent="0.2">
      <c r="A111" s="2"/>
      <c r="C111" s="2">
        <v>3072</v>
      </c>
      <c r="D111" s="2">
        <v>24000</v>
      </c>
      <c r="E111" s="2">
        <v>1024</v>
      </c>
      <c r="F111" s="2" t="s">
        <v>7</v>
      </c>
      <c r="G111" s="2" t="s">
        <v>2</v>
      </c>
      <c r="H111" s="2"/>
      <c r="I111" s="1">
        <v>42.468000000000004</v>
      </c>
      <c r="J111" s="1">
        <f t="shared" si="3"/>
        <v>3.5554992935857581</v>
      </c>
    </row>
    <row r="112" spans="1:10" x14ac:dyDescent="0.2">
      <c r="C112">
        <v>7680</v>
      </c>
      <c r="D112">
        <v>48000</v>
      </c>
      <c r="E112">
        <v>2560</v>
      </c>
      <c r="F112" t="s">
        <v>7</v>
      </c>
      <c r="G112" t="s">
        <v>2</v>
      </c>
      <c r="I112" s="1">
        <v>675.44399999999996</v>
      </c>
      <c r="J112" s="1">
        <f t="shared" si="3"/>
        <v>2.7943645957325849</v>
      </c>
    </row>
    <row r="113" spans="1:10" x14ac:dyDescent="0.2">
      <c r="C113">
        <v>6144</v>
      </c>
      <c r="D113">
        <v>48000</v>
      </c>
      <c r="E113">
        <v>2048</v>
      </c>
      <c r="F113" t="s">
        <v>7</v>
      </c>
      <c r="G113" t="s">
        <v>2</v>
      </c>
      <c r="I113" s="1">
        <v>234.14</v>
      </c>
      <c r="J113" s="1">
        <f t="shared" si="3"/>
        <v>5.1591336465362607</v>
      </c>
    </row>
    <row r="114" spans="1:10" x14ac:dyDescent="0.2">
      <c r="A114" s="2"/>
      <c r="C114" s="2">
        <v>4608</v>
      </c>
      <c r="D114" s="2">
        <v>48000</v>
      </c>
      <c r="E114" s="2">
        <v>1536</v>
      </c>
      <c r="F114" s="2" t="s">
        <v>7</v>
      </c>
      <c r="G114" s="2" t="s">
        <v>2</v>
      </c>
      <c r="H114" s="2"/>
      <c r="I114" s="1">
        <v>224.863</v>
      </c>
      <c r="J114" s="1">
        <f t="shared" si="3"/>
        <v>3.0217387831701967</v>
      </c>
    </row>
    <row r="115" spans="1:10" x14ac:dyDescent="0.2">
      <c r="A115" s="2"/>
      <c r="C115" s="2">
        <v>8448</v>
      </c>
      <c r="D115" s="2">
        <v>48000</v>
      </c>
      <c r="E115" s="2">
        <v>2816</v>
      </c>
      <c r="F115" s="2" t="s">
        <v>7</v>
      </c>
      <c r="G115" s="2" t="s">
        <v>2</v>
      </c>
      <c r="H115" s="2"/>
      <c r="I115" s="1">
        <v>828.34699999999998</v>
      </c>
      <c r="J115" s="1">
        <f t="shared" si="3"/>
        <v>2.7570553499922132</v>
      </c>
    </row>
    <row r="116" spans="1:10" x14ac:dyDescent="0.2">
      <c r="A116" s="2"/>
      <c r="C116" s="2">
        <v>3072</v>
      </c>
      <c r="D116" s="2">
        <v>48000</v>
      </c>
      <c r="E116" s="2">
        <v>1024</v>
      </c>
      <c r="F116" s="2" t="s">
        <v>7</v>
      </c>
      <c r="G116" s="2" t="s">
        <v>2</v>
      </c>
      <c r="H116" s="2"/>
      <c r="I116" s="1">
        <v>83.921999999999997</v>
      </c>
      <c r="J116" s="1">
        <f t="shared" si="3"/>
        <v>3.5984591406305855</v>
      </c>
    </row>
    <row r="117" spans="1:10" x14ac:dyDescent="0.2">
      <c r="A117" s="2"/>
      <c r="C117" s="2">
        <v>6144</v>
      </c>
      <c r="D117" s="2">
        <v>16</v>
      </c>
      <c r="E117" s="2">
        <v>2048</v>
      </c>
      <c r="F117" s="2" t="s">
        <v>2</v>
      </c>
      <c r="G117" s="2" t="s">
        <v>2</v>
      </c>
      <c r="H117" s="2"/>
      <c r="I117" s="1">
        <v>0.52</v>
      </c>
      <c r="J117" s="1">
        <f t="shared" si="3"/>
        <v>0.77433304615384602</v>
      </c>
    </row>
    <row r="118" spans="1:10" x14ac:dyDescent="0.2">
      <c r="A118" s="2"/>
      <c r="C118" s="2">
        <v>4608</v>
      </c>
      <c r="D118" s="2">
        <v>16</v>
      </c>
      <c r="E118" s="2">
        <v>1536</v>
      </c>
      <c r="F118" s="2" t="s">
        <v>2</v>
      </c>
      <c r="G118" s="2" t="s">
        <v>2</v>
      </c>
      <c r="H118" s="2"/>
      <c r="I118" s="1">
        <v>0.34599999999999997</v>
      </c>
      <c r="J118" s="1">
        <f t="shared" si="3"/>
        <v>0.65460235838150294</v>
      </c>
    </row>
    <row r="119" spans="1:10" x14ac:dyDescent="0.2">
      <c r="A119" s="2"/>
      <c r="C119" s="2">
        <v>8448</v>
      </c>
      <c r="D119" s="2">
        <v>16</v>
      </c>
      <c r="E119" s="2">
        <v>2816</v>
      </c>
      <c r="F119" s="2" t="s">
        <v>2</v>
      </c>
      <c r="G119" s="2" t="s">
        <v>2</v>
      </c>
      <c r="H119" s="2"/>
      <c r="I119" s="1">
        <v>0.99399999999999999</v>
      </c>
      <c r="J119" s="1">
        <f t="shared" si="3"/>
        <v>0.76586134406438622</v>
      </c>
    </row>
    <row r="120" spans="1:10" x14ac:dyDescent="0.2">
      <c r="A120" s="2"/>
      <c r="C120" s="2">
        <v>6144</v>
      </c>
      <c r="D120" s="2">
        <v>32</v>
      </c>
      <c r="E120" s="2">
        <v>2048</v>
      </c>
      <c r="F120" s="2" t="s">
        <v>2</v>
      </c>
      <c r="G120" s="2" t="s">
        <v>2</v>
      </c>
      <c r="H120" s="2"/>
      <c r="I120" s="1">
        <v>0.52</v>
      </c>
      <c r="J120" s="1">
        <f t="shared" si="3"/>
        <v>1.548666092307692</v>
      </c>
    </row>
    <row r="121" spans="1:10" x14ac:dyDescent="0.2">
      <c r="A121" s="2"/>
      <c r="C121" s="2">
        <v>4608</v>
      </c>
      <c r="D121" s="2">
        <v>32</v>
      </c>
      <c r="E121" s="2">
        <v>1536</v>
      </c>
      <c r="F121" s="2" t="s">
        <v>2</v>
      </c>
      <c r="G121" s="2" t="s">
        <v>2</v>
      </c>
      <c r="H121" s="2"/>
      <c r="I121" s="1">
        <v>0.34699999999999998</v>
      </c>
      <c r="J121" s="1">
        <f t="shared" si="3"/>
        <v>1.3054317925072045</v>
      </c>
    </row>
    <row r="122" spans="1:10" x14ac:dyDescent="0.2">
      <c r="A122" s="2"/>
      <c r="C122" s="2">
        <v>8448</v>
      </c>
      <c r="D122" s="2">
        <v>32</v>
      </c>
      <c r="E122" s="2">
        <v>2816</v>
      </c>
      <c r="F122" s="2" t="s">
        <v>2</v>
      </c>
      <c r="G122" s="2" t="s">
        <v>2</v>
      </c>
      <c r="H122" s="2"/>
      <c r="I122" s="1">
        <v>0.999</v>
      </c>
      <c r="J122" s="1">
        <f t="shared" si="3"/>
        <v>1.5240564084084083</v>
      </c>
    </row>
    <row r="123" spans="1:10" x14ac:dyDescent="0.2">
      <c r="A123" s="2"/>
      <c r="C123" s="2">
        <v>6144</v>
      </c>
      <c r="D123" s="2">
        <v>16</v>
      </c>
      <c r="E123" s="2">
        <v>2048</v>
      </c>
      <c r="F123" s="2" t="s">
        <v>7</v>
      </c>
      <c r="G123" s="2" t="s">
        <v>2</v>
      </c>
      <c r="H123" s="2"/>
      <c r="I123" s="1">
        <v>0.56999999999999995</v>
      </c>
      <c r="J123" s="1">
        <f t="shared" si="3"/>
        <v>0.70640909473684221</v>
      </c>
    </row>
    <row r="124" spans="1:10" x14ac:dyDescent="0.2">
      <c r="A124" s="2"/>
      <c r="C124" s="2">
        <v>4608</v>
      </c>
      <c r="D124" s="2">
        <v>16</v>
      </c>
      <c r="E124" s="2">
        <v>1536</v>
      </c>
      <c r="F124" s="2" t="s">
        <v>7</v>
      </c>
      <c r="G124" s="2" t="s">
        <v>2</v>
      </c>
      <c r="H124" s="2"/>
      <c r="I124" s="1">
        <v>0.307</v>
      </c>
      <c r="J124" s="1">
        <f t="shared" si="3"/>
        <v>0.73776031270358311</v>
      </c>
    </row>
    <row r="125" spans="1:10" x14ac:dyDescent="0.2">
      <c r="A125" s="2"/>
      <c r="C125" s="2">
        <v>8448</v>
      </c>
      <c r="D125" s="2">
        <v>16</v>
      </c>
      <c r="E125" s="2">
        <v>2816</v>
      </c>
      <c r="F125" s="2" t="s">
        <v>7</v>
      </c>
      <c r="G125" s="2" t="s">
        <v>2</v>
      </c>
      <c r="H125" s="2"/>
      <c r="I125" s="1">
        <v>1.0069999999999999</v>
      </c>
      <c r="J125" s="1">
        <f t="shared" si="3"/>
        <v>0.75597435551142012</v>
      </c>
    </row>
    <row r="126" spans="1:10" x14ac:dyDescent="0.2">
      <c r="A126" s="2"/>
      <c r="C126" s="2">
        <v>6144</v>
      </c>
      <c r="D126" s="2">
        <v>32</v>
      </c>
      <c r="E126" s="2">
        <v>2048</v>
      </c>
      <c r="F126" s="2" t="s">
        <v>7</v>
      </c>
      <c r="G126" s="2" t="s">
        <v>2</v>
      </c>
      <c r="H126" s="2"/>
      <c r="I126" s="1">
        <v>0.57999999999999996</v>
      </c>
      <c r="J126" s="1">
        <f t="shared" si="3"/>
        <v>1.3884592551724138</v>
      </c>
    </row>
    <row r="127" spans="1:10" x14ac:dyDescent="0.2">
      <c r="A127" s="2"/>
      <c r="C127" s="2">
        <v>4608</v>
      </c>
      <c r="D127" s="2">
        <v>32</v>
      </c>
      <c r="E127" s="2">
        <v>1536</v>
      </c>
      <c r="F127" s="2" t="s">
        <v>7</v>
      </c>
      <c r="G127" s="2" t="s">
        <v>2</v>
      </c>
      <c r="H127" s="2"/>
      <c r="I127" s="1">
        <v>0.309</v>
      </c>
      <c r="J127" s="1">
        <f t="shared" si="3"/>
        <v>1.4659703300970874</v>
      </c>
    </row>
    <row r="128" spans="1:10" x14ac:dyDescent="0.2">
      <c r="A128" s="2"/>
      <c r="C128" s="2">
        <v>8448</v>
      </c>
      <c r="D128" s="2">
        <v>32</v>
      </c>
      <c r="E128" s="2">
        <v>2816</v>
      </c>
      <c r="F128" s="2" t="s">
        <v>7</v>
      </c>
      <c r="G128" s="2" t="s">
        <v>2</v>
      </c>
      <c r="H128" s="2"/>
      <c r="I128" s="1">
        <v>1.014</v>
      </c>
      <c r="J128" s="1">
        <f t="shared" si="3"/>
        <v>1.5015111952662723</v>
      </c>
    </row>
    <row r="129" spans="2:10" x14ac:dyDescent="0.2">
      <c r="C129" s="2">
        <v>512</v>
      </c>
      <c r="D129">
        <f>1500*16</f>
        <v>24000</v>
      </c>
      <c r="E129" s="2">
        <v>2816</v>
      </c>
      <c r="F129" s="2" t="s">
        <v>2</v>
      </c>
      <c r="G129" s="2" t="s">
        <v>2</v>
      </c>
      <c r="H129" s="2"/>
      <c r="I129" s="1">
        <v>13.951000000000001</v>
      </c>
      <c r="J129" s="1">
        <f t="shared" si="3"/>
        <v>4.9606491290946888</v>
      </c>
    </row>
    <row r="130" spans="2:10" x14ac:dyDescent="0.2">
      <c r="C130" s="2">
        <v>512</v>
      </c>
      <c r="D130">
        <f t="shared" ref="D130:D136" si="4">1500*16</f>
        <v>24000</v>
      </c>
      <c r="E130" s="2">
        <v>2048</v>
      </c>
      <c r="F130" s="2" t="s">
        <v>2</v>
      </c>
      <c r="G130" s="2" t="s">
        <v>2</v>
      </c>
      <c r="H130" s="2"/>
      <c r="I130" s="1">
        <v>10.125999999999999</v>
      </c>
      <c r="J130" s="1">
        <f t="shared" si="3"/>
        <v>4.9705360458226346</v>
      </c>
    </row>
    <row r="131" spans="2:10" x14ac:dyDescent="0.2">
      <c r="B131" s="2"/>
      <c r="C131" s="2">
        <v>512</v>
      </c>
      <c r="D131">
        <f t="shared" si="4"/>
        <v>24000</v>
      </c>
      <c r="E131" s="2">
        <v>2560</v>
      </c>
      <c r="F131" s="2" t="s">
        <v>2</v>
      </c>
      <c r="G131" s="2" t="s">
        <v>2</v>
      </c>
      <c r="H131" s="2"/>
      <c r="I131" s="1">
        <v>12.672000000000001</v>
      </c>
      <c r="J131" s="1">
        <f t="shared" si="3"/>
        <v>4.964848484848484</v>
      </c>
    </row>
    <row r="132" spans="2:10" x14ac:dyDescent="0.2">
      <c r="B132" s="2"/>
      <c r="C132" s="2">
        <v>512</v>
      </c>
      <c r="D132">
        <f t="shared" si="4"/>
        <v>24000</v>
      </c>
      <c r="E132" s="2">
        <v>1530</v>
      </c>
      <c r="F132" s="2" t="s">
        <v>2</v>
      </c>
      <c r="G132" s="2" t="s">
        <v>2</v>
      </c>
      <c r="H132" s="2"/>
      <c r="I132" s="1">
        <v>7.633</v>
      </c>
      <c r="J132" s="1">
        <f t="shared" si="3"/>
        <v>4.9261469933184854</v>
      </c>
    </row>
    <row r="133" spans="2:10" x14ac:dyDescent="0.2">
      <c r="C133" s="2">
        <v>1024</v>
      </c>
      <c r="D133">
        <f t="shared" si="4"/>
        <v>24000</v>
      </c>
      <c r="E133" s="2">
        <v>2816</v>
      </c>
      <c r="F133" s="2" t="s">
        <v>2</v>
      </c>
      <c r="G133" s="2" t="s">
        <v>2</v>
      </c>
      <c r="H133" s="2"/>
      <c r="I133" s="1">
        <v>27.58</v>
      </c>
      <c r="J133" s="1">
        <f t="shared" si="3"/>
        <v>5.0185653372008714</v>
      </c>
    </row>
    <row r="134" spans="2:10" x14ac:dyDescent="0.2">
      <c r="C134" s="2">
        <v>1024</v>
      </c>
      <c r="D134">
        <f t="shared" si="4"/>
        <v>24000</v>
      </c>
      <c r="E134" s="2">
        <v>2048</v>
      </c>
      <c r="F134" s="2" t="s">
        <v>2</v>
      </c>
      <c r="G134" s="2" t="s">
        <v>2</v>
      </c>
      <c r="H134" s="2"/>
      <c r="I134" s="1">
        <v>20.073</v>
      </c>
      <c r="J134" s="1">
        <f t="shared" si="3"/>
        <v>5.0148605589597972</v>
      </c>
    </row>
    <row r="135" spans="2:10" x14ac:dyDescent="0.2">
      <c r="B135" s="2"/>
      <c r="C135" s="2">
        <v>1024</v>
      </c>
      <c r="D135">
        <f t="shared" si="4"/>
        <v>24000</v>
      </c>
      <c r="E135" s="2">
        <v>2560</v>
      </c>
      <c r="F135" s="2" t="s">
        <v>2</v>
      </c>
      <c r="G135" s="2" t="s">
        <v>2</v>
      </c>
      <c r="H135" s="2"/>
      <c r="I135" s="1">
        <v>25.111000000000001</v>
      </c>
      <c r="J135" s="1">
        <f t="shared" si="3"/>
        <v>5.0109163314881924</v>
      </c>
    </row>
    <row r="136" spans="2:10" x14ac:dyDescent="0.2">
      <c r="B136" s="2"/>
      <c r="C136" s="2">
        <v>1024</v>
      </c>
      <c r="D136">
        <f t="shared" si="4"/>
        <v>24000</v>
      </c>
      <c r="E136" s="2">
        <v>1530</v>
      </c>
      <c r="F136" s="2" t="s">
        <v>2</v>
      </c>
      <c r="G136" s="2" t="s">
        <v>2</v>
      </c>
      <c r="H136" s="2"/>
      <c r="I136" s="1">
        <v>15.095000000000001</v>
      </c>
      <c r="J136" s="1">
        <f t="shared" si="3"/>
        <v>4.981951639615767</v>
      </c>
    </row>
    <row r="137" spans="2:10" x14ac:dyDescent="0.2">
      <c r="B137" s="2"/>
      <c r="C137" s="2">
        <v>512</v>
      </c>
      <c r="D137" s="2">
        <v>16</v>
      </c>
      <c r="E137" s="2">
        <v>512</v>
      </c>
      <c r="F137" s="2" t="s">
        <v>2</v>
      </c>
      <c r="G137" s="2" t="s">
        <v>2</v>
      </c>
      <c r="H137" s="2"/>
      <c r="I137" s="1">
        <v>8.6999999999999994E-2</v>
      </c>
      <c r="J137" s="1">
        <f t="shared" si="3"/>
        <v>9.64207816091954E-2</v>
      </c>
    </row>
    <row r="138" spans="2:10" x14ac:dyDescent="0.2">
      <c r="B138" s="2"/>
      <c r="C138" s="2">
        <v>1024</v>
      </c>
      <c r="D138" s="2">
        <v>16</v>
      </c>
      <c r="E138" s="2">
        <v>512</v>
      </c>
      <c r="F138" s="2" t="s">
        <v>2</v>
      </c>
      <c r="G138" s="2" t="s">
        <v>2</v>
      </c>
      <c r="H138" s="2"/>
      <c r="I138" s="1">
        <v>8.7999999999999995E-2</v>
      </c>
      <c r="J138" s="1">
        <f t="shared" si="3"/>
        <v>0.19065018181818183</v>
      </c>
    </row>
    <row r="139" spans="2:10" x14ac:dyDescent="0.2">
      <c r="C139" s="2">
        <v>512</v>
      </c>
      <c r="D139">
        <f>1500*16</f>
        <v>24000</v>
      </c>
      <c r="E139" s="2">
        <v>2816</v>
      </c>
      <c r="F139" s="2" t="s">
        <v>7</v>
      </c>
      <c r="G139" s="2" t="s">
        <v>2</v>
      </c>
      <c r="H139" s="2"/>
      <c r="I139" s="1">
        <v>15.552</v>
      </c>
      <c r="J139" s="1">
        <f t="shared" si="3"/>
        <v>4.4499753086419753</v>
      </c>
    </row>
    <row r="140" spans="2:10" x14ac:dyDescent="0.2">
      <c r="C140" s="2">
        <v>512</v>
      </c>
      <c r="D140">
        <f t="shared" ref="D140:D146" si="5">1500*16</f>
        <v>24000</v>
      </c>
      <c r="E140" s="2">
        <v>2048</v>
      </c>
      <c r="F140" s="2" t="s">
        <v>7</v>
      </c>
      <c r="G140" s="2" t="s">
        <v>2</v>
      </c>
      <c r="H140" s="2"/>
      <c r="I140" s="1">
        <v>10.204000000000001</v>
      </c>
      <c r="J140" s="1">
        <f t="shared" si="3"/>
        <v>4.9325409643277141</v>
      </c>
    </row>
    <row r="141" spans="2:10" x14ac:dyDescent="0.2">
      <c r="B141" s="2"/>
      <c r="C141" s="2">
        <v>512</v>
      </c>
      <c r="D141">
        <f t="shared" si="5"/>
        <v>24000</v>
      </c>
      <c r="E141" s="2">
        <v>2560</v>
      </c>
      <c r="F141" s="2" t="s">
        <v>7</v>
      </c>
      <c r="G141" s="2" t="s">
        <v>2</v>
      </c>
      <c r="H141" s="2"/>
      <c r="I141" s="1">
        <v>14.173999999999999</v>
      </c>
      <c r="J141" s="1">
        <f t="shared" si="3"/>
        <v>4.4387300691406804</v>
      </c>
    </row>
    <row r="142" spans="2:10" x14ac:dyDescent="0.2">
      <c r="B142" s="2"/>
      <c r="C142" s="2">
        <v>512</v>
      </c>
      <c r="D142">
        <f t="shared" si="5"/>
        <v>24000</v>
      </c>
      <c r="E142" s="2">
        <v>1530</v>
      </c>
      <c r="F142" s="2" t="s">
        <v>7</v>
      </c>
      <c r="G142" s="2" t="s">
        <v>2</v>
      </c>
      <c r="H142" s="2"/>
      <c r="I142" s="1">
        <v>8.1159999999999997</v>
      </c>
      <c r="J142" s="1">
        <f t="shared" si="3"/>
        <v>4.6329817644159688</v>
      </c>
    </row>
    <row r="143" spans="2:10" x14ac:dyDescent="0.2">
      <c r="C143" s="2">
        <v>1024</v>
      </c>
      <c r="D143">
        <f t="shared" si="5"/>
        <v>24000</v>
      </c>
      <c r="E143" s="2">
        <v>2816</v>
      </c>
      <c r="F143" s="2" t="s">
        <v>7</v>
      </c>
      <c r="G143" s="2" t="s">
        <v>2</v>
      </c>
      <c r="H143" s="2"/>
      <c r="I143" s="1">
        <v>37.076000000000001</v>
      </c>
      <c r="J143" s="1">
        <f t="shared" si="3"/>
        <v>3.7331975401877227</v>
      </c>
    </row>
    <row r="144" spans="2:10" x14ac:dyDescent="0.2">
      <c r="C144" s="2">
        <v>1024</v>
      </c>
      <c r="D144">
        <f t="shared" si="5"/>
        <v>24000</v>
      </c>
      <c r="E144" s="2">
        <v>2048</v>
      </c>
      <c r="F144" s="2" t="s">
        <v>7</v>
      </c>
      <c r="G144" s="2" t="s">
        <v>2</v>
      </c>
      <c r="H144" s="2"/>
      <c r="I144" s="1">
        <v>20.58</v>
      </c>
      <c r="J144" s="1">
        <f t="shared" si="3"/>
        <v>4.8913166180758028</v>
      </c>
    </row>
    <row r="145" spans="2:10" x14ac:dyDescent="0.2">
      <c r="B145" s="2"/>
      <c r="C145" s="2">
        <v>1024</v>
      </c>
      <c r="D145">
        <f t="shared" si="5"/>
        <v>24000</v>
      </c>
      <c r="E145" s="2">
        <v>2560</v>
      </c>
      <c r="F145" s="2" t="s">
        <v>7</v>
      </c>
      <c r="G145" s="2" t="s">
        <v>2</v>
      </c>
      <c r="H145" s="2"/>
      <c r="I145" s="1">
        <v>29.96</v>
      </c>
      <c r="J145" s="1">
        <f t="shared" si="3"/>
        <v>4.1999038718291057</v>
      </c>
    </row>
    <row r="146" spans="2:10" x14ac:dyDescent="0.2">
      <c r="B146" s="2"/>
      <c r="C146" s="2">
        <v>1024</v>
      </c>
      <c r="D146">
        <f t="shared" si="5"/>
        <v>24000</v>
      </c>
      <c r="E146" s="2">
        <v>1530</v>
      </c>
      <c r="F146" s="2" t="s">
        <v>7</v>
      </c>
      <c r="G146" s="2" t="s">
        <v>2</v>
      </c>
      <c r="H146" s="2"/>
      <c r="I146" s="1">
        <v>18.995999999999999</v>
      </c>
      <c r="J146" s="1">
        <f t="shared" si="3"/>
        <v>3.9588629185091602</v>
      </c>
    </row>
    <row r="147" spans="2:10" x14ac:dyDescent="0.2">
      <c r="B147" s="2"/>
      <c r="C147" s="2">
        <v>512</v>
      </c>
      <c r="D147" s="2">
        <v>16</v>
      </c>
      <c r="E147" s="2">
        <v>512</v>
      </c>
      <c r="F147" s="2" t="s">
        <v>2</v>
      </c>
      <c r="G147" s="2" t="s">
        <v>7</v>
      </c>
      <c r="H147" s="2"/>
      <c r="I147" s="1">
        <v>7.5999999999999998E-2</v>
      </c>
      <c r="J147" s="1">
        <f t="shared" si="3"/>
        <v>0.11037642105263158</v>
      </c>
    </row>
    <row r="148" spans="2:10" x14ac:dyDescent="0.2">
      <c r="B148" s="2"/>
      <c r="C148" s="2">
        <v>1024</v>
      </c>
      <c r="D148" s="2">
        <v>16</v>
      </c>
      <c r="E148" s="2">
        <v>512</v>
      </c>
      <c r="F148" s="2" t="s">
        <v>2</v>
      </c>
      <c r="G148" s="2" t="s">
        <v>7</v>
      </c>
      <c r="H148" s="2"/>
      <c r="I148" s="1">
        <v>7.8E-2</v>
      </c>
      <c r="J148" s="1">
        <f t="shared" si="3"/>
        <v>0.21509251282051281</v>
      </c>
    </row>
    <row r="149" spans="2:10" x14ac:dyDescent="0.2">
      <c r="C149" s="2">
        <v>512</v>
      </c>
      <c r="D149">
        <f>1500*32</f>
        <v>48000</v>
      </c>
      <c r="E149" s="2">
        <v>2816</v>
      </c>
      <c r="F149" s="2" t="s">
        <v>2</v>
      </c>
      <c r="G149" s="2" t="s">
        <v>2</v>
      </c>
      <c r="H149" s="2"/>
      <c r="I149" s="1">
        <v>26.986000000000001</v>
      </c>
      <c r="J149" s="1">
        <f t="shared" si="3"/>
        <v>5.1290310531386654</v>
      </c>
    </row>
    <row r="150" spans="2:10" x14ac:dyDescent="0.2">
      <c r="C150" s="2">
        <v>512</v>
      </c>
      <c r="D150">
        <f t="shared" ref="D150:D156" si="6">1500*32</f>
        <v>48000</v>
      </c>
      <c r="E150" s="2">
        <v>2048</v>
      </c>
      <c r="F150" s="2" t="s">
        <v>2</v>
      </c>
      <c r="G150" s="2" t="s">
        <v>2</v>
      </c>
      <c r="H150" s="2"/>
      <c r="I150" s="1">
        <v>19.613</v>
      </c>
      <c r="J150" s="1">
        <f t="shared" si="3"/>
        <v>5.1324782542191407</v>
      </c>
    </row>
    <row r="151" spans="2:10" x14ac:dyDescent="0.2">
      <c r="B151" s="2"/>
      <c r="C151" s="2">
        <v>512</v>
      </c>
      <c r="D151">
        <f t="shared" si="6"/>
        <v>48000</v>
      </c>
      <c r="E151" s="2">
        <v>2560</v>
      </c>
      <c r="F151" s="2" t="s">
        <v>2</v>
      </c>
      <c r="G151" s="2" t="s">
        <v>2</v>
      </c>
      <c r="H151" s="2"/>
      <c r="I151" s="1">
        <v>24.616</v>
      </c>
      <c r="J151" s="1">
        <f t="shared" ref="J151:J168" si="7">(2*C151*D151*E151)/(I151/1000)/10^12</f>
        <v>5.1116802079948007</v>
      </c>
    </row>
    <row r="152" spans="2:10" x14ac:dyDescent="0.2">
      <c r="B152" s="2"/>
      <c r="C152" s="2">
        <v>512</v>
      </c>
      <c r="D152">
        <f t="shared" si="6"/>
        <v>48000</v>
      </c>
      <c r="E152" s="2">
        <v>1530</v>
      </c>
      <c r="F152" s="2" t="s">
        <v>2</v>
      </c>
      <c r="G152" s="2" t="s">
        <v>2</v>
      </c>
      <c r="H152" s="2"/>
      <c r="I152" s="1">
        <v>14.795</v>
      </c>
      <c r="J152" s="1">
        <f t="shared" si="7"/>
        <v>5.0829712740790809</v>
      </c>
    </row>
    <row r="153" spans="2:10" x14ac:dyDescent="0.2">
      <c r="C153" s="2">
        <v>1024</v>
      </c>
      <c r="D153">
        <f t="shared" si="6"/>
        <v>48000</v>
      </c>
      <c r="E153" s="2">
        <v>2816</v>
      </c>
      <c r="F153" s="2" t="s">
        <v>2</v>
      </c>
      <c r="G153" s="2" t="s">
        <v>2</v>
      </c>
      <c r="H153" s="2"/>
      <c r="I153" s="1">
        <v>53.542000000000002</v>
      </c>
      <c r="J153" s="1">
        <f t="shared" si="7"/>
        <v>5.1702227036718842</v>
      </c>
    </row>
    <row r="154" spans="2:10" x14ac:dyDescent="0.2">
      <c r="C154" s="2">
        <v>1024</v>
      </c>
      <c r="D154">
        <f t="shared" si="6"/>
        <v>48000</v>
      </c>
      <c r="E154" s="2">
        <v>2048</v>
      </c>
      <c r="F154" s="2" t="s">
        <v>2</v>
      </c>
      <c r="G154" s="2" t="s">
        <v>2</v>
      </c>
      <c r="H154" s="2"/>
      <c r="I154" s="1">
        <v>38.978999999999999</v>
      </c>
      <c r="J154" s="1">
        <f t="shared" si="7"/>
        <v>5.1650014623258684</v>
      </c>
    </row>
    <row r="155" spans="2:10" x14ac:dyDescent="0.2">
      <c r="B155" s="2"/>
      <c r="C155" s="2">
        <v>1024</v>
      </c>
      <c r="D155">
        <f t="shared" si="6"/>
        <v>48000</v>
      </c>
      <c r="E155" s="2">
        <v>2560</v>
      </c>
      <c r="F155" s="2" t="s">
        <v>2</v>
      </c>
      <c r="G155" s="2" t="s">
        <v>2</v>
      </c>
      <c r="H155" s="2"/>
      <c r="I155" s="1">
        <v>48.731000000000002</v>
      </c>
      <c r="J155" s="1">
        <f t="shared" si="7"/>
        <v>5.164233034413412</v>
      </c>
    </row>
    <row r="156" spans="2:10" x14ac:dyDescent="0.2">
      <c r="B156" s="2"/>
      <c r="C156" s="2">
        <v>1024</v>
      </c>
      <c r="D156">
        <f t="shared" si="6"/>
        <v>48000</v>
      </c>
      <c r="E156" s="2">
        <v>1530</v>
      </c>
      <c r="F156" s="2" t="s">
        <v>2</v>
      </c>
      <c r="G156" s="2" t="s">
        <v>2</v>
      </c>
      <c r="H156" s="2"/>
      <c r="I156" s="1">
        <v>29.361999999999998</v>
      </c>
      <c r="J156" s="1">
        <f t="shared" si="7"/>
        <v>5.1224412505960091</v>
      </c>
    </row>
    <row r="157" spans="2:10" x14ac:dyDescent="0.2">
      <c r="B157" s="2"/>
      <c r="C157" s="2">
        <v>512</v>
      </c>
      <c r="D157" s="2">
        <v>32</v>
      </c>
      <c r="E157" s="2">
        <v>512</v>
      </c>
      <c r="F157" s="2" t="s">
        <v>2</v>
      </c>
      <c r="G157" s="2" t="s">
        <v>2</v>
      </c>
      <c r="H157" s="2"/>
      <c r="I157" s="1">
        <v>8.7999999999999995E-2</v>
      </c>
      <c r="J157" s="1">
        <f t="shared" si="7"/>
        <v>0.19065018181818183</v>
      </c>
    </row>
    <row r="158" spans="2:10" x14ac:dyDescent="0.2">
      <c r="B158" s="2"/>
      <c r="C158" s="2">
        <v>1024</v>
      </c>
      <c r="D158" s="2">
        <v>32</v>
      </c>
      <c r="E158" s="2">
        <v>512</v>
      </c>
      <c r="F158" s="2" t="s">
        <v>2</v>
      </c>
      <c r="G158" s="2" t="s">
        <v>2</v>
      </c>
      <c r="H158" s="2"/>
      <c r="I158" s="1">
        <v>8.7999999999999995E-2</v>
      </c>
      <c r="J158" s="1">
        <f t="shared" si="7"/>
        <v>0.38130036363636366</v>
      </c>
    </row>
    <row r="159" spans="2:10" x14ac:dyDescent="0.2">
      <c r="C159" s="2">
        <v>512</v>
      </c>
      <c r="D159">
        <f>1500*32</f>
        <v>48000</v>
      </c>
      <c r="E159" s="2">
        <v>2816</v>
      </c>
      <c r="F159" s="2" t="s">
        <v>7</v>
      </c>
      <c r="G159" s="2" t="s">
        <v>2</v>
      </c>
      <c r="H159" s="2"/>
      <c r="I159" s="1">
        <v>29.594000000000001</v>
      </c>
      <c r="J159" s="1">
        <f t="shared" si="7"/>
        <v>4.6770302088261131</v>
      </c>
    </row>
    <row r="160" spans="2:10" x14ac:dyDescent="0.2">
      <c r="C160" s="2">
        <v>512</v>
      </c>
      <c r="D160">
        <f t="shared" ref="D160:D166" si="8">1500*32</f>
        <v>48000</v>
      </c>
      <c r="E160" s="2">
        <v>2048</v>
      </c>
      <c r="F160" s="2" t="s">
        <v>7</v>
      </c>
      <c r="G160" s="2" t="s">
        <v>2</v>
      </c>
      <c r="H160" s="2"/>
      <c r="I160" s="1">
        <v>19.855</v>
      </c>
      <c r="J160" s="1">
        <f t="shared" si="7"/>
        <v>5.0699217325610677</v>
      </c>
    </row>
    <row r="161" spans="1:30" x14ac:dyDescent="0.2">
      <c r="B161" s="2"/>
      <c r="C161" s="2">
        <v>512</v>
      </c>
      <c r="D161">
        <f t="shared" si="8"/>
        <v>48000</v>
      </c>
      <c r="E161" s="2">
        <v>2560</v>
      </c>
      <c r="F161" s="2" t="s">
        <v>7</v>
      </c>
      <c r="G161" s="2" t="s">
        <v>2</v>
      </c>
      <c r="H161" s="2"/>
      <c r="I161" s="1">
        <v>26.661999999999999</v>
      </c>
      <c r="J161" s="1">
        <f t="shared" si="7"/>
        <v>4.7194178981321739</v>
      </c>
    </row>
    <row r="162" spans="1:30" x14ac:dyDescent="0.2">
      <c r="B162" s="2"/>
      <c r="C162" s="2">
        <v>512</v>
      </c>
      <c r="D162">
        <f t="shared" si="8"/>
        <v>48000</v>
      </c>
      <c r="E162" s="2">
        <v>1530</v>
      </c>
      <c r="F162" s="2" t="s">
        <v>7</v>
      </c>
      <c r="G162" s="2" t="s">
        <v>2</v>
      </c>
      <c r="H162" s="2"/>
      <c r="I162" s="1">
        <v>15.587999999999999</v>
      </c>
      <c r="J162" s="1">
        <f t="shared" si="7"/>
        <v>4.8243879907621254</v>
      </c>
    </row>
    <row r="163" spans="1:30" x14ac:dyDescent="0.2">
      <c r="C163" s="2">
        <v>1024</v>
      </c>
      <c r="D163">
        <f t="shared" si="8"/>
        <v>48000</v>
      </c>
      <c r="E163" s="2">
        <v>2816</v>
      </c>
      <c r="F163" s="2" t="s">
        <v>7</v>
      </c>
      <c r="G163" s="2" t="s">
        <v>2</v>
      </c>
      <c r="H163" s="2"/>
      <c r="I163" s="1">
        <v>75.316000000000003</v>
      </c>
      <c r="J163" s="1">
        <f t="shared" si="7"/>
        <v>3.6755014074034733</v>
      </c>
    </row>
    <row r="164" spans="1:30" x14ac:dyDescent="0.2">
      <c r="C164" s="2">
        <v>1024</v>
      </c>
      <c r="D164">
        <f t="shared" si="8"/>
        <v>48000</v>
      </c>
      <c r="E164" s="2">
        <v>2048</v>
      </c>
      <c r="F164" s="2" t="s">
        <v>7</v>
      </c>
      <c r="G164" s="2" t="s">
        <v>2</v>
      </c>
      <c r="H164" s="2"/>
      <c r="I164" s="1">
        <v>39.798000000000002</v>
      </c>
      <c r="J164" s="1">
        <f t="shared" si="7"/>
        <v>5.058711292024725</v>
      </c>
    </row>
    <row r="165" spans="1:30" x14ac:dyDescent="0.2">
      <c r="B165" s="2"/>
      <c r="C165" s="2">
        <v>1024</v>
      </c>
      <c r="D165">
        <f t="shared" si="8"/>
        <v>48000</v>
      </c>
      <c r="E165" s="2">
        <v>2560</v>
      </c>
      <c r="F165" s="2" t="s">
        <v>7</v>
      </c>
      <c r="G165" s="2" t="s">
        <v>2</v>
      </c>
      <c r="H165" s="2"/>
      <c r="I165" s="1">
        <v>62.415999999999997</v>
      </c>
      <c r="J165" s="1">
        <f t="shared" si="7"/>
        <v>4.0319507818508074</v>
      </c>
    </row>
    <row r="166" spans="1:30" x14ac:dyDescent="0.2">
      <c r="B166" s="2"/>
      <c r="C166" s="2">
        <v>1024</v>
      </c>
      <c r="D166">
        <f t="shared" si="8"/>
        <v>48000</v>
      </c>
      <c r="E166" s="2">
        <v>1530</v>
      </c>
      <c r="F166" s="2" t="s">
        <v>7</v>
      </c>
      <c r="G166" s="2" t="s">
        <v>2</v>
      </c>
      <c r="H166" s="2"/>
      <c r="I166" s="1">
        <v>35.533999999999999</v>
      </c>
      <c r="J166" s="1">
        <f t="shared" si="7"/>
        <v>4.2327100804862958</v>
      </c>
    </row>
    <row r="167" spans="1:30" x14ac:dyDescent="0.2">
      <c r="B167" s="2"/>
      <c r="C167" s="2">
        <v>512</v>
      </c>
      <c r="D167" s="2">
        <v>32</v>
      </c>
      <c r="E167" s="2">
        <v>512</v>
      </c>
      <c r="F167" s="2" t="s">
        <v>2</v>
      </c>
      <c r="G167" s="2" t="s">
        <v>7</v>
      </c>
      <c r="H167" s="2"/>
      <c r="I167" s="1">
        <v>7.6999999999999999E-2</v>
      </c>
      <c r="J167" s="1">
        <f t="shared" si="7"/>
        <v>0.2178859220779221</v>
      </c>
    </row>
    <row r="168" spans="1:30" x14ac:dyDescent="0.2">
      <c r="B168" s="2"/>
      <c r="C168" s="2">
        <v>1024</v>
      </c>
      <c r="D168" s="2">
        <v>32</v>
      </c>
      <c r="E168" s="2">
        <v>512</v>
      </c>
      <c r="F168" s="2" t="s">
        <v>2</v>
      </c>
      <c r="G168" s="2" t="s">
        <v>7</v>
      </c>
      <c r="H168" s="2"/>
      <c r="I168" s="1">
        <v>7.8E-2</v>
      </c>
      <c r="J168" s="1">
        <f t="shared" si="7"/>
        <v>0.43018502564102562</v>
      </c>
    </row>
    <row r="171" spans="1:30" x14ac:dyDescent="0.2">
      <c r="J171" s="3"/>
    </row>
    <row r="173" spans="1:30" x14ac:dyDescent="0.2">
      <c r="A173" t="s">
        <v>9</v>
      </c>
    </row>
    <row r="174" spans="1:30" x14ac:dyDescent="0.2">
      <c r="C174" t="s">
        <v>10</v>
      </c>
      <c r="D174" t="s">
        <v>11</v>
      </c>
      <c r="E174" t="s">
        <v>12</v>
      </c>
      <c r="F174" t="s">
        <v>2</v>
      </c>
      <c r="G174" t="s">
        <v>13</v>
      </c>
      <c r="H174" t="s">
        <v>77</v>
      </c>
      <c r="I174" t="s">
        <v>76</v>
      </c>
      <c r="J174" t="s">
        <v>33</v>
      </c>
      <c r="K174" t="s">
        <v>32</v>
      </c>
      <c r="L174" t="s">
        <v>35</v>
      </c>
      <c r="M174" t="s">
        <v>34</v>
      </c>
      <c r="N174" t="s">
        <v>14</v>
      </c>
      <c r="O174" t="s">
        <v>15</v>
      </c>
      <c r="P174" t="s">
        <v>16</v>
      </c>
      <c r="R174" t="s">
        <v>36</v>
      </c>
      <c r="S174" t="s">
        <v>37</v>
      </c>
      <c r="T174" t="s">
        <v>69</v>
      </c>
      <c r="U174" t="s">
        <v>38</v>
      </c>
      <c r="V174" t="s">
        <v>39</v>
      </c>
      <c r="W174" t="s">
        <v>40</v>
      </c>
      <c r="X174" t="s">
        <v>17</v>
      </c>
    </row>
    <row r="175" spans="1:30" x14ac:dyDescent="0.2">
      <c r="C175">
        <v>700</v>
      </c>
      <c r="D175">
        <v>161</v>
      </c>
      <c r="E175">
        <v>1</v>
      </c>
      <c r="F175">
        <v>4</v>
      </c>
      <c r="G175">
        <v>32</v>
      </c>
      <c r="H175">
        <v>20</v>
      </c>
      <c r="I175">
        <v>5</v>
      </c>
      <c r="J175">
        <v>0</v>
      </c>
      <c r="K175">
        <v>0</v>
      </c>
      <c r="L175">
        <v>2</v>
      </c>
      <c r="M175">
        <v>2</v>
      </c>
      <c r="N175" s="1">
        <v>0.21099999999999999</v>
      </c>
      <c r="O175" s="1" t="s">
        <v>68</v>
      </c>
      <c r="P175" s="1">
        <v>0.36199999999999999</v>
      </c>
      <c r="R175" s="4">
        <f>1+ROUNDDOWN((($C175-$H175+2*$J175)/$L175),0)</f>
        <v>341</v>
      </c>
      <c r="S175" s="4">
        <f>1+ROUNDDOWN((($D175-$I175+2*$K175)/$M175),0)</f>
        <v>79</v>
      </c>
      <c r="T175" s="10">
        <f>N175+P175</f>
        <v>0.57299999999999995</v>
      </c>
      <c r="U175" s="1">
        <f t="shared" ref="U175:U206" si="9">(2*$R175*$S175*$F175*$G175*$E175*$I175*$H175)/(N175/1000)/10^12</f>
        <v>3.2684284360189571</v>
      </c>
      <c r="V175" s="1" t="s">
        <v>68</v>
      </c>
      <c r="W175" s="1">
        <f t="shared" ref="W175:W206" si="10">(2*$R175*$S175*$F175*$G175*$E175*$I175*$H175)/(P175/1000)/10^12</f>
        <v>1.9050784530386744</v>
      </c>
      <c r="X175" t="s">
        <v>18</v>
      </c>
      <c r="AA175" s="1"/>
      <c r="AB175" s="1"/>
      <c r="AC175" s="1"/>
      <c r="AD175" s="1"/>
    </row>
    <row r="176" spans="1:30" x14ac:dyDescent="0.2">
      <c r="C176">
        <v>700</v>
      </c>
      <c r="D176">
        <v>161</v>
      </c>
      <c r="E176">
        <v>1</v>
      </c>
      <c r="F176">
        <v>8</v>
      </c>
      <c r="G176">
        <v>32</v>
      </c>
      <c r="H176">
        <v>20</v>
      </c>
      <c r="I176">
        <v>5</v>
      </c>
      <c r="J176">
        <v>0</v>
      </c>
      <c r="K176">
        <v>0</v>
      </c>
      <c r="L176">
        <v>2</v>
      </c>
      <c r="M176">
        <v>2</v>
      </c>
      <c r="N176" s="1">
        <v>0.39900000000000002</v>
      </c>
      <c r="O176" s="1" t="s">
        <v>68</v>
      </c>
      <c r="P176" s="1">
        <v>0.67300000000000004</v>
      </c>
      <c r="R176" s="4">
        <f t="shared" ref="R176:R239" si="11">1+ROUNDDOWN((($C176-$H176+2*$J176)/$L176),0)</f>
        <v>341</v>
      </c>
      <c r="S176" s="4">
        <f t="shared" ref="S176:S239" si="12">1+ROUNDDOWN((($D176-$I176+2*$K176)/$M176),0)</f>
        <v>79</v>
      </c>
      <c r="T176" s="10">
        <f>N176+P176</f>
        <v>1.0720000000000001</v>
      </c>
      <c r="U176" s="1">
        <f t="shared" si="9"/>
        <v>3.4568340852130328</v>
      </c>
      <c r="V176" s="1" t="s">
        <v>68</v>
      </c>
      <c r="W176" s="1">
        <f t="shared" si="10"/>
        <v>2.0494454680534915</v>
      </c>
      <c r="X176" t="s">
        <v>18</v>
      </c>
      <c r="AA176" s="1"/>
      <c r="AB176" s="1"/>
      <c r="AC176" s="1"/>
      <c r="AD176" s="1"/>
    </row>
    <row r="177" spans="3:30" x14ac:dyDescent="0.2">
      <c r="C177">
        <v>700</v>
      </c>
      <c r="D177">
        <v>161</v>
      </c>
      <c r="E177">
        <v>1</v>
      </c>
      <c r="F177">
        <v>16</v>
      </c>
      <c r="G177">
        <v>32</v>
      </c>
      <c r="H177">
        <v>20</v>
      </c>
      <c r="I177">
        <v>5</v>
      </c>
      <c r="J177">
        <v>0</v>
      </c>
      <c r="K177">
        <v>0</v>
      </c>
      <c r="L177">
        <v>2</v>
      </c>
      <c r="M177">
        <v>2</v>
      </c>
      <c r="N177" s="1">
        <v>0.76800000000000002</v>
      </c>
      <c r="O177" s="1" t="s">
        <v>68</v>
      </c>
      <c r="P177" s="1">
        <v>1.296</v>
      </c>
      <c r="R177" s="4">
        <f t="shared" si="11"/>
        <v>341</v>
      </c>
      <c r="S177" s="4">
        <f t="shared" si="12"/>
        <v>79</v>
      </c>
      <c r="T177" s="10">
        <f>N177+P177</f>
        <v>2.0640000000000001</v>
      </c>
      <c r="U177" s="1">
        <f t="shared" si="9"/>
        <v>3.5918666666666663</v>
      </c>
      <c r="V177" s="1" t="s">
        <v>68</v>
      </c>
      <c r="W177" s="1">
        <f t="shared" si="10"/>
        <v>2.1285135802469135</v>
      </c>
      <c r="X177" t="s">
        <v>18</v>
      </c>
      <c r="AA177" s="1"/>
      <c r="AB177" s="1"/>
      <c r="AC177" s="1"/>
      <c r="AD177" s="1"/>
    </row>
    <row r="178" spans="3:30" x14ac:dyDescent="0.2">
      <c r="C178">
        <v>700</v>
      </c>
      <c r="D178">
        <v>161</v>
      </c>
      <c r="E178">
        <v>1</v>
      </c>
      <c r="F178">
        <v>32</v>
      </c>
      <c r="G178">
        <v>32</v>
      </c>
      <c r="H178">
        <v>20</v>
      </c>
      <c r="I178">
        <v>5</v>
      </c>
      <c r="J178">
        <v>0</v>
      </c>
      <c r="K178">
        <v>0</v>
      </c>
      <c r="L178">
        <v>2</v>
      </c>
      <c r="M178">
        <v>2</v>
      </c>
      <c r="N178" s="1">
        <v>1.506</v>
      </c>
      <c r="O178" s="1" t="s">
        <v>68</v>
      </c>
      <c r="P178" s="1">
        <v>2.7850000000000001</v>
      </c>
      <c r="R178" s="4">
        <f t="shared" si="11"/>
        <v>341</v>
      </c>
      <c r="S178" s="4">
        <f t="shared" si="12"/>
        <v>79</v>
      </c>
      <c r="T178" s="10">
        <f>N178+P178</f>
        <v>4.2910000000000004</v>
      </c>
      <c r="U178" s="1">
        <f t="shared" si="9"/>
        <v>3.6634177954847282</v>
      </c>
      <c r="V178" s="1" t="s">
        <v>68</v>
      </c>
      <c r="W178" s="1">
        <f t="shared" si="10"/>
        <v>1.9810079712746858</v>
      </c>
      <c r="X178" t="s">
        <v>18</v>
      </c>
      <c r="AA178" s="1"/>
      <c r="AB178" s="1"/>
      <c r="AC178" s="1"/>
      <c r="AD178" s="1"/>
    </row>
    <row r="179" spans="3:30" x14ac:dyDescent="0.2">
      <c r="C179">
        <v>341</v>
      </c>
      <c r="D179">
        <v>79</v>
      </c>
      <c r="E179">
        <v>32</v>
      </c>
      <c r="F179">
        <v>4</v>
      </c>
      <c r="G179">
        <v>32</v>
      </c>
      <c r="H179">
        <v>10</v>
      </c>
      <c r="I179">
        <v>5</v>
      </c>
      <c r="J179">
        <v>0</v>
      </c>
      <c r="K179">
        <v>0</v>
      </c>
      <c r="L179">
        <v>2</v>
      </c>
      <c r="M179">
        <v>2</v>
      </c>
      <c r="N179" s="1">
        <v>0.73499999999999999</v>
      </c>
      <c r="O179" s="1">
        <v>3.0920000000000001</v>
      </c>
      <c r="P179" s="1">
        <v>0.75900000000000001</v>
      </c>
      <c r="R179" s="4">
        <f t="shared" si="11"/>
        <v>166</v>
      </c>
      <c r="S179" s="4">
        <f t="shared" si="12"/>
        <v>38</v>
      </c>
      <c r="T179" s="1">
        <f>N179+O179+P179</f>
        <v>4.5860000000000003</v>
      </c>
      <c r="U179" s="1">
        <f>(2*$R179*$S179*$F179*$G179*$E179*$I179*$H179)/(N179/1000)/10^12</f>
        <v>3.5153153741496603</v>
      </c>
      <c r="V179" s="1">
        <f>(2*$R179*$S179*$F179*$G179*$E179*$I179*$H179)/(O179/1000)/10^12</f>
        <v>0.83562639068564037</v>
      </c>
      <c r="W179" s="1">
        <f t="shared" si="10"/>
        <v>3.4041591567852438</v>
      </c>
      <c r="X179" t="s">
        <v>18</v>
      </c>
      <c r="AA179" s="1"/>
      <c r="AB179" s="1"/>
      <c r="AC179" s="1"/>
      <c r="AD179" s="1"/>
    </row>
    <row r="180" spans="3:30" x14ac:dyDescent="0.2">
      <c r="C180">
        <v>341</v>
      </c>
      <c r="D180">
        <v>79</v>
      </c>
      <c r="E180">
        <v>32</v>
      </c>
      <c r="F180">
        <v>8</v>
      </c>
      <c r="G180">
        <v>32</v>
      </c>
      <c r="H180">
        <v>10</v>
      </c>
      <c r="I180">
        <v>5</v>
      </c>
      <c r="J180">
        <v>0</v>
      </c>
      <c r="K180">
        <v>0</v>
      </c>
      <c r="L180">
        <v>2</v>
      </c>
      <c r="M180">
        <v>2</v>
      </c>
      <c r="N180" s="1">
        <v>1.3859999999999999</v>
      </c>
      <c r="O180" s="1">
        <v>6.101</v>
      </c>
      <c r="P180" s="1">
        <v>1.476</v>
      </c>
      <c r="R180" s="4">
        <f t="shared" si="11"/>
        <v>166</v>
      </c>
      <c r="S180" s="4">
        <f t="shared" si="12"/>
        <v>38</v>
      </c>
      <c r="T180" s="1">
        <f t="shared" ref="T180:T182" si="13">N180+O180+P180</f>
        <v>8.963000000000001</v>
      </c>
      <c r="U180" s="1">
        <f t="shared" si="9"/>
        <v>3.728364790764791</v>
      </c>
      <c r="V180" s="1">
        <f>(2*$R180*$S180*$F180*$G180*$E180*$I180*$H180)/(O180/1000)/10^12</f>
        <v>0.84699452548762499</v>
      </c>
      <c r="W180" s="1">
        <f t="shared" si="10"/>
        <v>3.5010254742547429</v>
      </c>
      <c r="X180" t="s">
        <v>18</v>
      </c>
      <c r="AA180" s="1"/>
      <c r="AB180" s="1"/>
      <c r="AC180" s="1"/>
      <c r="AD180" s="1"/>
    </row>
    <row r="181" spans="3:30" x14ac:dyDescent="0.2">
      <c r="C181">
        <v>341</v>
      </c>
      <c r="D181">
        <v>79</v>
      </c>
      <c r="E181">
        <v>32</v>
      </c>
      <c r="F181">
        <v>16</v>
      </c>
      <c r="G181">
        <v>32</v>
      </c>
      <c r="H181">
        <v>10</v>
      </c>
      <c r="I181">
        <v>5</v>
      </c>
      <c r="J181">
        <v>0</v>
      </c>
      <c r="K181">
        <v>0</v>
      </c>
      <c r="L181">
        <v>2</v>
      </c>
      <c r="M181">
        <v>2</v>
      </c>
      <c r="N181" s="1">
        <v>2.5179999999999998</v>
      </c>
      <c r="O181" s="1">
        <v>12.09</v>
      </c>
      <c r="P181" s="1">
        <v>2.8559999999999999</v>
      </c>
      <c r="R181" s="4">
        <f t="shared" si="11"/>
        <v>166</v>
      </c>
      <c r="S181" s="4">
        <f t="shared" si="12"/>
        <v>38</v>
      </c>
      <c r="T181" s="1">
        <f t="shared" si="13"/>
        <v>17.463999999999999</v>
      </c>
      <c r="U181" s="1">
        <f t="shared" si="9"/>
        <v>4.1044587768069896</v>
      </c>
      <c r="V181" s="1">
        <f>(2*$R181*$S181*$F181*$G181*$E181*$I181*$H181)/(O181/1000)/10^12</f>
        <v>0.85484095947063687</v>
      </c>
      <c r="W181" s="1">
        <f t="shared" si="10"/>
        <v>3.6187070028011208</v>
      </c>
      <c r="X181" t="s">
        <v>18</v>
      </c>
      <c r="AA181" s="1"/>
      <c r="AB181" s="1"/>
      <c r="AC181" s="1"/>
      <c r="AD181" s="1"/>
    </row>
    <row r="182" spans="3:30" x14ac:dyDescent="0.2">
      <c r="C182">
        <v>341</v>
      </c>
      <c r="D182">
        <v>79</v>
      </c>
      <c r="E182">
        <v>32</v>
      </c>
      <c r="F182">
        <v>32</v>
      </c>
      <c r="G182">
        <v>32</v>
      </c>
      <c r="H182">
        <v>10</v>
      </c>
      <c r="I182">
        <v>5</v>
      </c>
      <c r="J182">
        <v>0</v>
      </c>
      <c r="K182">
        <v>0</v>
      </c>
      <c r="L182">
        <v>2</v>
      </c>
      <c r="M182">
        <v>2</v>
      </c>
      <c r="N182" s="1">
        <v>4.8319999999999999</v>
      </c>
      <c r="O182" s="1">
        <v>24.088999999999999</v>
      </c>
      <c r="P182" s="1">
        <v>5.665</v>
      </c>
      <c r="R182" s="4">
        <f t="shared" si="11"/>
        <v>166</v>
      </c>
      <c r="S182" s="4">
        <f t="shared" si="12"/>
        <v>38</v>
      </c>
      <c r="T182" s="1">
        <f t="shared" si="13"/>
        <v>34.585999999999999</v>
      </c>
      <c r="U182" s="1">
        <f t="shared" si="9"/>
        <v>4.2777430463576165</v>
      </c>
      <c r="V182" s="1">
        <f>(2*$R182*$S182*$F182*$G182*$E182*$I182*$H182)/(O182/1000)/10^12</f>
        <v>0.85807025613350496</v>
      </c>
      <c r="W182" s="1">
        <f t="shared" si="10"/>
        <v>3.648729814651368</v>
      </c>
      <c r="X182" t="s">
        <v>18</v>
      </c>
      <c r="AA182" s="1"/>
      <c r="AB182" s="1"/>
      <c r="AC182" s="1"/>
      <c r="AD182" s="1"/>
    </row>
    <row r="183" spans="3:30" x14ac:dyDescent="0.2">
      <c r="C183">
        <v>480</v>
      </c>
      <c r="D183">
        <v>48</v>
      </c>
      <c r="E183">
        <v>1</v>
      </c>
      <c r="F183">
        <v>16</v>
      </c>
      <c r="G183">
        <v>16</v>
      </c>
      <c r="H183">
        <v>3</v>
      </c>
      <c r="I183">
        <v>3</v>
      </c>
      <c r="J183">
        <v>1</v>
      </c>
      <c r="K183">
        <v>1</v>
      </c>
      <c r="L183">
        <v>1</v>
      </c>
      <c r="M183">
        <v>1</v>
      </c>
      <c r="N183" s="1">
        <v>0.23300000000000001</v>
      </c>
      <c r="O183" s="1" t="s">
        <v>68</v>
      </c>
      <c r="P183" s="1">
        <v>0.751</v>
      </c>
      <c r="R183" s="4">
        <f t="shared" si="11"/>
        <v>480</v>
      </c>
      <c r="S183" s="4">
        <f t="shared" si="12"/>
        <v>48</v>
      </c>
      <c r="T183" s="1">
        <f>N183+P183</f>
        <v>0.98399999999999999</v>
      </c>
      <c r="U183" s="1">
        <f t="shared" si="9"/>
        <v>0.45565802575107295</v>
      </c>
      <c r="V183" s="1" t="s">
        <v>68</v>
      </c>
      <c r="W183" s="1">
        <f t="shared" si="10"/>
        <v>0.14136926764314245</v>
      </c>
      <c r="X183" t="s">
        <v>18</v>
      </c>
      <c r="AA183" s="1"/>
      <c r="AB183" s="1"/>
      <c r="AC183" s="1"/>
      <c r="AD183" s="1"/>
    </row>
    <row r="184" spans="3:30" x14ac:dyDescent="0.2">
      <c r="C184">
        <v>240</v>
      </c>
      <c r="D184">
        <v>24</v>
      </c>
      <c r="E184">
        <v>16</v>
      </c>
      <c r="F184">
        <v>16</v>
      </c>
      <c r="G184">
        <v>32</v>
      </c>
      <c r="H184">
        <v>3</v>
      </c>
      <c r="I184">
        <v>3</v>
      </c>
      <c r="J184">
        <v>1</v>
      </c>
      <c r="K184">
        <v>1</v>
      </c>
      <c r="L184">
        <v>1</v>
      </c>
      <c r="M184">
        <v>1</v>
      </c>
      <c r="N184" s="1">
        <v>0.27800000000000002</v>
      </c>
      <c r="O184" s="1">
        <v>0.30199999999999999</v>
      </c>
      <c r="P184" s="1">
        <v>0.89800000000000002</v>
      </c>
      <c r="R184" s="4">
        <f t="shared" si="11"/>
        <v>240</v>
      </c>
      <c r="S184" s="4">
        <f t="shared" si="12"/>
        <v>24</v>
      </c>
      <c r="T184" s="1">
        <f>N184+O184+P184</f>
        <v>1.4780000000000002</v>
      </c>
      <c r="U184" s="1">
        <f t="shared" si="9"/>
        <v>3.0552034532374095</v>
      </c>
      <c r="V184" s="1">
        <f>(2*$R184*$S184*$F184*$G184*$E184*$I184*$H184)/(O184/1000)/10^12</f>
        <v>2.8124058278145698</v>
      </c>
      <c r="W184" s="1">
        <f t="shared" si="10"/>
        <v>0.94582022271714916</v>
      </c>
      <c r="X184" t="s">
        <v>18</v>
      </c>
      <c r="AA184" s="1"/>
      <c r="AB184" s="1"/>
      <c r="AC184" s="1"/>
      <c r="AD184" s="1"/>
    </row>
    <row r="185" spans="3:30" x14ac:dyDescent="0.2">
      <c r="C185">
        <v>120</v>
      </c>
      <c r="D185">
        <v>12</v>
      </c>
      <c r="E185">
        <v>32</v>
      </c>
      <c r="F185">
        <v>16</v>
      </c>
      <c r="G185">
        <v>64</v>
      </c>
      <c r="H185">
        <v>3</v>
      </c>
      <c r="I185">
        <v>3</v>
      </c>
      <c r="J185">
        <v>1</v>
      </c>
      <c r="K185">
        <v>1</v>
      </c>
      <c r="L185">
        <v>1</v>
      </c>
      <c r="M185">
        <v>1</v>
      </c>
      <c r="N185" s="1">
        <v>0.24</v>
      </c>
      <c r="O185" s="1">
        <v>0.14799999999999999</v>
      </c>
      <c r="P185" s="1">
        <v>0.54200000000000004</v>
      </c>
      <c r="R185" s="4">
        <f t="shared" si="11"/>
        <v>120</v>
      </c>
      <c r="S185" s="4">
        <f t="shared" si="12"/>
        <v>12</v>
      </c>
      <c r="T185" s="1">
        <f t="shared" ref="T185:T186" si="14">N185+O185+P185</f>
        <v>0.93</v>
      </c>
      <c r="U185" s="1">
        <f t="shared" si="9"/>
        <v>3.5389440000000003</v>
      </c>
      <c r="V185" s="1">
        <f>(2*$R185*$S185*$F185*$G185*$E185*$I185*$H185)/(O185/1000)/10^12</f>
        <v>5.7388281081081081</v>
      </c>
      <c r="W185" s="1">
        <f t="shared" si="10"/>
        <v>1.5670600738007379</v>
      </c>
      <c r="X185" t="s">
        <v>18</v>
      </c>
      <c r="AA185" s="1"/>
      <c r="AB185" s="1"/>
      <c r="AC185" s="1"/>
      <c r="AD185" s="1"/>
    </row>
    <row r="186" spans="3:30" x14ac:dyDescent="0.2">
      <c r="C186">
        <v>60</v>
      </c>
      <c r="D186">
        <v>6</v>
      </c>
      <c r="E186">
        <v>64</v>
      </c>
      <c r="F186">
        <v>16</v>
      </c>
      <c r="G186">
        <v>128</v>
      </c>
      <c r="H186">
        <v>3</v>
      </c>
      <c r="I186">
        <v>3</v>
      </c>
      <c r="J186">
        <v>1</v>
      </c>
      <c r="K186">
        <v>1</v>
      </c>
      <c r="L186">
        <v>1</v>
      </c>
      <c r="M186">
        <v>1</v>
      </c>
      <c r="N186" s="1">
        <v>0.14899999999999999</v>
      </c>
      <c r="O186" s="1">
        <v>0.13600000000000001</v>
      </c>
      <c r="P186" s="1">
        <v>0.35399999999999998</v>
      </c>
      <c r="R186" s="4">
        <f t="shared" si="11"/>
        <v>60</v>
      </c>
      <c r="S186" s="4">
        <f t="shared" si="12"/>
        <v>6</v>
      </c>
      <c r="T186" s="1">
        <f t="shared" si="14"/>
        <v>0.63900000000000001</v>
      </c>
      <c r="U186" s="1">
        <f t="shared" si="9"/>
        <v>5.7003124832214764</v>
      </c>
      <c r="V186" s="1">
        <f>(2*$R186*$S186*$F186*$G186*$E186*$I186*$H186)/(O186/1000)/10^12</f>
        <v>6.2451952941176474</v>
      </c>
      <c r="W186" s="1">
        <f t="shared" si="10"/>
        <v>2.3992840677966103</v>
      </c>
      <c r="X186" t="s">
        <v>19</v>
      </c>
      <c r="AA186" s="1"/>
      <c r="AB186" s="1"/>
      <c r="AC186" s="1"/>
      <c r="AD186" s="1"/>
    </row>
    <row r="187" spans="3:30" x14ac:dyDescent="0.2">
      <c r="C187">
        <v>108</v>
      </c>
      <c r="D187">
        <v>108</v>
      </c>
      <c r="E187">
        <v>3</v>
      </c>
      <c r="F187">
        <v>8</v>
      </c>
      <c r="G187">
        <v>64</v>
      </c>
      <c r="H187">
        <v>3</v>
      </c>
      <c r="I187">
        <v>3</v>
      </c>
      <c r="J187">
        <v>1</v>
      </c>
      <c r="K187">
        <v>1</v>
      </c>
      <c r="L187">
        <v>2</v>
      </c>
      <c r="M187">
        <v>2</v>
      </c>
      <c r="N187" s="1">
        <v>6.0999999999999999E-2</v>
      </c>
      <c r="O187" s="1" t="s">
        <v>68</v>
      </c>
      <c r="P187" s="1">
        <v>0.17499999999999999</v>
      </c>
      <c r="R187" s="4">
        <f t="shared" si="11"/>
        <v>54</v>
      </c>
      <c r="S187" s="4">
        <f t="shared" si="12"/>
        <v>54</v>
      </c>
      <c r="T187" s="1">
        <f>N187+P187</f>
        <v>0.23599999999999999</v>
      </c>
      <c r="U187" s="1">
        <f t="shared" si="9"/>
        <v>1.3216650491803279</v>
      </c>
      <c r="V187" s="1" t="s">
        <v>68</v>
      </c>
      <c r="W187" s="1">
        <f t="shared" si="10"/>
        <v>0.46069467428571431</v>
      </c>
      <c r="X187" t="s">
        <v>18</v>
      </c>
      <c r="AA187" s="1"/>
      <c r="AB187" s="1"/>
      <c r="AC187" s="1"/>
      <c r="AD187" s="1"/>
    </row>
    <row r="188" spans="3:30" x14ac:dyDescent="0.2">
      <c r="C188">
        <v>54</v>
      </c>
      <c r="D188">
        <v>54</v>
      </c>
      <c r="E188">
        <v>64</v>
      </c>
      <c r="F188">
        <v>8</v>
      </c>
      <c r="G188">
        <v>64</v>
      </c>
      <c r="H188">
        <v>3</v>
      </c>
      <c r="I188">
        <v>3</v>
      </c>
      <c r="J188">
        <v>1</v>
      </c>
      <c r="K188">
        <v>1</v>
      </c>
      <c r="L188">
        <v>1</v>
      </c>
      <c r="M188">
        <v>1</v>
      </c>
      <c r="N188" s="1">
        <v>0.29699999999999999</v>
      </c>
      <c r="O188" s="1">
        <v>0.29799999999999999</v>
      </c>
      <c r="P188" s="1">
        <v>0.55900000000000005</v>
      </c>
      <c r="R188" s="4">
        <f t="shared" si="11"/>
        <v>54</v>
      </c>
      <c r="S188" s="4">
        <f t="shared" si="12"/>
        <v>54</v>
      </c>
      <c r="T188" s="1">
        <f>N188+O188+P188</f>
        <v>1.1539999999999999</v>
      </c>
      <c r="U188" s="1">
        <f t="shared" si="9"/>
        <v>5.7909992727272721</v>
      </c>
      <c r="V188" s="1">
        <f>(2*$R188*$S188*$F188*$G188*$E188*$I188*$H188)/(O188/1000)/10^12</f>
        <v>5.7715663892617455</v>
      </c>
      <c r="W188" s="1">
        <f t="shared" si="10"/>
        <v>3.0767921001788907</v>
      </c>
      <c r="X188" t="s">
        <v>19</v>
      </c>
      <c r="AA188" s="1"/>
      <c r="AB188" s="1"/>
      <c r="AC188" s="1"/>
      <c r="AD188" s="1"/>
    </row>
    <row r="189" spans="3:30" x14ac:dyDescent="0.2">
      <c r="C189">
        <v>27</v>
      </c>
      <c r="D189">
        <v>27</v>
      </c>
      <c r="E189">
        <v>128</v>
      </c>
      <c r="F189">
        <v>8</v>
      </c>
      <c r="G189">
        <v>128</v>
      </c>
      <c r="H189">
        <v>3</v>
      </c>
      <c r="I189">
        <v>3</v>
      </c>
      <c r="J189">
        <v>1</v>
      </c>
      <c r="K189">
        <v>1</v>
      </c>
      <c r="L189">
        <v>1</v>
      </c>
      <c r="M189">
        <v>1</v>
      </c>
      <c r="N189" s="1">
        <v>0.28999999999999998</v>
      </c>
      <c r="O189" s="1">
        <v>0.28999999999999998</v>
      </c>
      <c r="P189" s="1">
        <v>0.497</v>
      </c>
      <c r="R189" s="4">
        <f t="shared" si="11"/>
        <v>27</v>
      </c>
      <c r="S189" s="4">
        <f t="shared" si="12"/>
        <v>27</v>
      </c>
      <c r="T189" s="1">
        <f t="shared" ref="T189:T191" si="15">N189+O189+P189</f>
        <v>1.077</v>
      </c>
      <c r="U189" s="1">
        <f t="shared" si="9"/>
        <v>5.9307820137931033</v>
      </c>
      <c r="V189" s="1">
        <f>(2*$R189*$S189*$F189*$G189*$E189*$I189*$H189)/(O189/1000)/10^12</f>
        <v>5.9307820137931033</v>
      </c>
      <c r="W189" s="1">
        <f t="shared" si="10"/>
        <v>3.4606172716297783</v>
      </c>
      <c r="X189" t="s">
        <v>19</v>
      </c>
      <c r="AA189" s="1"/>
      <c r="AB189" s="1"/>
      <c r="AC189" s="1"/>
      <c r="AD189" s="1"/>
    </row>
    <row r="190" spans="3:30" x14ac:dyDescent="0.2">
      <c r="C190">
        <v>14</v>
      </c>
      <c r="D190">
        <v>14</v>
      </c>
      <c r="E190">
        <v>128</v>
      </c>
      <c r="F190">
        <v>8</v>
      </c>
      <c r="G190">
        <v>256</v>
      </c>
      <c r="H190">
        <v>3</v>
      </c>
      <c r="I190">
        <v>3</v>
      </c>
      <c r="J190">
        <v>1</v>
      </c>
      <c r="K190">
        <v>1</v>
      </c>
      <c r="L190">
        <v>1</v>
      </c>
      <c r="M190">
        <v>1</v>
      </c>
      <c r="N190" s="1">
        <v>0.16500000000000001</v>
      </c>
      <c r="O190" s="1">
        <v>0.184</v>
      </c>
      <c r="P190" s="1">
        <v>0.314</v>
      </c>
      <c r="R190" s="4">
        <f t="shared" si="11"/>
        <v>14</v>
      </c>
      <c r="S190" s="4">
        <f t="shared" si="12"/>
        <v>14</v>
      </c>
      <c r="T190" s="1">
        <f t="shared" si="15"/>
        <v>0.66300000000000003</v>
      </c>
      <c r="U190" s="1">
        <f t="shared" si="9"/>
        <v>5.6051153454545455</v>
      </c>
      <c r="V190" s="1">
        <f>(2*$R190*$S190*$F190*$G190*$E190*$I190*$H190)/(O190/1000)/10^12</f>
        <v>5.0263262608695651</v>
      </c>
      <c r="W190" s="1">
        <f t="shared" si="10"/>
        <v>2.945363159235669</v>
      </c>
      <c r="X190" t="s">
        <v>19</v>
      </c>
      <c r="AA190" s="1"/>
      <c r="AB190" s="1"/>
      <c r="AC190" s="1"/>
      <c r="AD190" s="1"/>
    </row>
    <row r="191" spans="3:30" x14ac:dyDescent="0.2">
      <c r="C191">
        <v>7</v>
      </c>
      <c r="D191">
        <v>7</v>
      </c>
      <c r="E191">
        <v>256</v>
      </c>
      <c r="F191">
        <v>8</v>
      </c>
      <c r="G191">
        <v>512</v>
      </c>
      <c r="H191">
        <v>3</v>
      </c>
      <c r="I191">
        <v>3</v>
      </c>
      <c r="J191">
        <v>1</v>
      </c>
      <c r="K191">
        <v>1</v>
      </c>
      <c r="L191">
        <v>1</v>
      </c>
      <c r="M191">
        <v>1</v>
      </c>
      <c r="N191" s="1">
        <v>0.374</v>
      </c>
      <c r="O191" s="1">
        <v>0.35799999999999998</v>
      </c>
      <c r="P191" s="1">
        <v>0.432</v>
      </c>
      <c r="R191" s="4">
        <f t="shared" si="11"/>
        <v>7</v>
      </c>
      <c r="S191" s="4">
        <f t="shared" si="12"/>
        <v>7</v>
      </c>
      <c r="T191" s="1">
        <f t="shared" si="15"/>
        <v>1.1639999999999999</v>
      </c>
      <c r="U191" s="1">
        <f t="shared" si="9"/>
        <v>2.4728450053475939</v>
      </c>
      <c r="V191" s="1">
        <f>(2*$R191*$S191*$F191*$G191*$E191*$I191*$H191)/(O191/1000)/10^12</f>
        <v>2.5833632178770953</v>
      </c>
      <c r="W191" s="1">
        <f t="shared" si="10"/>
        <v>2.1408426666666669</v>
      </c>
      <c r="X191" t="s">
        <v>19</v>
      </c>
      <c r="AA191" s="1"/>
      <c r="AB191" s="1"/>
      <c r="AC191" s="1"/>
      <c r="AD191" s="1"/>
    </row>
    <row r="192" spans="3:30" x14ac:dyDescent="0.2">
      <c r="C192">
        <v>224</v>
      </c>
      <c r="D192">
        <v>224</v>
      </c>
      <c r="E192">
        <v>3</v>
      </c>
      <c r="F192">
        <v>8</v>
      </c>
      <c r="G192">
        <v>64</v>
      </c>
      <c r="H192">
        <v>3</v>
      </c>
      <c r="I192">
        <v>3</v>
      </c>
      <c r="J192">
        <v>1</v>
      </c>
      <c r="K192">
        <v>1</v>
      </c>
      <c r="L192">
        <v>1</v>
      </c>
      <c r="M192">
        <v>1</v>
      </c>
      <c r="N192" s="1">
        <v>0.67300000000000004</v>
      </c>
      <c r="O192" s="1" t="s">
        <v>68</v>
      </c>
      <c r="P192" s="1">
        <v>1.899</v>
      </c>
      <c r="R192" s="4">
        <f t="shared" si="11"/>
        <v>224</v>
      </c>
      <c r="S192" s="4">
        <f t="shared" si="12"/>
        <v>224</v>
      </c>
      <c r="T192" s="1">
        <f>N192+P192</f>
        <v>2.5720000000000001</v>
      </c>
      <c r="U192" s="1">
        <f t="shared" si="9"/>
        <v>2.0613165646359581</v>
      </c>
      <c r="V192" s="1" t="s">
        <v>68</v>
      </c>
      <c r="W192" s="1">
        <f t="shared" si="10"/>
        <v>0.73052451184834122</v>
      </c>
      <c r="X192" t="s">
        <v>18</v>
      </c>
      <c r="AA192" s="1"/>
      <c r="AB192" s="1"/>
      <c r="AC192" s="1"/>
      <c r="AD192" s="1"/>
    </row>
    <row r="193" spans="3:30" x14ac:dyDescent="0.2">
      <c r="C193">
        <v>112</v>
      </c>
      <c r="D193">
        <v>112</v>
      </c>
      <c r="E193">
        <v>64</v>
      </c>
      <c r="F193">
        <v>8</v>
      </c>
      <c r="G193">
        <v>128</v>
      </c>
      <c r="H193">
        <v>3</v>
      </c>
      <c r="I193">
        <v>3</v>
      </c>
      <c r="J193">
        <v>1</v>
      </c>
      <c r="K193">
        <v>1</v>
      </c>
      <c r="L193">
        <v>1</v>
      </c>
      <c r="M193">
        <v>1</v>
      </c>
      <c r="N193" s="1">
        <v>1.8939999999999999</v>
      </c>
      <c r="O193" s="1">
        <v>1.7250000000000001</v>
      </c>
      <c r="P193" s="1">
        <v>3.6669999999999998</v>
      </c>
      <c r="R193" s="4">
        <f t="shared" si="11"/>
        <v>112</v>
      </c>
      <c r="S193" s="4">
        <f t="shared" si="12"/>
        <v>112</v>
      </c>
      <c r="T193" s="1">
        <f>N193+O193+P193</f>
        <v>7.2859999999999996</v>
      </c>
      <c r="U193" s="1">
        <f t="shared" si="9"/>
        <v>7.8128323717001065</v>
      </c>
      <c r="V193" s="1">
        <f>(2*$R193*$S193*$F193*$G193*$E193*$I193*$H193)/(O193/1000)/10^12</f>
        <v>8.5782634852173913</v>
      </c>
      <c r="W193" s="1">
        <f t="shared" si="10"/>
        <v>4.0353162017998372</v>
      </c>
      <c r="X193" t="s">
        <v>19</v>
      </c>
      <c r="AA193" s="1"/>
      <c r="AB193" s="1"/>
      <c r="AC193" s="1"/>
      <c r="AD193" s="1"/>
    </row>
    <row r="194" spans="3:30" x14ac:dyDescent="0.2">
      <c r="C194">
        <f>112/2</f>
        <v>56</v>
      </c>
      <c r="D194">
        <v>56</v>
      </c>
      <c r="E194">
        <v>128</v>
      </c>
      <c r="F194">
        <v>8</v>
      </c>
      <c r="G194">
        <v>256</v>
      </c>
      <c r="H194">
        <v>3</v>
      </c>
      <c r="I194">
        <v>3</v>
      </c>
      <c r="J194">
        <v>1</v>
      </c>
      <c r="K194">
        <v>1</v>
      </c>
      <c r="L194">
        <v>1</v>
      </c>
      <c r="M194">
        <v>1</v>
      </c>
      <c r="N194" s="1">
        <v>6.85</v>
      </c>
      <c r="O194" s="1">
        <v>1.849</v>
      </c>
      <c r="P194" s="1">
        <v>3.3759999999999999</v>
      </c>
      <c r="R194" s="4">
        <f t="shared" si="11"/>
        <v>56</v>
      </c>
      <c r="S194" s="4">
        <f t="shared" si="12"/>
        <v>56</v>
      </c>
      <c r="T194" s="1">
        <f t="shared" ref="T194:T197" si="16">N194+O194+P194</f>
        <v>12.074999999999999</v>
      </c>
      <c r="U194" s="1">
        <f t="shared" si="9"/>
        <v>2.1602196367883213</v>
      </c>
      <c r="V194" s="1">
        <f>(2*$R194*$S194*$F194*$G194*$E194*$I194*$H194)/(O194/1000)/10^12</f>
        <v>8.002977021092482</v>
      </c>
      <c r="W194" s="1">
        <f t="shared" si="10"/>
        <v>4.3831470710900478</v>
      </c>
      <c r="X194" t="s">
        <v>20</v>
      </c>
      <c r="AA194" s="1"/>
      <c r="AB194" s="1"/>
      <c r="AC194" s="1"/>
      <c r="AD194" s="1"/>
    </row>
    <row r="195" spans="3:30" x14ac:dyDescent="0.2">
      <c r="C195">
        <f>56/2</f>
        <v>28</v>
      </c>
      <c r="D195">
        <v>28</v>
      </c>
      <c r="E195">
        <v>256</v>
      </c>
      <c r="F195">
        <v>8</v>
      </c>
      <c r="G195">
        <v>512</v>
      </c>
      <c r="H195">
        <v>3</v>
      </c>
      <c r="I195">
        <v>3</v>
      </c>
      <c r="J195">
        <v>1</v>
      </c>
      <c r="K195">
        <v>1</v>
      </c>
      <c r="L195">
        <v>1</v>
      </c>
      <c r="M195">
        <v>1</v>
      </c>
      <c r="N195" s="1">
        <v>1.968</v>
      </c>
      <c r="O195" s="1">
        <v>1.8620000000000001</v>
      </c>
      <c r="P195" s="1">
        <v>3.5739999999999998</v>
      </c>
      <c r="R195" s="4">
        <f t="shared" si="11"/>
        <v>28</v>
      </c>
      <c r="S195" s="4">
        <f t="shared" si="12"/>
        <v>28</v>
      </c>
      <c r="T195" s="1">
        <f t="shared" si="16"/>
        <v>7.4039999999999999</v>
      </c>
      <c r="U195" s="1">
        <f t="shared" si="9"/>
        <v>7.5190571707317071</v>
      </c>
      <c r="V195" s="1">
        <f>(2*$R195*$S195*$F195*$G195*$E195*$I195*$H195)/(O195/1000)/10^12</f>
        <v>7.9471023157894729</v>
      </c>
      <c r="W195" s="1">
        <f t="shared" si="10"/>
        <v>4.1403202327923898</v>
      </c>
      <c r="X195" t="s">
        <v>19</v>
      </c>
      <c r="AA195" s="1"/>
      <c r="AB195" s="1"/>
      <c r="AC195" s="1"/>
      <c r="AD195" s="1"/>
    </row>
    <row r="196" spans="3:30" x14ac:dyDescent="0.2">
      <c r="C196">
        <v>14</v>
      </c>
      <c r="D196">
        <v>14</v>
      </c>
      <c r="E196">
        <v>512</v>
      </c>
      <c r="F196">
        <v>8</v>
      </c>
      <c r="G196">
        <v>512</v>
      </c>
      <c r="H196">
        <v>3</v>
      </c>
      <c r="I196">
        <v>3</v>
      </c>
      <c r="J196">
        <v>1</v>
      </c>
      <c r="K196">
        <v>1</v>
      </c>
      <c r="L196">
        <v>1</v>
      </c>
      <c r="M196">
        <v>1</v>
      </c>
      <c r="N196" s="1">
        <v>1.0940000000000001</v>
      </c>
      <c r="O196" s="1">
        <v>1.0469999999999999</v>
      </c>
      <c r="P196" s="1">
        <v>2.1240000000000001</v>
      </c>
      <c r="R196" s="4">
        <f t="shared" si="11"/>
        <v>14</v>
      </c>
      <c r="S196" s="4">
        <f t="shared" si="12"/>
        <v>14</v>
      </c>
      <c r="T196" s="1">
        <f t="shared" si="16"/>
        <v>4.2650000000000006</v>
      </c>
      <c r="U196" s="1">
        <f t="shared" si="9"/>
        <v>6.7630276563071288</v>
      </c>
      <c r="V196" s="1">
        <f>(2*$R196*$S196*$F196*$G196*$E196*$I196*$H196)/(O196/1000)/10^12</f>
        <v>7.066621065902579</v>
      </c>
      <c r="W196" s="1">
        <f t="shared" si="10"/>
        <v>3.4834050169491522</v>
      </c>
      <c r="X196" t="s">
        <v>19</v>
      </c>
      <c r="AA196" s="1"/>
      <c r="AB196" s="1"/>
      <c r="AC196" s="1"/>
      <c r="AD196" s="1"/>
    </row>
    <row r="197" spans="3:30" x14ac:dyDescent="0.2">
      <c r="C197">
        <v>7</v>
      </c>
      <c r="D197">
        <v>7</v>
      </c>
      <c r="E197">
        <v>512</v>
      </c>
      <c r="F197">
        <v>8</v>
      </c>
      <c r="G197">
        <v>512</v>
      </c>
      <c r="H197">
        <v>3</v>
      </c>
      <c r="I197">
        <v>3</v>
      </c>
      <c r="J197">
        <v>1</v>
      </c>
      <c r="K197">
        <v>1</v>
      </c>
      <c r="L197">
        <v>1</v>
      </c>
      <c r="M197">
        <v>1</v>
      </c>
      <c r="N197" s="1">
        <v>0.70599999999999996</v>
      </c>
      <c r="O197" s="1">
        <v>0.66100000000000003</v>
      </c>
      <c r="P197" s="1">
        <v>0.81200000000000006</v>
      </c>
      <c r="R197" s="4">
        <f t="shared" si="11"/>
        <v>7</v>
      </c>
      <c r="S197" s="4">
        <f t="shared" si="12"/>
        <v>7</v>
      </c>
      <c r="T197" s="1">
        <f t="shared" si="16"/>
        <v>2.1790000000000003</v>
      </c>
      <c r="U197" s="1">
        <f t="shared" si="9"/>
        <v>2.6199547648725217</v>
      </c>
      <c r="V197" s="1">
        <f>(2*$R197*$S197*$F197*$G197*$E197*$I197*$H197)/(O197/1000)/10^12</f>
        <v>2.7983177972768529</v>
      </c>
      <c r="W197" s="1">
        <f t="shared" si="10"/>
        <v>2.2779409655172413</v>
      </c>
      <c r="X197" t="s">
        <v>19</v>
      </c>
      <c r="AA197" s="1"/>
      <c r="AB197" s="1"/>
      <c r="AC197" s="1"/>
      <c r="AD197" s="1"/>
    </row>
    <row r="198" spans="3:30" x14ac:dyDescent="0.2">
      <c r="C198">
        <v>224</v>
      </c>
      <c r="D198">
        <v>224</v>
      </c>
      <c r="E198">
        <v>3</v>
      </c>
      <c r="F198">
        <v>16</v>
      </c>
      <c r="G198">
        <v>64</v>
      </c>
      <c r="H198">
        <v>3</v>
      </c>
      <c r="I198">
        <v>3</v>
      </c>
      <c r="J198">
        <v>1</v>
      </c>
      <c r="K198">
        <v>1</v>
      </c>
      <c r="L198">
        <v>1</v>
      </c>
      <c r="M198">
        <v>1</v>
      </c>
      <c r="N198" s="1">
        <v>1.3169999999999999</v>
      </c>
      <c r="O198" s="1" t="s">
        <v>68</v>
      </c>
      <c r="P198" s="1">
        <v>3.665</v>
      </c>
      <c r="R198" s="4">
        <f t="shared" si="11"/>
        <v>224</v>
      </c>
      <c r="S198" s="4">
        <f t="shared" si="12"/>
        <v>224</v>
      </c>
      <c r="T198" s="1">
        <f>N198+P198</f>
        <v>4.9820000000000002</v>
      </c>
      <c r="U198" s="1">
        <f t="shared" si="9"/>
        <v>2.1067062232346241</v>
      </c>
      <c r="V198" s="1" t="s">
        <v>68</v>
      </c>
      <c r="W198" s="1">
        <f t="shared" si="10"/>
        <v>0.75703467830832205</v>
      </c>
      <c r="X198" t="s">
        <v>18</v>
      </c>
      <c r="AA198" s="1"/>
      <c r="AB198" s="1"/>
      <c r="AC198" s="1"/>
      <c r="AD198" s="1"/>
    </row>
    <row r="199" spans="3:30" x14ac:dyDescent="0.2">
      <c r="C199">
        <v>112</v>
      </c>
      <c r="D199">
        <v>112</v>
      </c>
      <c r="E199">
        <v>64</v>
      </c>
      <c r="F199">
        <v>16</v>
      </c>
      <c r="G199">
        <v>128</v>
      </c>
      <c r="H199">
        <v>3</v>
      </c>
      <c r="I199">
        <v>3</v>
      </c>
      <c r="J199">
        <v>1</v>
      </c>
      <c r="K199">
        <v>1</v>
      </c>
      <c r="L199">
        <v>1</v>
      </c>
      <c r="M199">
        <v>1</v>
      </c>
      <c r="N199" s="1">
        <v>3.7589999999999999</v>
      </c>
      <c r="O199" s="1">
        <v>3.4079999999999999</v>
      </c>
      <c r="P199" s="1">
        <v>7.1449999999999996</v>
      </c>
      <c r="R199" s="4">
        <f t="shared" si="11"/>
        <v>112</v>
      </c>
      <c r="S199" s="4">
        <f t="shared" si="12"/>
        <v>112</v>
      </c>
      <c r="T199" s="1">
        <f>N199+O199+P199</f>
        <v>14.311999999999999</v>
      </c>
      <c r="U199" s="1">
        <f t="shared" si="9"/>
        <v>7.8731069497206709</v>
      </c>
      <c r="V199" s="1">
        <f>(2*$R199*$S199*$F199*$G199*$E199*$I199*$H199)/(O199/1000)/10^12</f>
        <v>8.6839815211267606</v>
      </c>
      <c r="W199" s="1">
        <f t="shared" si="10"/>
        <v>4.1420586457662703</v>
      </c>
      <c r="X199" t="s">
        <v>19</v>
      </c>
      <c r="AA199" s="1"/>
      <c r="AB199" s="1"/>
      <c r="AC199" s="1"/>
      <c r="AD199" s="1"/>
    </row>
    <row r="200" spans="3:30" x14ac:dyDescent="0.2">
      <c r="C200">
        <f>112/2</f>
        <v>56</v>
      </c>
      <c r="D200">
        <v>56</v>
      </c>
      <c r="E200">
        <v>128</v>
      </c>
      <c r="F200">
        <v>16</v>
      </c>
      <c r="G200">
        <v>256</v>
      </c>
      <c r="H200">
        <v>3</v>
      </c>
      <c r="I200">
        <v>3</v>
      </c>
      <c r="J200">
        <v>1</v>
      </c>
      <c r="K200">
        <v>1</v>
      </c>
      <c r="L200">
        <v>1</v>
      </c>
      <c r="M200">
        <v>1</v>
      </c>
      <c r="N200" s="1">
        <v>10.635</v>
      </c>
      <c r="O200" s="1">
        <v>11.048</v>
      </c>
      <c r="P200" s="1">
        <v>6.4320000000000004</v>
      </c>
      <c r="R200" s="4">
        <f t="shared" si="11"/>
        <v>56</v>
      </c>
      <c r="S200" s="4">
        <f t="shared" si="12"/>
        <v>56</v>
      </c>
      <c r="T200" s="1">
        <f t="shared" ref="T200:T203" si="17">N200+O200+P200</f>
        <v>28.115000000000002</v>
      </c>
      <c r="U200" s="1">
        <f t="shared" si="9"/>
        <v>2.7827935142454159</v>
      </c>
      <c r="V200" s="1">
        <f>(2*$R200*$S200*$F200*$G200*$E200*$I200*$H200)/(O200/1000)/10^12</f>
        <v>2.6787662041998548</v>
      </c>
      <c r="W200" s="1">
        <f t="shared" si="10"/>
        <v>4.6012140895522382</v>
      </c>
      <c r="X200" t="s">
        <v>20</v>
      </c>
      <c r="AA200" s="1"/>
      <c r="AB200" s="1"/>
      <c r="AC200" s="1"/>
      <c r="AD200" s="1"/>
    </row>
    <row r="201" spans="3:30" x14ac:dyDescent="0.2">
      <c r="C201">
        <f>56/2</f>
        <v>28</v>
      </c>
      <c r="D201">
        <v>28</v>
      </c>
      <c r="E201">
        <v>256</v>
      </c>
      <c r="F201">
        <v>16</v>
      </c>
      <c r="G201">
        <v>512</v>
      </c>
      <c r="H201">
        <v>3</v>
      </c>
      <c r="I201">
        <v>3</v>
      </c>
      <c r="J201">
        <v>1</v>
      </c>
      <c r="K201">
        <v>1</v>
      </c>
      <c r="L201">
        <v>1</v>
      </c>
      <c r="M201">
        <v>1</v>
      </c>
      <c r="N201" s="1">
        <v>3.8530000000000002</v>
      </c>
      <c r="O201" s="1">
        <v>3.6030000000000002</v>
      </c>
      <c r="P201" s="1">
        <v>6.7119999999999997</v>
      </c>
      <c r="R201" s="4">
        <f t="shared" si="11"/>
        <v>28</v>
      </c>
      <c r="S201" s="4">
        <f t="shared" si="12"/>
        <v>28</v>
      </c>
      <c r="T201" s="1">
        <f t="shared" si="17"/>
        <v>14.167999999999999</v>
      </c>
      <c r="U201" s="1">
        <f t="shared" si="9"/>
        <v>7.681030112639502</v>
      </c>
      <c r="V201" s="1">
        <f>(2*$R201*$S201*$F201*$G201*$E201*$I201*$H201)/(O201/1000)/10^12</f>
        <v>8.2139908476269774</v>
      </c>
      <c r="W201" s="1">
        <f t="shared" si="10"/>
        <v>4.4092683289630505</v>
      </c>
      <c r="X201" t="s">
        <v>19</v>
      </c>
      <c r="AA201" s="1"/>
      <c r="AB201" s="1"/>
      <c r="AC201" s="1"/>
      <c r="AD201" s="1"/>
    </row>
    <row r="202" spans="3:30" x14ac:dyDescent="0.2">
      <c r="C202">
        <v>14</v>
      </c>
      <c r="D202">
        <v>14</v>
      </c>
      <c r="E202">
        <v>512</v>
      </c>
      <c r="F202">
        <v>16</v>
      </c>
      <c r="G202">
        <v>512</v>
      </c>
      <c r="H202">
        <v>3</v>
      </c>
      <c r="I202">
        <v>3</v>
      </c>
      <c r="J202">
        <v>1</v>
      </c>
      <c r="K202">
        <v>1</v>
      </c>
      <c r="L202">
        <v>1</v>
      </c>
      <c r="M202">
        <v>1</v>
      </c>
      <c r="N202" s="1">
        <v>2.0299999999999998</v>
      </c>
      <c r="O202" s="1">
        <v>1.958</v>
      </c>
      <c r="P202" s="1">
        <v>3.6</v>
      </c>
      <c r="R202" s="4">
        <f t="shared" si="11"/>
        <v>14</v>
      </c>
      <c r="S202" s="4">
        <f t="shared" si="12"/>
        <v>14</v>
      </c>
      <c r="T202" s="1">
        <f t="shared" si="17"/>
        <v>7.5879999999999992</v>
      </c>
      <c r="U202" s="1">
        <f t="shared" si="9"/>
        <v>7.2894110896551743</v>
      </c>
      <c r="V202" s="1">
        <f>(2*$R202*$S202*$F202*$G202*$E202*$I202*$H202)/(O202/1000)/10^12</f>
        <v>7.5574588927477011</v>
      </c>
      <c r="W202" s="1">
        <f t="shared" si="10"/>
        <v>4.1104179199999997</v>
      </c>
      <c r="X202" t="s">
        <v>19</v>
      </c>
      <c r="AA202" s="1"/>
      <c r="AB202" s="1"/>
      <c r="AC202" s="1"/>
      <c r="AD202" s="1"/>
    </row>
    <row r="203" spans="3:30" x14ac:dyDescent="0.2">
      <c r="C203">
        <v>7</v>
      </c>
      <c r="D203">
        <v>7</v>
      </c>
      <c r="E203">
        <v>512</v>
      </c>
      <c r="F203">
        <v>16</v>
      </c>
      <c r="G203">
        <v>512</v>
      </c>
      <c r="H203">
        <v>3</v>
      </c>
      <c r="I203">
        <v>3</v>
      </c>
      <c r="J203">
        <v>1</v>
      </c>
      <c r="K203">
        <v>1</v>
      </c>
      <c r="L203">
        <v>1</v>
      </c>
      <c r="M203">
        <v>1</v>
      </c>
      <c r="N203" s="1">
        <v>1.1930000000000001</v>
      </c>
      <c r="O203" s="1">
        <v>1.1419999999999999</v>
      </c>
      <c r="P203" s="1">
        <v>2.593</v>
      </c>
      <c r="R203" s="4">
        <f t="shared" si="11"/>
        <v>7</v>
      </c>
      <c r="S203" s="4">
        <f t="shared" si="12"/>
        <v>7</v>
      </c>
      <c r="T203" s="1">
        <f t="shared" si="17"/>
        <v>4.9279999999999999</v>
      </c>
      <c r="U203" s="1">
        <f t="shared" si="9"/>
        <v>3.1009020352053644</v>
      </c>
      <c r="V203" s="1">
        <f>(2*$R203*$S203*$F203*$G203*$E203*$I203*$H203)/(O203/1000)/10^12</f>
        <v>3.2393836497373028</v>
      </c>
      <c r="W203" s="1">
        <f t="shared" si="10"/>
        <v>1.4266780285383727</v>
      </c>
      <c r="X203" t="s">
        <v>19</v>
      </c>
      <c r="AA203" s="1"/>
      <c r="AB203" s="1"/>
      <c r="AC203" s="1"/>
      <c r="AD203" s="1"/>
    </row>
    <row r="204" spans="3:30" x14ac:dyDescent="0.2">
      <c r="C204">
        <v>224</v>
      </c>
      <c r="D204">
        <v>224</v>
      </c>
      <c r="E204">
        <v>3</v>
      </c>
      <c r="F204">
        <v>16</v>
      </c>
      <c r="G204">
        <v>64</v>
      </c>
      <c r="H204">
        <v>7</v>
      </c>
      <c r="I204">
        <v>7</v>
      </c>
      <c r="J204">
        <v>3</v>
      </c>
      <c r="K204">
        <v>3</v>
      </c>
      <c r="L204">
        <v>2</v>
      </c>
      <c r="M204">
        <v>2</v>
      </c>
      <c r="N204" s="1">
        <v>1.016</v>
      </c>
      <c r="O204" s="1" t="s">
        <v>68</v>
      </c>
      <c r="P204" s="1">
        <v>2.2530000000000001</v>
      </c>
      <c r="R204" s="4">
        <f t="shared" si="11"/>
        <v>112</v>
      </c>
      <c r="S204" s="4">
        <f t="shared" si="12"/>
        <v>112</v>
      </c>
      <c r="T204" s="1">
        <f>N204+P204</f>
        <v>3.2690000000000001</v>
      </c>
      <c r="U204" s="1">
        <f t="shared" si="9"/>
        <v>3.7169748661417326</v>
      </c>
      <c r="V204" s="1" t="s">
        <v>68</v>
      </c>
      <c r="W204" s="1">
        <f t="shared" si="10"/>
        <v>1.6761857363515309</v>
      </c>
      <c r="X204" t="s">
        <v>18</v>
      </c>
      <c r="AA204" s="1"/>
      <c r="AB204" s="1"/>
      <c r="AC204" s="1"/>
      <c r="AD204" s="1"/>
    </row>
    <row r="205" spans="3:30" x14ac:dyDescent="0.2">
      <c r="C205">
        <v>28</v>
      </c>
      <c r="D205">
        <v>28</v>
      </c>
      <c r="E205">
        <v>192</v>
      </c>
      <c r="F205">
        <v>16</v>
      </c>
      <c r="G205">
        <v>32</v>
      </c>
      <c r="H205">
        <v>5</v>
      </c>
      <c r="I205">
        <v>5</v>
      </c>
      <c r="J205">
        <v>2</v>
      </c>
      <c r="K205">
        <v>2</v>
      </c>
      <c r="L205">
        <v>1</v>
      </c>
      <c r="M205">
        <v>1</v>
      </c>
      <c r="N205" s="1">
        <v>1.177</v>
      </c>
      <c r="O205" s="1">
        <v>0.66700000000000004</v>
      </c>
      <c r="P205" s="1">
        <v>1.175</v>
      </c>
      <c r="R205" s="4">
        <f t="shared" si="11"/>
        <v>28</v>
      </c>
      <c r="S205" s="4">
        <f t="shared" si="12"/>
        <v>28</v>
      </c>
      <c r="T205" s="1">
        <f>N205+O205+P205</f>
        <v>3.0190000000000001</v>
      </c>
      <c r="U205" s="1">
        <f t="shared" si="9"/>
        <v>3.2740159728122342</v>
      </c>
      <c r="V205" s="1">
        <f t="shared" ref="V205:V228" si="18">(2*$R205*$S205*$F205*$G205*$E205*$I205*$H205)/(O205/1000)/10^12</f>
        <v>5.7773865067466259</v>
      </c>
      <c r="W205" s="1">
        <f t="shared" si="10"/>
        <v>3.2795887659574467</v>
      </c>
      <c r="X205" t="s">
        <v>18</v>
      </c>
      <c r="AA205" s="1"/>
      <c r="AB205" s="1"/>
      <c r="AC205" s="1"/>
      <c r="AD205" s="1"/>
    </row>
    <row r="206" spans="3:30" x14ac:dyDescent="0.2">
      <c r="C206">
        <v>28</v>
      </c>
      <c r="D206">
        <v>28</v>
      </c>
      <c r="E206">
        <v>192</v>
      </c>
      <c r="F206">
        <v>16</v>
      </c>
      <c r="G206">
        <v>64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1</v>
      </c>
      <c r="N206" s="1">
        <v>0.127</v>
      </c>
      <c r="O206" s="1">
        <v>0.13700000000000001</v>
      </c>
      <c r="P206" s="1">
        <v>0.218</v>
      </c>
      <c r="R206" s="4">
        <f t="shared" si="11"/>
        <v>28</v>
      </c>
      <c r="S206" s="4">
        <f t="shared" si="12"/>
        <v>28</v>
      </c>
      <c r="T206" s="1">
        <f t="shared" ref="T206:T228" si="19">N206+O206+P206</f>
        <v>0.48199999999999998</v>
      </c>
      <c r="U206" s="1">
        <f t="shared" si="9"/>
        <v>2.4274121574803149</v>
      </c>
      <c r="V206" s="1">
        <f t="shared" si="18"/>
        <v>2.2502287883211674</v>
      </c>
      <c r="W206" s="1">
        <f t="shared" si="10"/>
        <v>1.4141346055045871</v>
      </c>
      <c r="X206" t="s">
        <v>18</v>
      </c>
      <c r="AA206" s="1"/>
      <c r="AB206" s="1"/>
      <c r="AC206" s="1"/>
      <c r="AD206" s="1"/>
    </row>
    <row r="207" spans="3:30" x14ac:dyDescent="0.2">
      <c r="C207">
        <v>14</v>
      </c>
      <c r="D207">
        <v>14</v>
      </c>
      <c r="E207">
        <v>512</v>
      </c>
      <c r="F207">
        <v>16</v>
      </c>
      <c r="G207">
        <v>48</v>
      </c>
      <c r="H207">
        <v>5</v>
      </c>
      <c r="I207">
        <v>5</v>
      </c>
      <c r="J207">
        <v>2</v>
      </c>
      <c r="K207">
        <v>2</v>
      </c>
      <c r="L207">
        <v>1</v>
      </c>
      <c r="M207">
        <v>1</v>
      </c>
      <c r="N207" s="1">
        <v>2.9780000000000002</v>
      </c>
      <c r="O207" s="1">
        <v>1.9390000000000001</v>
      </c>
      <c r="P207" s="1">
        <v>1.974</v>
      </c>
      <c r="R207" s="4">
        <f t="shared" si="11"/>
        <v>14</v>
      </c>
      <c r="S207" s="4">
        <f t="shared" si="12"/>
        <v>14</v>
      </c>
      <c r="T207" s="1">
        <f t="shared" si="19"/>
        <v>6.891</v>
      </c>
      <c r="U207" s="1">
        <f t="shared" ref="U207:U238" si="20">(2*$R207*$S207*$F207*$G207*$E207*$I207*$H207)/(N207/1000)/10^12</f>
        <v>1.2939948959032908</v>
      </c>
      <c r="V207" s="1">
        <f t="shared" si="18"/>
        <v>1.9873732851985559</v>
      </c>
      <c r="W207" s="1">
        <f t="shared" ref="W207:W238" si="21">(2*$R207*$S207*$F207*$G207*$E207*$I207*$H207)/(P207/1000)/10^12</f>
        <v>1.952136170212766</v>
      </c>
      <c r="X207" t="s">
        <v>18</v>
      </c>
      <c r="AA207" s="1"/>
      <c r="AB207" s="1"/>
      <c r="AC207" s="1"/>
      <c r="AD207" s="1"/>
    </row>
    <row r="208" spans="3:30" x14ac:dyDescent="0.2">
      <c r="C208">
        <v>14</v>
      </c>
      <c r="D208">
        <v>14</v>
      </c>
      <c r="E208">
        <v>512</v>
      </c>
      <c r="F208">
        <v>16</v>
      </c>
      <c r="G208">
        <v>192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1</v>
      </c>
      <c r="N208" s="1">
        <v>0.20599999999999999</v>
      </c>
      <c r="O208" s="1">
        <v>0.20300000000000001</v>
      </c>
      <c r="P208" s="1">
        <v>0.314</v>
      </c>
      <c r="R208" s="4">
        <f t="shared" si="11"/>
        <v>14</v>
      </c>
      <c r="S208" s="4">
        <f t="shared" si="12"/>
        <v>14</v>
      </c>
      <c r="T208" s="1">
        <f t="shared" si="19"/>
        <v>0.72300000000000009</v>
      </c>
      <c r="U208" s="1">
        <f t="shared" si="20"/>
        <v>2.9930227572815538</v>
      </c>
      <c r="V208" s="1">
        <f t="shared" si="18"/>
        <v>3.0372546206896551</v>
      </c>
      <c r="W208" s="1">
        <f t="shared" si="21"/>
        <v>1.9635754394904461</v>
      </c>
      <c r="X208" t="s">
        <v>18</v>
      </c>
      <c r="AA208" s="1"/>
      <c r="AB208" s="1"/>
      <c r="AC208" s="1"/>
      <c r="AD208" s="1"/>
    </row>
    <row r="209" spans="2:30" x14ac:dyDescent="0.2">
      <c r="C209">
        <v>7</v>
      </c>
      <c r="D209">
        <v>7</v>
      </c>
      <c r="E209">
        <v>832</v>
      </c>
      <c r="F209">
        <v>16</v>
      </c>
      <c r="G209">
        <v>256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 s="1">
        <v>0.18099999999999999</v>
      </c>
      <c r="O209" s="1">
        <v>0.16200000000000001</v>
      </c>
      <c r="P209" s="1">
        <v>0.221</v>
      </c>
      <c r="R209" s="4">
        <f t="shared" si="11"/>
        <v>7</v>
      </c>
      <c r="S209" s="4">
        <f t="shared" si="12"/>
        <v>7</v>
      </c>
      <c r="T209" s="1">
        <f t="shared" si="19"/>
        <v>0.56399999999999995</v>
      </c>
      <c r="U209" s="1">
        <f t="shared" si="20"/>
        <v>1.8451461657458565</v>
      </c>
      <c r="V209" s="1">
        <f t="shared" si="18"/>
        <v>2.0615521975308639</v>
      </c>
      <c r="W209" s="1">
        <f t="shared" si="21"/>
        <v>1.5111830588235293</v>
      </c>
      <c r="X209" t="s">
        <v>18</v>
      </c>
      <c r="AA209" s="1"/>
      <c r="AB209" s="1"/>
      <c r="AC209" s="1"/>
      <c r="AD209" s="1"/>
    </row>
    <row r="210" spans="2:30" x14ac:dyDescent="0.2">
      <c r="C210">
        <v>7</v>
      </c>
      <c r="D210">
        <v>7</v>
      </c>
      <c r="E210">
        <v>832</v>
      </c>
      <c r="F210">
        <v>16</v>
      </c>
      <c r="G210">
        <v>128</v>
      </c>
      <c r="H210">
        <v>5</v>
      </c>
      <c r="I210">
        <v>5</v>
      </c>
      <c r="J210">
        <v>2</v>
      </c>
      <c r="K210">
        <v>2</v>
      </c>
      <c r="L210">
        <v>1</v>
      </c>
      <c r="M210">
        <v>1</v>
      </c>
      <c r="N210" s="1">
        <v>1.3109999999999999</v>
      </c>
      <c r="O210" s="1">
        <v>2.0310000000000001</v>
      </c>
      <c r="P210" s="1">
        <v>1.3520000000000001</v>
      </c>
      <c r="R210" s="4">
        <f t="shared" si="11"/>
        <v>7</v>
      </c>
      <c r="S210" s="4">
        <f t="shared" si="12"/>
        <v>7</v>
      </c>
      <c r="T210" s="1">
        <f t="shared" si="19"/>
        <v>4.694</v>
      </c>
      <c r="U210" s="1">
        <f t="shared" si="20"/>
        <v>3.1843197559115182</v>
      </c>
      <c r="V210" s="1">
        <f t="shared" si="18"/>
        <v>2.0554619399310683</v>
      </c>
      <c r="W210" s="1">
        <f t="shared" si="21"/>
        <v>3.0877538461538458</v>
      </c>
      <c r="X210" t="s">
        <v>18</v>
      </c>
      <c r="AA210" s="1"/>
      <c r="AB210" s="1"/>
      <c r="AC210" s="1"/>
      <c r="AD210" s="1"/>
    </row>
    <row r="211" spans="2:30" x14ac:dyDescent="0.2">
      <c r="C211">
        <v>56</v>
      </c>
      <c r="D211">
        <v>56</v>
      </c>
      <c r="E211">
        <v>64</v>
      </c>
      <c r="F211">
        <v>8</v>
      </c>
      <c r="G211">
        <v>64</v>
      </c>
      <c r="H211">
        <v>3</v>
      </c>
      <c r="I211">
        <v>3</v>
      </c>
      <c r="J211">
        <v>1</v>
      </c>
      <c r="K211">
        <v>1</v>
      </c>
      <c r="L211">
        <v>1</v>
      </c>
      <c r="M211">
        <v>1</v>
      </c>
      <c r="N211">
        <v>0.30199999999999999</v>
      </c>
      <c r="O211">
        <v>0.30199999999999999</v>
      </c>
      <c r="P211">
        <v>0.57899999999999996</v>
      </c>
      <c r="R211" s="4">
        <f t="shared" si="11"/>
        <v>56</v>
      </c>
      <c r="S211" s="4">
        <f t="shared" si="12"/>
        <v>56</v>
      </c>
      <c r="T211" s="1">
        <f t="shared" si="19"/>
        <v>1.1829999999999998</v>
      </c>
      <c r="U211" s="1">
        <f t="shared" si="20"/>
        <v>6.1247949139072855</v>
      </c>
      <c r="V211" s="1">
        <f t="shared" si="18"/>
        <v>6.1247949139072855</v>
      </c>
      <c r="W211" s="1">
        <f t="shared" si="21"/>
        <v>3.1946253264248705</v>
      </c>
      <c r="X211" t="s">
        <v>19</v>
      </c>
      <c r="AA211" s="1"/>
      <c r="AB211" s="1"/>
      <c r="AC211" s="1"/>
      <c r="AD211" s="1"/>
    </row>
    <row r="212" spans="2:30" x14ac:dyDescent="0.2">
      <c r="C212">
        <v>56</v>
      </c>
      <c r="D212">
        <v>56</v>
      </c>
      <c r="E212">
        <v>64</v>
      </c>
      <c r="F212">
        <v>8</v>
      </c>
      <c r="G212">
        <v>256</v>
      </c>
      <c r="H212">
        <v>1</v>
      </c>
      <c r="I212">
        <v>1</v>
      </c>
      <c r="J212">
        <v>0</v>
      </c>
      <c r="K212">
        <v>0</v>
      </c>
      <c r="L212">
        <v>2</v>
      </c>
      <c r="M212">
        <v>2</v>
      </c>
      <c r="N212">
        <v>9.8000000000000004E-2</v>
      </c>
      <c r="O212">
        <v>0.16</v>
      </c>
      <c r="P212">
        <v>0.17799999999999999</v>
      </c>
      <c r="R212" s="4">
        <f t="shared" si="11"/>
        <v>28</v>
      </c>
      <c r="S212" s="4">
        <f t="shared" si="12"/>
        <v>28</v>
      </c>
      <c r="T212" s="1">
        <f t="shared" si="19"/>
        <v>0.436</v>
      </c>
      <c r="U212" s="1">
        <f t="shared" si="20"/>
        <v>2.0971519999999999</v>
      </c>
      <c r="V212" s="1">
        <f t="shared" si="18"/>
        <v>1.2845055999999999</v>
      </c>
      <c r="W212" s="1">
        <f t="shared" si="21"/>
        <v>1.1546117752808989</v>
      </c>
      <c r="X212" t="s">
        <v>18</v>
      </c>
      <c r="AA212" s="1"/>
      <c r="AB212" s="1"/>
      <c r="AC212" s="1"/>
      <c r="AD212" s="1"/>
    </row>
    <row r="213" spans="2:30" x14ac:dyDescent="0.2">
      <c r="C213">
        <v>28</v>
      </c>
      <c r="D213">
        <v>28</v>
      </c>
      <c r="E213">
        <v>128</v>
      </c>
      <c r="F213">
        <v>8</v>
      </c>
      <c r="G213">
        <v>128</v>
      </c>
      <c r="H213">
        <v>3</v>
      </c>
      <c r="I213">
        <v>3</v>
      </c>
      <c r="J213">
        <v>1</v>
      </c>
      <c r="K213">
        <v>1</v>
      </c>
      <c r="L213">
        <v>1</v>
      </c>
      <c r="M213">
        <v>1</v>
      </c>
      <c r="N213">
        <v>0.28299999999999997</v>
      </c>
      <c r="O213">
        <v>0.28299999999999997</v>
      </c>
      <c r="P213">
        <v>0.59</v>
      </c>
      <c r="R213" s="4">
        <f t="shared" si="11"/>
        <v>28</v>
      </c>
      <c r="S213" s="4">
        <f t="shared" si="12"/>
        <v>28</v>
      </c>
      <c r="T213" s="1">
        <f t="shared" si="19"/>
        <v>1.1559999999999999</v>
      </c>
      <c r="U213" s="1">
        <f t="shared" si="20"/>
        <v>6.5360002261484098</v>
      </c>
      <c r="V213" s="1">
        <f t="shared" si="18"/>
        <v>6.5360002261484098</v>
      </c>
      <c r="W213" s="1">
        <f t="shared" si="21"/>
        <v>3.1350645152542378</v>
      </c>
      <c r="X213" t="s">
        <v>19</v>
      </c>
      <c r="AA213" s="1"/>
      <c r="AB213" s="1"/>
      <c r="AC213" s="1"/>
      <c r="AD213" s="1"/>
    </row>
    <row r="214" spans="2:30" x14ac:dyDescent="0.2">
      <c r="B214" s="2"/>
      <c r="C214" s="2">
        <v>28</v>
      </c>
      <c r="D214" s="2">
        <v>28</v>
      </c>
      <c r="E214" s="2">
        <v>128</v>
      </c>
      <c r="F214" s="2">
        <v>8</v>
      </c>
      <c r="G214" s="2">
        <v>512</v>
      </c>
      <c r="H214" s="2">
        <v>1</v>
      </c>
      <c r="I214" s="2">
        <v>1</v>
      </c>
      <c r="J214" s="2">
        <v>0</v>
      </c>
      <c r="K214" s="2">
        <v>0</v>
      </c>
      <c r="L214" s="2">
        <v>2</v>
      </c>
      <c r="M214" s="2">
        <v>2</v>
      </c>
      <c r="N214">
        <v>9.5000000000000001E-2</v>
      </c>
      <c r="O214">
        <v>0.222</v>
      </c>
      <c r="P214">
        <v>0.13800000000000001</v>
      </c>
      <c r="R214" s="4">
        <f t="shared" si="11"/>
        <v>14</v>
      </c>
      <c r="S214" s="4">
        <f t="shared" si="12"/>
        <v>14</v>
      </c>
      <c r="T214" s="1">
        <f t="shared" si="19"/>
        <v>0.45500000000000002</v>
      </c>
      <c r="U214" s="1">
        <f t="shared" si="20"/>
        <v>2.1633778526315788</v>
      </c>
      <c r="V214" s="1">
        <f t="shared" si="18"/>
        <v>0.92576980180180179</v>
      </c>
      <c r="W214" s="1">
        <f t="shared" si="21"/>
        <v>1.4892818550724636</v>
      </c>
      <c r="X214" t="s">
        <v>18</v>
      </c>
      <c r="AA214" s="1"/>
      <c r="AB214" s="1"/>
      <c r="AC214" s="1"/>
      <c r="AD214" s="1"/>
    </row>
    <row r="215" spans="2:30" x14ac:dyDescent="0.2">
      <c r="C215">
        <v>14</v>
      </c>
      <c r="D215">
        <v>14</v>
      </c>
      <c r="E215">
        <v>256</v>
      </c>
      <c r="F215">
        <v>8</v>
      </c>
      <c r="G215">
        <v>256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0.107</v>
      </c>
      <c r="O215">
        <v>0.11600000000000001</v>
      </c>
      <c r="P215">
        <v>0.13300000000000001</v>
      </c>
      <c r="R215" s="4">
        <f t="shared" si="11"/>
        <v>14</v>
      </c>
      <c r="S215" s="4">
        <f t="shared" si="12"/>
        <v>14</v>
      </c>
      <c r="T215" s="1">
        <f t="shared" si="19"/>
        <v>0.35599999999999998</v>
      </c>
      <c r="U215" s="1">
        <f t="shared" si="20"/>
        <v>1.9207560373831776</v>
      </c>
      <c r="V215" s="1">
        <f t="shared" si="18"/>
        <v>1.7717318620689655</v>
      </c>
      <c r="W215" s="1">
        <f t="shared" si="21"/>
        <v>1.545269894736842</v>
      </c>
      <c r="X215" t="s">
        <v>18</v>
      </c>
      <c r="AA215" s="1"/>
      <c r="AB215" s="1"/>
      <c r="AC215" s="1"/>
      <c r="AD215" s="1"/>
    </row>
    <row r="216" spans="2:30" x14ac:dyDescent="0.2">
      <c r="C216">
        <v>14</v>
      </c>
      <c r="D216">
        <v>14</v>
      </c>
      <c r="E216">
        <v>256</v>
      </c>
      <c r="F216">
        <v>8</v>
      </c>
      <c r="G216">
        <v>256</v>
      </c>
      <c r="H216">
        <v>3</v>
      </c>
      <c r="I216">
        <v>3</v>
      </c>
      <c r="J216">
        <v>1</v>
      </c>
      <c r="K216">
        <v>1</v>
      </c>
      <c r="L216">
        <v>1</v>
      </c>
      <c r="M216">
        <v>1</v>
      </c>
      <c r="N216">
        <v>0.29799999999999999</v>
      </c>
      <c r="O216">
        <v>0.29499999999999998</v>
      </c>
      <c r="P216">
        <v>0.439</v>
      </c>
      <c r="R216" s="4">
        <f t="shared" si="11"/>
        <v>14</v>
      </c>
      <c r="S216" s="4">
        <f t="shared" si="12"/>
        <v>14</v>
      </c>
      <c r="T216" s="1">
        <f t="shared" si="19"/>
        <v>1.032</v>
      </c>
      <c r="U216" s="1">
        <f t="shared" si="20"/>
        <v>6.2070069261744969</v>
      </c>
      <c r="V216" s="1">
        <f t="shared" si="18"/>
        <v>6.2701290305084756</v>
      </c>
      <c r="W216" s="1">
        <f t="shared" si="21"/>
        <v>4.2134124464692482</v>
      </c>
      <c r="X216" t="s">
        <v>19</v>
      </c>
      <c r="AA216" s="1"/>
      <c r="AB216" s="1"/>
      <c r="AC216" s="1"/>
      <c r="AD216" s="1"/>
    </row>
    <row r="217" spans="2:30" x14ac:dyDescent="0.2">
      <c r="B217" s="2"/>
      <c r="C217" s="2">
        <v>14</v>
      </c>
      <c r="D217" s="2">
        <v>14</v>
      </c>
      <c r="E217" s="2">
        <v>256</v>
      </c>
      <c r="F217" s="2">
        <v>8</v>
      </c>
      <c r="G217" s="2">
        <v>1024</v>
      </c>
      <c r="H217" s="2">
        <v>1</v>
      </c>
      <c r="I217" s="2">
        <v>1</v>
      </c>
      <c r="J217" s="2">
        <v>0</v>
      </c>
      <c r="K217" s="2">
        <v>0</v>
      </c>
      <c r="L217" s="2">
        <v>2</v>
      </c>
      <c r="M217" s="2">
        <v>2</v>
      </c>
      <c r="N217">
        <v>0.111</v>
      </c>
      <c r="O217">
        <v>0.192</v>
      </c>
      <c r="P217">
        <v>0.14899999999999999</v>
      </c>
      <c r="R217" s="4">
        <f t="shared" si="11"/>
        <v>7</v>
      </c>
      <c r="S217" s="4">
        <f t="shared" si="12"/>
        <v>7</v>
      </c>
      <c r="T217" s="1">
        <f t="shared" si="19"/>
        <v>0.45199999999999996</v>
      </c>
      <c r="U217" s="1">
        <f t="shared" si="20"/>
        <v>1.8515396036036036</v>
      </c>
      <c r="V217" s="1">
        <f t="shared" si="18"/>
        <v>1.0704213333333332</v>
      </c>
      <c r="W217" s="1">
        <f t="shared" si="21"/>
        <v>1.3793348724832217</v>
      </c>
      <c r="X217" t="s">
        <v>18</v>
      </c>
      <c r="AA217" s="1"/>
      <c r="AB217" s="1"/>
      <c r="AC217" s="1"/>
      <c r="AD217" s="1"/>
    </row>
    <row r="218" spans="2:30" x14ac:dyDescent="0.2">
      <c r="B218" s="2"/>
      <c r="C218">
        <v>7</v>
      </c>
      <c r="D218">
        <v>7</v>
      </c>
      <c r="E218">
        <v>512</v>
      </c>
      <c r="F218">
        <v>8</v>
      </c>
      <c r="G218">
        <v>512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0.109</v>
      </c>
      <c r="O218">
        <v>0.11600000000000001</v>
      </c>
      <c r="P218">
        <v>0.13700000000000001</v>
      </c>
      <c r="R218" s="4">
        <f t="shared" si="11"/>
        <v>7</v>
      </c>
      <c r="S218" s="4">
        <f t="shared" si="12"/>
        <v>7</v>
      </c>
      <c r="T218" s="1">
        <f t="shared" si="19"/>
        <v>0.36199999999999999</v>
      </c>
      <c r="U218" s="1">
        <f t="shared" si="20"/>
        <v>1.8855128073394498</v>
      </c>
      <c r="V218" s="1">
        <f t="shared" si="18"/>
        <v>1.7717318620689655</v>
      </c>
      <c r="W218" s="1">
        <f t="shared" si="21"/>
        <v>1.500152525547445</v>
      </c>
      <c r="X218" t="s">
        <v>18</v>
      </c>
      <c r="AA218" s="1"/>
      <c r="AB218" s="1"/>
      <c r="AC218" s="1"/>
      <c r="AD218" s="1"/>
    </row>
    <row r="219" spans="2:30" x14ac:dyDescent="0.2">
      <c r="B219" s="2"/>
      <c r="C219">
        <v>7</v>
      </c>
      <c r="D219">
        <v>7</v>
      </c>
      <c r="E219">
        <v>2048</v>
      </c>
      <c r="F219">
        <v>8</v>
      </c>
      <c r="G219">
        <v>512</v>
      </c>
      <c r="H219">
        <v>1</v>
      </c>
      <c r="I219">
        <v>1</v>
      </c>
      <c r="J219">
        <v>3</v>
      </c>
      <c r="K219">
        <v>3</v>
      </c>
      <c r="L219">
        <v>2</v>
      </c>
      <c r="M219">
        <v>2</v>
      </c>
      <c r="N219">
        <v>0.39300000000000002</v>
      </c>
      <c r="O219">
        <v>0.45800000000000002</v>
      </c>
      <c r="P219">
        <v>0.45300000000000001</v>
      </c>
      <c r="R219" s="4">
        <f t="shared" si="11"/>
        <v>7</v>
      </c>
      <c r="S219" s="4">
        <f t="shared" si="12"/>
        <v>7</v>
      </c>
      <c r="T219" s="1">
        <f t="shared" si="19"/>
        <v>1.304</v>
      </c>
      <c r="U219" s="1">
        <f t="shared" si="20"/>
        <v>2.0918157353689568</v>
      </c>
      <c r="V219" s="1">
        <f t="shared" si="18"/>
        <v>1.7949423231441048</v>
      </c>
      <c r="W219" s="1">
        <f t="shared" si="21"/>
        <v>1.8147540485651212</v>
      </c>
      <c r="X219" t="s">
        <v>18</v>
      </c>
      <c r="AA219" s="1"/>
      <c r="AB219" s="1"/>
      <c r="AC219" s="1"/>
      <c r="AD219" s="1"/>
    </row>
    <row r="220" spans="2:30" x14ac:dyDescent="0.2">
      <c r="C220">
        <v>56</v>
      </c>
      <c r="D220">
        <v>56</v>
      </c>
      <c r="E220">
        <v>64</v>
      </c>
      <c r="F220">
        <v>16</v>
      </c>
      <c r="G220">
        <v>64</v>
      </c>
      <c r="H220">
        <v>3</v>
      </c>
      <c r="I220">
        <v>3</v>
      </c>
      <c r="J220">
        <v>1</v>
      </c>
      <c r="K220">
        <v>1</v>
      </c>
      <c r="L220">
        <v>1</v>
      </c>
      <c r="M220">
        <v>1</v>
      </c>
      <c r="N220">
        <v>0.56899999999999995</v>
      </c>
      <c r="O220">
        <v>0.56999999999999995</v>
      </c>
      <c r="P220">
        <v>1.0760000000000001</v>
      </c>
      <c r="R220" s="4">
        <f t="shared" si="11"/>
        <v>56</v>
      </c>
      <c r="S220" s="4">
        <f t="shared" si="12"/>
        <v>56</v>
      </c>
      <c r="T220" s="1">
        <f t="shared" si="19"/>
        <v>2.2149999999999999</v>
      </c>
      <c r="U220" s="1">
        <f t="shared" si="20"/>
        <v>6.5015397680140605</v>
      </c>
      <c r="V220" s="1">
        <f t="shared" si="18"/>
        <v>6.4901335578947377</v>
      </c>
      <c r="W220" s="1">
        <f t="shared" si="21"/>
        <v>3.4380819033457244</v>
      </c>
      <c r="X220" t="s">
        <v>19</v>
      </c>
      <c r="AA220" s="1"/>
      <c r="AB220" s="1"/>
      <c r="AC220" s="1"/>
      <c r="AD220" s="1"/>
    </row>
    <row r="221" spans="2:30" x14ac:dyDescent="0.2">
      <c r="C221">
        <v>56</v>
      </c>
      <c r="D221">
        <v>56</v>
      </c>
      <c r="E221">
        <v>64</v>
      </c>
      <c r="F221">
        <v>16</v>
      </c>
      <c r="G221">
        <v>256</v>
      </c>
      <c r="H221">
        <v>1</v>
      </c>
      <c r="I221">
        <v>1</v>
      </c>
      <c r="J221">
        <v>0</v>
      </c>
      <c r="K221">
        <v>0</v>
      </c>
      <c r="L221">
        <v>2</v>
      </c>
      <c r="M221">
        <v>2</v>
      </c>
      <c r="N221">
        <v>0.161</v>
      </c>
      <c r="O221">
        <v>0.371</v>
      </c>
      <c r="P221">
        <v>0.32700000000000001</v>
      </c>
      <c r="R221" s="4">
        <f t="shared" si="11"/>
        <v>28</v>
      </c>
      <c r="S221" s="4">
        <f t="shared" si="12"/>
        <v>28</v>
      </c>
      <c r="T221" s="1">
        <f t="shared" si="19"/>
        <v>0.85899999999999999</v>
      </c>
      <c r="U221" s="1">
        <f t="shared" si="20"/>
        <v>2.553054608695652</v>
      </c>
      <c r="V221" s="1">
        <f t="shared" si="18"/>
        <v>1.1079293584905658</v>
      </c>
      <c r="W221" s="1">
        <f t="shared" si="21"/>
        <v>1.2570085382262997</v>
      </c>
      <c r="X221" t="s">
        <v>18</v>
      </c>
      <c r="AA221" s="1"/>
      <c r="AB221" s="1"/>
      <c r="AC221" s="1"/>
      <c r="AD221" s="1"/>
    </row>
    <row r="222" spans="2:30" x14ac:dyDescent="0.2">
      <c r="C222">
        <v>28</v>
      </c>
      <c r="D222">
        <v>28</v>
      </c>
      <c r="E222">
        <v>128</v>
      </c>
      <c r="F222">
        <v>16</v>
      </c>
      <c r="G222">
        <v>128</v>
      </c>
      <c r="H222">
        <v>3</v>
      </c>
      <c r="I222">
        <v>3</v>
      </c>
      <c r="J222">
        <v>1</v>
      </c>
      <c r="K222">
        <v>1</v>
      </c>
      <c r="L222">
        <v>1</v>
      </c>
      <c r="M222">
        <v>1</v>
      </c>
      <c r="N222">
        <v>0.51900000000000002</v>
      </c>
      <c r="O222">
        <v>0.51900000000000002</v>
      </c>
      <c r="P222">
        <v>0.93100000000000005</v>
      </c>
      <c r="R222" s="4">
        <f t="shared" si="11"/>
        <v>28</v>
      </c>
      <c r="S222" s="4">
        <f t="shared" si="12"/>
        <v>28</v>
      </c>
      <c r="T222" s="1">
        <f t="shared" si="19"/>
        <v>1.9690000000000001</v>
      </c>
      <c r="U222" s="1">
        <f t="shared" si="20"/>
        <v>7.1278923468208086</v>
      </c>
      <c r="V222" s="1">
        <f t="shared" si="18"/>
        <v>7.1278923468208086</v>
      </c>
      <c r="W222" s="1">
        <f t="shared" si="21"/>
        <v>3.9735511578947365</v>
      </c>
      <c r="X222" t="s">
        <v>19</v>
      </c>
      <c r="AA222" s="1"/>
      <c r="AB222" s="1"/>
      <c r="AC222" s="1"/>
      <c r="AD222" s="1"/>
    </row>
    <row r="223" spans="2:30" x14ac:dyDescent="0.2">
      <c r="C223" s="2">
        <v>28</v>
      </c>
      <c r="D223" s="2">
        <v>28</v>
      </c>
      <c r="E223" s="2">
        <v>128</v>
      </c>
      <c r="F223" s="2">
        <v>16</v>
      </c>
      <c r="G223" s="2">
        <v>512</v>
      </c>
      <c r="H223" s="2">
        <v>1</v>
      </c>
      <c r="I223" s="2">
        <v>1</v>
      </c>
      <c r="J223" s="2">
        <v>0</v>
      </c>
      <c r="K223" s="2">
        <v>0</v>
      </c>
      <c r="L223" s="2">
        <v>2</v>
      </c>
      <c r="M223" s="2">
        <v>2</v>
      </c>
      <c r="N223">
        <v>0.28299999999999997</v>
      </c>
      <c r="O223">
        <v>0.28499999999999998</v>
      </c>
      <c r="P223">
        <v>0.224</v>
      </c>
      <c r="R223" s="4">
        <f t="shared" si="11"/>
        <v>14</v>
      </c>
      <c r="S223" s="4">
        <f t="shared" si="12"/>
        <v>14</v>
      </c>
      <c r="T223" s="1">
        <f t="shared" si="19"/>
        <v>0.79199999999999993</v>
      </c>
      <c r="U223" s="1">
        <f t="shared" si="20"/>
        <v>1.4524444946996466</v>
      </c>
      <c r="V223" s="1">
        <f t="shared" si="18"/>
        <v>1.442251901754386</v>
      </c>
      <c r="W223" s="1">
        <f t="shared" si="21"/>
        <v>1.835008</v>
      </c>
      <c r="X223" t="s">
        <v>75</v>
      </c>
      <c r="AA223" s="1"/>
      <c r="AB223" s="1"/>
      <c r="AC223" s="1"/>
      <c r="AD223" s="1"/>
    </row>
    <row r="224" spans="2:30" x14ac:dyDescent="0.2">
      <c r="B224" s="2"/>
      <c r="C224">
        <v>14</v>
      </c>
      <c r="D224">
        <v>14</v>
      </c>
      <c r="E224">
        <v>256</v>
      </c>
      <c r="F224">
        <v>16</v>
      </c>
      <c r="G224">
        <v>256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0.152</v>
      </c>
      <c r="O224">
        <v>0.16200000000000001</v>
      </c>
      <c r="P224">
        <v>0.19600000000000001</v>
      </c>
      <c r="R224" s="4">
        <f t="shared" si="11"/>
        <v>14</v>
      </c>
      <c r="S224" s="4">
        <f t="shared" si="12"/>
        <v>14</v>
      </c>
      <c r="T224" s="1">
        <f t="shared" si="19"/>
        <v>0.51</v>
      </c>
      <c r="U224" s="1">
        <f t="shared" si="20"/>
        <v>2.7042223157894738</v>
      </c>
      <c r="V224" s="1">
        <f t="shared" si="18"/>
        <v>2.5372950123456786</v>
      </c>
      <c r="W224" s="1">
        <f t="shared" si="21"/>
        <v>2.0971519999999999</v>
      </c>
      <c r="X224" t="s">
        <v>18</v>
      </c>
      <c r="AA224" s="1"/>
      <c r="AB224" s="1"/>
      <c r="AC224" s="1"/>
      <c r="AD224" s="1"/>
    </row>
    <row r="225" spans="2:30" x14ac:dyDescent="0.2">
      <c r="C225">
        <v>14</v>
      </c>
      <c r="D225">
        <v>14</v>
      </c>
      <c r="E225">
        <v>256</v>
      </c>
      <c r="F225">
        <v>16</v>
      </c>
      <c r="G225">
        <v>256</v>
      </c>
      <c r="H225">
        <v>3</v>
      </c>
      <c r="I225">
        <v>3</v>
      </c>
      <c r="J225">
        <v>1</v>
      </c>
      <c r="K225">
        <v>1</v>
      </c>
      <c r="L225">
        <v>1</v>
      </c>
      <c r="M225">
        <v>1</v>
      </c>
      <c r="N225">
        <v>0.53300000000000003</v>
      </c>
      <c r="O225">
        <v>0.60599999999999998</v>
      </c>
      <c r="P225">
        <v>0.625</v>
      </c>
      <c r="R225" s="4">
        <f t="shared" si="11"/>
        <v>14</v>
      </c>
      <c r="S225" s="4">
        <f t="shared" si="12"/>
        <v>14</v>
      </c>
      <c r="T225" s="1">
        <f t="shared" si="19"/>
        <v>1.764</v>
      </c>
      <c r="U225" s="1">
        <f t="shared" si="20"/>
        <v>6.9406681575984983</v>
      </c>
      <c r="V225" s="1">
        <f t="shared" si="18"/>
        <v>6.1045810693069305</v>
      </c>
      <c r="W225" s="1">
        <f t="shared" si="21"/>
        <v>5.9190018047999997</v>
      </c>
      <c r="X225" t="s">
        <v>19</v>
      </c>
      <c r="AA225" s="1"/>
      <c r="AB225" s="1"/>
      <c r="AC225" s="1"/>
      <c r="AD225" s="1"/>
    </row>
    <row r="226" spans="2:30" x14ac:dyDescent="0.2">
      <c r="C226" s="2">
        <v>14</v>
      </c>
      <c r="D226" s="2">
        <v>14</v>
      </c>
      <c r="E226" s="2">
        <v>256</v>
      </c>
      <c r="F226" s="2">
        <v>16</v>
      </c>
      <c r="G226" s="2">
        <v>1024</v>
      </c>
      <c r="H226" s="2">
        <v>1</v>
      </c>
      <c r="I226" s="2">
        <v>1</v>
      </c>
      <c r="J226" s="2">
        <v>0</v>
      </c>
      <c r="K226" s="2">
        <v>0</v>
      </c>
      <c r="L226" s="2">
        <v>2</v>
      </c>
      <c r="M226" s="2">
        <v>2</v>
      </c>
      <c r="N226">
        <v>0.16200000000000001</v>
      </c>
      <c r="O226">
        <v>0.25</v>
      </c>
      <c r="P226">
        <v>0.20399999999999999</v>
      </c>
      <c r="R226" s="4">
        <f t="shared" si="11"/>
        <v>7</v>
      </c>
      <c r="S226" s="4">
        <f t="shared" si="12"/>
        <v>7</v>
      </c>
      <c r="T226" s="1">
        <f t="shared" si="19"/>
        <v>0.61599999999999999</v>
      </c>
      <c r="U226" s="1">
        <f t="shared" si="20"/>
        <v>2.5372950123456786</v>
      </c>
      <c r="V226" s="1">
        <f t="shared" si="18"/>
        <v>1.6441671680000001</v>
      </c>
      <c r="W226" s="1">
        <f t="shared" si="21"/>
        <v>2.0149107450980392</v>
      </c>
      <c r="X226" t="s">
        <v>18</v>
      </c>
      <c r="AA226" s="1"/>
      <c r="AB226" s="1"/>
      <c r="AC226" s="1"/>
      <c r="AD226" s="1"/>
    </row>
    <row r="227" spans="2:30" x14ac:dyDescent="0.2">
      <c r="B227" s="2"/>
      <c r="C227">
        <v>7</v>
      </c>
      <c r="D227">
        <v>7</v>
      </c>
      <c r="E227">
        <v>512</v>
      </c>
      <c r="F227">
        <v>16</v>
      </c>
      <c r="G227">
        <v>512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0.188</v>
      </c>
      <c r="O227">
        <v>0.19700000000000001</v>
      </c>
      <c r="P227">
        <v>0.19400000000000001</v>
      </c>
      <c r="R227" s="4">
        <f t="shared" si="11"/>
        <v>7</v>
      </c>
      <c r="S227" s="4">
        <f t="shared" si="12"/>
        <v>7</v>
      </c>
      <c r="T227" s="1">
        <f t="shared" si="19"/>
        <v>0.57899999999999996</v>
      </c>
      <c r="U227" s="1">
        <f t="shared" si="20"/>
        <v>2.186392510638298</v>
      </c>
      <c r="V227" s="1">
        <f t="shared" si="18"/>
        <v>2.0865065583756341</v>
      </c>
      <c r="W227" s="1">
        <f t="shared" si="21"/>
        <v>2.1187721237113402</v>
      </c>
      <c r="X227" t="s">
        <v>18</v>
      </c>
      <c r="AA227" s="1"/>
      <c r="AB227" s="1"/>
      <c r="AC227" s="1"/>
      <c r="AD227" s="1"/>
    </row>
    <row r="228" spans="2:30" x14ac:dyDescent="0.2">
      <c r="B228" s="2"/>
      <c r="C228">
        <v>7</v>
      </c>
      <c r="D228">
        <v>7</v>
      </c>
      <c r="E228">
        <v>2048</v>
      </c>
      <c r="F228">
        <v>16</v>
      </c>
      <c r="G228">
        <v>512</v>
      </c>
      <c r="H228">
        <v>1</v>
      </c>
      <c r="I228">
        <v>1</v>
      </c>
      <c r="J228">
        <v>3</v>
      </c>
      <c r="K228">
        <v>3</v>
      </c>
      <c r="L228">
        <v>2</v>
      </c>
      <c r="M228">
        <v>2</v>
      </c>
      <c r="N228">
        <v>0.66100000000000003</v>
      </c>
      <c r="O228">
        <v>0.85499999999999998</v>
      </c>
      <c r="P228">
        <v>0.82</v>
      </c>
      <c r="R228" s="4">
        <f t="shared" si="11"/>
        <v>7</v>
      </c>
      <c r="S228" s="4">
        <f t="shared" si="12"/>
        <v>7</v>
      </c>
      <c r="T228" s="1">
        <f t="shared" si="19"/>
        <v>2.3359999999999999</v>
      </c>
      <c r="U228" s="1">
        <f t="shared" si="20"/>
        <v>2.487393597579425</v>
      </c>
      <c r="V228" s="1">
        <f t="shared" si="18"/>
        <v>1.9230025356725147</v>
      </c>
      <c r="W228" s="1">
        <f t="shared" si="21"/>
        <v>2.0050819121951222</v>
      </c>
      <c r="X228" t="s">
        <v>18</v>
      </c>
      <c r="AA228" s="1"/>
      <c r="AB228" s="1"/>
      <c r="AC228" s="1"/>
      <c r="AD228" s="1"/>
    </row>
    <row r="229" spans="2:30" x14ac:dyDescent="0.2">
      <c r="B229" s="2"/>
      <c r="C229">
        <v>700</v>
      </c>
      <c r="D229">
        <v>161</v>
      </c>
      <c r="E229">
        <v>1</v>
      </c>
      <c r="F229">
        <v>16</v>
      </c>
      <c r="G229">
        <v>64</v>
      </c>
      <c r="H229">
        <v>5</v>
      </c>
      <c r="I229">
        <v>5</v>
      </c>
      <c r="J229">
        <v>1</v>
      </c>
      <c r="K229">
        <v>1</v>
      </c>
      <c r="L229">
        <v>2</v>
      </c>
      <c r="M229">
        <v>2</v>
      </c>
      <c r="N229">
        <v>0.72</v>
      </c>
      <c r="O229" t="s">
        <v>68</v>
      </c>
      <c r="P229">
        <v>2.11</v>
      </c>
      <c r="R229" s="4">
        <f t="shared" si="11"/>
        <v>349</v>
      </c>
      <c r="S229" s="4">
        <f t="shared" si="12"/>
        <v>80</v>
      </c>
      <c r="T229" s="1">
        <f>N229+P229</f>
        <v>2.83</v>
      </c>
      <c r="U229" s="1">
        <f t="shared" si="20"/>
        <v>1.9854222222222224</v>
      </c>
      <c r="V229" s="1" t="s">
        <v>68</v>
      </c>
      <c r="W229" s="1">
        <f t="shared" si="21"/>
        <v>0.67749004739336494</v>
      </c>
      <c r="X229" t="s">
        <v>18</v>
      </c>
      <c r="AA229" s="1"/>
      <c r="AB229" s="1"/>
      <c r="AC229" s="1"/>
      <c r="AD229" s="1"/>
    </row>
    <row r="230" spans="2:30" x14ac:dyDescent="0.2">
      <c r="B230" s="2"/>
      <c r="C230">
        <v>350</v>
      </c>
      <c r="D230">
        <v>80</v>
      </c>
      <c r="E230">
        <v>64</v>
      </c>
      <c r="F230">
        <v>16</v>
      </c>
      <c r="G230">
        <v>64</v>
      </c>
      <c r="H230">
        <v>3</v>
      </c>
      <c r="I230">
        <v>3</v>
      </c>
      <c r="J230">
        <v>1</v>
      </c>
      <c r="K230">
        <v>1</v>
      </c>
      <c r="L230">
        <v>1</v>
      </c>
      <c r="M230">
        <v>1</v>
      </c>
      <c r="N230">
        <v>4.3099999999999996</v>
      </c>
      <c r="O230">
        <v>4.3150000000000004</v>
      </c>
      <c r="P230">
        <v>10.319000000000001</v>
      </c>
      <c r="R230" s="4">
        <f t="shared" si="11"/>
        <v>350</v>
      </c>
      <c r="S230" s="4">
        <f t="shared" si="12"/>
        <v>80</v>
      </c>
      <c r="T230" s="1">
        <f t="shared" ref="T230:T268" si="22">N230+O230+P230</f>
        <v>18.944000000000003</v>
      </c>
      <c r="U230" s="1">
        <f t="shared" si="20"/>
        <v>7.6636064965197228</v>
      </c>
      <c r="V230" s="1">
        <f t="shared" ref="V230:V268" si="23">(2*$R230*$S230*$F230*$G230*$E230*$I230*$H230)/(O230/1000)/10^12</f>
        <v>7.6547263035921205</v>
      </c>
      <c r="W230" s="1">
        <f t="shared" si="21"/>
        <v>3.2009055141002034</v>
      </c>
      <c r="X230" t="s">
        <v>19</v>
      </c>
      <c r="AA230" s="1"/>
      <c r="AB230" s="1"/>
      <c r="AC230" s="1"/>
      <c r="AD230" s="1"/>
    </row>
    <row r="231" spans="2:30" x14ac:dyDescent="0.2">
      <c r="B231" s="2"/>
      <c r="C231">
        <v>350</v>
      </c>
      <c r="D231">
        <v>80</v>
      </c>
      <c r="E231">
        <v>64</v>
      </c>
      <c r="F231">
        <v>16</v>
      </c>
      <c r="G231">
        <v>128</v>
      </c>
      <c r="H231">
        <v>5</v>
      </c>
      <c r="I231">
        <v>5</v>
      </c>
      <c r="J231">
        <v>1</v>
      </c>
      <c r="K231">
        <v>1</v>
      </c>
      <c r="L231">
        <v>2</v>
      </c>
      <c r="M231">
        <v>2</v>
      </c>
      <c r="N231">
        <v>9.2430000000000003</v>
      </c>
      <c r="O231">
        <v>20.972000000000001</v>
      </c>
      <c r="P231">
        <v>10.050000000000001</v>
      </c>
      <c r="R231" s="4">
        <f t="shared" si="11"/>
        <v>174</v>
      </c>
      <c r="S231" s="4">
        <f t="shared" si="12"/>
        <v>39</v>
      </c>
      <c r="T231" s="1">
        <f t="shared" si="22"/>
        <v>40.265000000000001</v>
      </c>
      <c r="U231" s="1">
        <f t="shared" si="20"/>
        <v>4.8115037974683545</v>
      </c>
      <c r="V231" s="1">
        <f t="shared" si="23"/>
        <v>2.1205764638565707</v>
      </c>
      <c r="W231" s="1">
        <f t="shared" si="21"/>
        <v>4.4251472238805967</v>
      </c>
      <c r="X231" t="s">
        <v>18</v>
      </c>
      <c r="AA231" s="1"/>
      <c r="AB231" s="1"/>
      <c r="AC231" s="1"/>
      <c r="AD231" s="1"/>
    </row>
    <row r="232" spans="2:30" x14ac:dyDescent="0.2">
      <c r="B232" s="2"/>
      <c r="C232">
        <v>175</v>
      </c>
      <c r="D232">
        <v>40</v>
      </c>
      <c r="E232">
        <v>128</v>
      </c>
      <c r="F232">
        <v>16</v>
      </c>
      <c r="G232">
        <v>128</v>
      </c>
      <c r="H232">
        <v>3</v>
      </c>
      <c r="I232">
        <v>3</v>
      </c>
      <c r="J232">
        <v>1</v>
      </c>
      <c r="K232">
        <v>1</v>
      </c>
      <c r="L232">
        <v>1</v>
      </c>
      <c r="M232">
        <v>1</v>
      </c>
      <c r="N232">
        <v>3.7069999999999999</v>
      </c>
      <c r="O232">
        <v>3.6840000000000002</v>
      </c>
      <c r="P232">
        <v>7.391</v>
      </c>
      <c r="R232" s="4">
        <f t="shared" si="11"/>
        <v>175</v>
      </c>
      <c r="S232" s="4">
        <f t="shared" si="12"/>
        <v>40</v>
      </c>
      <c r="T232" s="1">
        <f t="shared" si="22"/>
        <v>14.782</v>
      </c>
      <c r="U232" s="1">
        <f t="shared" si="20"/>
        <v>8.9102087941731849</v>
      </c>
      <c r="V232" s="1">
        <f t="shared" si="23"/>
        <v>8.9658371335504885</v>
      </c>
      <c r="W232" s="1">
        <f t="shared" si="21"/>
        <v>4.4689682045731303</v>
      </c>
      <c r="X232" t="s">
        <v>72</v>
      </c>
      <c r="AA232" s="1"/>
      <c r="AB232" s="1"/>
      <c r="AC232" s="1"/>
      <c r="AD232" s="1"/>
    </row>
    <row r="233" spans="2:30" x14ac:dyDescent="0.2">
      <c r="B233" s="2"/>
      <c r="C233">
        <v>175</v>
      </c>
      <c r="D233">
        <v>40</v>
      </c>
      <c r="E233">
        <v>128</v>
      </c>
      <c r="F233">
        <v>16</v>
      </c>
      <c r="G233">
        <v>256</v>
      </c>
      <c r="H233">
        <v>5</v>
      </c>
      <c r="I233">
        <v>5</v>
      </c>
      <c r="J233">
        <v>1</v>
      </c>
      <c r="K233">
        <v>1</v>
      </c>
      <c r="L233">
        <v>2</v>
      </c>
      <c r="M233">
        <v>2</v>
      </c>
      <c r="N233">
        <v>9.1769999999999996</v>
      </c>
      <c r="O233">
        <v>16.145</v>
      </c>
      <c r="P233">
        <v>9.359</v>
      </c>
      <c r="R233" s="4">
        <f t="shared" si="11"/>
        <v>87</v>
      </c>
      <c r="S233" s="4">
        <f t="shared" si="12"/>
        <v>19</v>
      </c>
      <c r="T233" s="1">
        <f t="shared" si="22"/>
        <v>34.680999999999997</v>
      </c>
      <c r="U233" s="1">
        <f t="shared" si="20"/>
        <v>4.7218484472049695</v>
      </c>
      <c r="V233" s="1">
        <f t="shared" si="23"/>
        <v>2.6839518860328275</v>
      </c>
      <c r="W233" s="1">
        <f t="shared" si="21"/>
        <v>4.6300249171920074</v>
      </c>
      <c r="X233" t="s">
        <v>18</v>
      </c>
      <c r="AA233" s="1"/>
      <c r="AB233" s="1"/>
      <c r="AC233" s="1"/>
      <c r="AD233" s="1"/>
    </row>
    <row r="234" spans="2:30" x14ac:dyDescent="0.2">
      <c r="B234" s="2"/>
      <c r="C234">
        <v>84</v>
      </c>
      <c r="D234">
        <v>20</v>
      </c>
      <c r="E234">
        <v>256</v>
      </c>
      <c r="F234">
        <v>16</v>
      </c>
      <c r="G234">
        <v>256</v>
      </c>
      <c r="H234">
        <v>3</v>
      </c>
      <c r="I234">
        <v>3</v>
      </c>
      <c r="J234">
        <v>1</v>
      </c>
      <c r="K234">
        <v>1</v>
      </c>
      <c r="L234">
        <v>1</v>
      </c>
      <c r="M234">
        <v>1</v>
      </c>
      <c r="N234">
        <v>3.3919999999999999</v>
      </c>
      <c r="O234">
        <v>3.351</v>
      </c>
      <c r="P234">
        <v>6.2809999999999997</v>
      </c>
      <c r="R234" s="4">
        <f t="shared" si="11"/>
        <v>84</v>
      </c>
      <c r="S234" s="4">
        <f t="shared" si="12"/>
        <v>20</v>
      </c>
      <c r="T234" s="1">
        <f t="shared" si="22"/>
        <v>13.024000000000001</v>
      </c>
      <c r="U234" s="1">
        <f t="shared" si="20"/>
        <v>9.348153962264151</v>
      </c>
      <c r="V234" s="1">
        <f t="shared" si="23"/>
        <v>9.4625300626678612</v>
      </c>
      <c r="W234" s="1">
        <f t="shared" si="21"/>
        <v>5.0483901034867058</v>
      </c>
      <c r="X234" t="s">
        <v>72</v>
      </c>
      <c r="AA234" s="1"/>
      <c r="AB234" s="1"/>
      <c r="AC234" s="1"/>
      <c r="AD234" s="1"/>
    </row>
    <row r="235" spans="2:30" x14ac:dyDescent="0.2">
      <c r="B235" s="2"/>
      <c r="C235">
        <v>84</v>
      </c>
      <c r="D235">
        <v>20</v>
      </c>
      <c r="E235">
        <v>256</v>
      </c>
      <c r="F235">
        <v>16</v>
      </c>
      <c r="G235">
        <v>512</v>
      </c>
      <c r="H235">
        <v>5</v>
      </c>
      <c r="I235">
        <v>5</v>
      </c>
      <c r="J235">
        <v>1</v>
      </c>
      <c r="K235">
        <v>1</v>
      </c>
      <c r="L235">
        <v>2</v>
      </c>
      <c r="M235">
        <v>2</v>
      </c>
      <c r="N235">
        <v>8.1769999999999996</v>
      </c>
      <c r="O235">
        <v>13.115</v>
      </c>
      <c r="P235">
        <v>8.5009999999999994</v>
      </c>
      <c r="R235" s="4">
        <f t="shared" si="11"/>
        <v>41</v>
      </c>
      <c r="S235" s="4">
        <f t="shared" si="12"/>
        <v>9</v>
      </c>
      <c r="T235" s="1">
        <f t="shared" si="22"/>
        <v>29.792999999999999</v>
      </c>
      <c r="U235" s="1">
        <f t="shared" si="20"/>
        <v>4.7318643023113616</v>
      </c>
      <c r="V235" s="1">
        <f t="shared" si="23"/>
        <v>2.9502443309187956</v>
      </c>
      <c r="W235" s="1">
        <f t="shared" si="21"/>
        <v>4.55151798611928</v>
      </c>
      <c r="X235" t="s">
        <v>18</v>
      </c>
      <c r="AA235" s="1"/>
      <c r="AB235" s="1"/>
      <c r="AC235" s="1"/>
      <c r="AD235" s="1"/>
    </row>
    <row r="236" spans="2:30" x14ac:dyDescent="0.2">
      <c r="B236" s="2"/>
      <c r="C236">
        <v>42</v>
      </c>
      <c r="D236">
        <v>10</v>
      </c>
      <c r="E236">
        <v>512</v>
      </c>
      <c r="F236">
        <v>16</v>
      </c>
      <c r="G236">
        <v>512</v>
      </c>
      <c r="H236">
        <v>3</v>
      </c>
      <c r="I236">
        <v>3</v>
      </c>
      <c r="J236">
        <v>1</v>
      </c>
      <c r="K236">
        <v>1</v>
      </c>
      <c r="L236">
        <v>1</v>
      </c>
      <c r="M236">
        <v>1</v>
      </c>
      <c r="N236">
        <v>3.9620000000000002</v>
      </c>
      <c r="O236">
        <v>3.98</v>
      </c>
      <c r="P236">
        <v>2.907</v>
      </c>
      <c r="R236" s="4">
        <f t="shared" si="11"/>
        <v>42</v>
      </c>
      <c r="S236" s="4">
        <f t="shared" si="12"/>
        <v>10</v>
      </c>
      <c r="T236" s="1">
        <f t="shared" si="22"/>
        <v>10.849</v>
      </c>
      <c r="U236" s="1">
        <f t="shared" si="20"/>
        <v>8.0032655830388695</v>
      </c>
      <c r="V236" s="1">
        <f t="shared" si="23"/>
        <v>7.967069909547738</v>
      </c>
      <c r="W236" s="1">
        <f t="shared" si="21"/>
        <v>10.907787492260063</v>
      </c>
      <c r="X236" t="s">
        <v>72</v>
      </c>
      <c r="AA236" s="1"/>
      <c r="AB236" s="1"/>
      <c r="AC236" s="1"/>
      <c r="AD236" s="1"/>
    </row>
    <row r="237" spans="2:30" x14ac:dyDescent="0.2">
      <c r="B237" s="2"/>
      <c r="C237">
        <v>112</v>
      </c>
      <c r="D237">
        <v>112</v>
      </c>
      <c r="E237">
        <v>64</v>
      </c>
      <c r="F237">
        <v>8</v>
      </c>
      <c r="G237">
        <v>64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0.28100000000000003</v>
      </c>
      <c r="O237">
        <v>0.31</v>
      </c>
      <c r="P237">
        <v>0.92600000000000005</v>
      </c>
      <c r="R237" s="4">
        <f t="shared" si="11"/>
        <v>112</v>
      </c>
      <c r="S237" s="4">
        <f t="shared" si="12"/>
        <v>112</v>
      </c>
      <c r="T237" s="1">
        <f t="shared" si="22"/>
        <v>1.5169999999999999</v>
      </c>
      <c r="U237" s="1">
        <f t="shared" si="20"/>
        <v>2.9255643558718858</v>
      </c>
      <c r="V237" s="1">
        <f t="shared" si="23"/>
        <v>2.6518825290322585</v>
      </c>
      <c r="W237" s="1">
        <f t="shared" si="21"/>
        <v>0.88777924838012956</v>
      </c>
      <c r="X237" t="s">
        <v>18</v>
      </c>
      <c r="AA237" s="1"/>
      <c r="AB237" s="1"/>
      <c r="AC237" s="1"/>
      <c r="AD237" s="1"/>
    </row>
    <row r="238" spans="2:30" x14ac:dyDescent="0.2">
      <c r="B238" s="2"/>
      <c r="C238">
        <v>56</v>
      </c>
      <c r="D238">
        <v>56</v>
      </c>
      <c r="E238">
        <v>64</v>
      </c>
      <c r="F238">
        <v>8</v>
      </c>
      <c r="G238">
        <v>256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0.28699999999999998</v>
      </c>
      <c r="O238">
        <v>0.27200000000000002</v>
      </c>
      <c r="P238">
        <v>0.53100000000000003</v>
      </c>
      <c r="R238" s="4">
        <f t="shared" si="11"/>
        <v>56</v>
      </c>
      <c r="S238" s="4">
        <f t="shared" si="12"/>
        <v>56</v>
      </c>
      <c r="T238" s="1">
        <f t="shared" si="22"/>
        <v>1.0899999999999999</v>
      </c>
      <c r="U238" s="1">
        <f t="shared" si="20"/>
        <v>2.8644027317073175</v>
      </c>
      <c r="V238" s="1">
        <f t="shared" si="23"/>
        <v>3.0223661176470591</v>
      </c>
      <c r="W238" s="1">
        <f t="shared" si="21"/>
        <v>1.5481800075329568</v>
      </c>
      <c r="X238" t="s">
        <v>18</v>
      </c>
      <c r="AA238" s="1"/>
      <c r="AB238" s="1"/>
      <c r="AC238" s="1"/>
      <c r="AD238" s="1"/>
    </row>
    <row r="239" spans="2:30" x14ac:dyDescent="0.2">
      <c r="B239" s="2"/>
      <c r="C239">
        <v>56</v>
      </c>
      <c r="D239">
        <v>56</v>
      </c>
      <c r="E239">
        <v>256</v>
      </c>
      <c r="F239">
        <v>8</v>
      </c>
      <c r="G239">
        <v>64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0.254</v>
      </c>
      <c r="O239">
        <v>0.30199999999999999</v>
      </c>
      <c r="P239">
        <v>0.58299999999999996</v>
      </c>
      <c r="R239" s="4">
        <f t="shared" si="11"/>
        <v>56</v>
      </c>
      <c r="S239" s="4">
        <f t="shared" si="12"/>
        <v>56</v>
      </c>
      <c r="T239" s="1">
        <f t="shared" si="22"/>
        <v>1.139</v>
      </c>
      <c r="U239" s="1">
        <f t="shared" ref="U239:U268" si="24">(2*$R239*$S239*$F239*$G239*$E239*$I239*$H239)/(N239/1000)/10^12</f>
        <v>3.236549543307087</v>
      </c>
      <c r="V239" s="1">
        <f t="shared" si="23"/>
        <v>2.7221310728476826</v>
      </c>
      <c r="W239" s="1">
        <f t="shared" ref="W239:W268" si="25">(2*$R239*$S239*$F239*$G239*$E239*$I239*$H239)/(P239/1000)/10^12</f>
        <v>1.4100919108061751</v>
      </c>
      <c r="X239" t="s">
        <v>18</v>
      </c>
      <c r="AA239" s="1"/>
      <c r="AB239" s="1"/>
      <c r="AC239" s="1"/>
      <c r="AD239" s="1"/>
    </row>
    <row r="240" spans="2:30" x14ac:dyDescent="0.2">
      <c r="B240" s="2"/>
      <c r="C240">
        <v>56</v>
      </c>
      <c r="D240">
        <v>56</v>
      </c>
      <c r="E240">
        <v>256</v>
      </c>
      <c r="F240">
        <v>8</v>
      </c>
      <c r="G240">
        <v>128</v>
      </c>
      <c r="H240">
        <v>1</v>
      </c>
      <c r="I240">
        <v>1</v>
      </c>
      <c r="J240">
        <v>0</v>
      </c>
      <c r="K240">
        <v>0</v>
      </c>
      <c r="L240">
        <v>2</v>
      </c>
      <c r="M240">
        <v>2</v>
      </c>
      <c r="N240">
        <v>0.155</v>
      </c>
      <c r="O240">
        <v>0.46899999999999997</v>
      </c>
      <c r="P240">
        <v>0.27500000000000002</v>
      </c>
      <c r="R240" s="4">
        <f t="shared" ref="R240:R268" si="26">1+ROUNDDOWN((($C240-$H240+2*$J240)/$L240),0)</f>
        <v>28</v>
      </c>
      <c r="S240" s="4">
        <f t="shared" ref="S240:S268" si="27">1+ROUNDDOWN((($D240-$I240+2*$K240)/$M240),0)</f>
        <v>28</v>
      </c>
      <c r="T240" s="1">
        <f t="shared" si="22"/>
        <v>0.89900000000000002</v>
      </c>
      <c r="U240" s="1">
        <f t="shared" si="24"/>
        <v>2.6518825290322585</v>
      </c>
      <c r="V240" s="1">
        <f t="shared" si="23"/>
        <v>0.87642173134328372</v>
      </c>
      <c r="W240" s="1">
        <f t="shared" si="25"/>
        <v>1.4946974254545453</v>
      </c>
      <c r="X240" t="s">
        <v>18</v>
      </c>
      <c r="AA240" s="1"/>
      <c r="AB240" s="1"/>
      <c r="AC240" s="1"/>
      <c r="AD240" s="1"/>
    </row>
    <row r="241" spans="2:30" x14ac:dyDescent="0.2">
      <c r="B241" s="2"/>
      <c r="C241" s="2">
        <v>28</v>
      </c>
      <c r="D241" s="2">
        <v>28</v>
      </c>
      <c r="E241" s="2">
        <v>128</v>
      </c>
      <c r="F241">
        <v>8</v>
      </c>
      <c r="G241" s="2">
        <v>512</v>
      </c>
      <c r="H241" s="2">
        <v>1</v>
      </c>
      <c r="I241" s="2">
        <v>1</v>
      </c>
      <c r="J241" s="2">
        <v>0</v>
      </c>
      <c r="K241" s="2">
        <v>0</v>
      </c>
      <c r="L241" s="2">
        <v>1</v>
      </c>
      <c r="M241" s="2">
        <v>1</v>
      </c>
      <c r="N241">
        <v>0.24</v>
      </c>
      <c r="O241">
        <v>0.29299999999999998</v>
      </c>
      <c r="P241">
        <v>0.36499999999999999</v>
      </c>
      <c r="R241" s="4">
        <f t="shared" si="26"/>
        <v>28</v>
      </c>
      <c r="S241" s="4">
        <f t="shared" si="27"/>
        <v>28</v>
      </c>
      <c r="T241" s="1">
        <f t="shared" si="22"/>
        <v>0.89799999999999991</v>
      </c>
      <c r="U241" s="1">
        <f t="shared" si="24"/>
        <v>3.425348266666667</v>
      </c>
      <c r="V241" s="1">
        <f t="shared" si="23"/>
        <v>2.805746020477816</v>
      </c>
      <c r="W241" s="1">
        <f t="shared" si="25"/>
        <v>2.2522837917808221</v>
      </c>
      <c r="X241" t="s">
        <v>18</v>
      </c>
      <c r="AA241" s="1"/>
      <c r="AB241" s="1"/>
      <c r="AC241" s="1"/>
      <c r="AD241" s="1"/>
    </row>
    <row r="242" spans="2:30" x14ac:dyDescent="0.2">
      <c r="B242" s="2"/>
      <c r="C242" s="2">
        <v>28</v>
      </c>
      <c r="D242" s="2">
        <v>28</v>
      </c>
      <c r="E242" s="2">
        <v>512</v>
      </c>
      <c r="F242">
        <v>8</v>
      </c>
      <c r="G242" s="2">
        <v>128</v>
      </c>
      <c r="H242" s="2">
        <v>1</v>
      </c>
      <c r="I242" s="2">
        <v>1</v>
      </c>
      <c r="J242" s="2">
        <v>0</v>
      </c>
      <c r="K242" s="2">
        <v>0</v>
      </c>
      <c r="L242" s="2">
        <v>1</v>
      </c>
      <c r="M242" s="2">
        <v>1</v>
      </c>
      <c r="N242">
        <v>0.28100000000000003</v>
      </c>
      <c r="O242">
        <v>0.252</v>
      </c>
      <c r="P242">
        <v>0.36199999999999999</v>
      </c>
      <c r="R242" s="4">
        <f t="shared" si="26"/>
        <v>28</v>
      </c>
      <c r="S242" s="4">
        <f t="shared" si="27"/>
        <v>28</v>
      </c>
      <c r="T242" s="1">
        <f t="shared" si="22"/>
        <v>0.89500000000000002</v>
      </c>
      <c r="U242" s="1">
        <f t="shared" si="24"/>
        <v>2.9255643558718858</v>
      </c>
      <c r="V242" s="1">
        <f t="shared" si="23"/>
        <v>3.2622364444444445</v>
      </c>
      <c r="W242" s="1">
        <f t="shared" si="25"/>
        <v>2.2709491270718232</v>
      </c>
      <c r="X242" t="s">
        <v>18</v>
      </c>
      <c r="AA242" s="1"/>
      <c r="AB242" s="1"/>
      <c r="AC242" s="1"/>
      <c r="AD242" s="1"/>
    </row>
    <row r="243" spans="2:30" x14ac:dyDescent="0.2">
      <c r="B243" s="2"/>
      <c r="C243" s="2">
        <v>28</v>
      </c>
      <c r="D243" s="2">
        <v>28</v>
      </c>
      <c r="E243" s="2">
        <v>512</v>
      </c>
      <c r="F243">
        <v>8</v>
      </c>
      <c r="G243" s="2">
        <v>256</v>
      </c>
      <c r="H243" s="2">
        <v>1</v>
      </c>
      <c r="I243" s="2">
        <v>1</v>
      </c>
      <c r="J243" s="2">
        <v>0</v>
      </c>
      <c r="K243" s="2">
        <v>0</v>
      </c>
      <c r="L243" s="2">
        <v>2</v>
      </c>
      <c r="M243" s="2">
        <v>2</v>
      </c>
      <c r="N243">
        <v>0.186</v>
      </c>
      <c r="O243">
        <v>0.39400000000000002</v>
      </c>
      <c r="P243">
        <v>0.23899999999999999</v>
      </c>
      <c r="R243" s="4">
        <f t="shared" si="26"/>
        <v>14</v>
      </c>
      <c r="S243" s="4">
        <f t="shared" si="27"/>
        <v>14</v>
      </c>
      <c r="T243" s="1">
        <f t="shared" si="22"/>
        <v>0.81900000000000006</v>
      </c>
      <c r="U243" s="1">
        <f t="shared" si="24"/>
        <v>2.2099021075268817</v>
      </c>
      <c r="V243" s="1">
        <f t="shared" si="23"/>
        <v>1.0432532791878171</v>
      </c>
      <c r="W243" s="1">
        <f t="shared" si="25"/>
        <v>1.7198401338912137</v>
      </c>
      <c r="X243" t="s">
        <v>18</v>
      </c>
      <c r="AA243" s="1"/>
      <c r="AB243" s="1"/>
      <c r="AC243" s="1"/>
      <c r="AD243" s="1"/>
    </row>
    <row r="244" spans="2:30" x14ac:dyDescent="0.2">
      <c r="B244" s="2"/>
      <c r="C244" s="2">
        <v>14</v>
      </c>
      <c r="D244" s="2">
        <v>14</v>
      </c>
      <c r="E244" s="2">
        <v>256</v>
      </c>
      <c r="F244">
        <v>8</v>
      </c>
      <c r="G244" s="2">
        <v>1024</v>
      </c>
      <c r="H244" s="2">
        <v>1</v>
      </c>
      <c r="I244" s="2">
        <v>1</v>
      </c>
      <c r="J244" s="2">
        <v>0</v>
      </c>
      <c r="K244" s="2">
        <v>0</v>
      </c>
      <c r="L244" s="2">
        <v>1</v>
      </c>
      <c r="M244" s="2">
        <v>1</v>
      </c>
      <c r="N244">
        <v>0.24099999999999999</v>
      </c>
      <c r="O244">
        <v>0.35199999999999998</v>
      </c>
      <c r="P244">
        <v>0.317</v>
      </c>
      <c r="R244" s="4">
        <f t="shared" si="26"/>
        <v>14</v>
      </c>
      <c r="S244" s="4">
        <f t="shared" si="27"/>
        <v>14</v>
      </c>
      <c r="T244" s="1">
        <f t="shared" si="22"/>
        <v>0.90999999999999992</v>
      </c>
      <c r="U244" s="1">
        <f t="shared" si="24"/>
        <v>3.4111352033195019</v>
      </c>
      <c r="V244" s="1">
        <f t="shared" si="23"/>
        <v>2.3354647272727274</v>
      </c>
      <c r="W244" s="1">
        <f t="shared" si="25"/>
        <v>2.5933236088328075</v>
      </c>
      <c r="X244" t="s">
        <v>18</v>
      </c>
      <c r="AA244" s="1"/>
      <c r="AB244" s="1"/>
      <c r="AC244" s="1"/>
      <c r="AD244" s="1"/>
    </row>
    <row r="245" spans="2:30" x14ac:dyDescent="0.2">
      <c r="B245" s="2"/>
      <c r="C245" s="2">
        <v>28</v>
      </c>
      <c r="D245" s="2">
        <v>28</v>
      </c>
      <c r="E245" s="2">
        <v>512</v>
      </c>
      <c r="F245">
        <v>8</v>
      </c>
      <c r="G245" s="2">
        <v>1024</v>
      </c>
      <c r="H245" s="2">
        <v>1</v>
      </c>
      <c r="I245" s="2">
        <v>1</v>
      </c>
      <c r="J245" s="2">
        <v>0</v>
      </c>
      <c r="K245" s="2">
        <v>0</v>
      </c>
      <c r="L245" s="2">
        <v>2</v>
      </c>
      <c r="M245" s="2">
        <v>2</v>
      </c>
      <c r="N245">
        <v>0.48799999999999999</v>
      </c>
      <c r="O245">
        <v>0.96199999999999997</v>
      </c>
      <c r="P245">
        <v>0.61099999999999999</v>
      </c>
      <c r="R245" s="4">
        <f t="shared" si="26"/>
        <v>14</v>
      </c>
      <c r="S245" s="4">
        <f t="shared" si="27"/>
        <v>14</v>
      </c>
      <c r="T245" s="1">
        <f t="shared" si="22"/>
        <v>2.0609999999999999</v>
      </c>
      <c r="U245" s="1">
        <f t="shared" si="24"/>
        <v>3.369195016393443</v>
      </c>
      <c r="V245" s="1">
        <f t="shared" si="23"/>
        <v>1.7091134802494803</v>
      </c>
      <c r="W245" s="1">
        <f t="shared" si="25"/>
        <v>2.6909446284779053</v>
      </c>
      <c r="X245" t="s">
        <v>18</v>
      </c>
      <c r="AA245" s="1"/>
      <c r="AB245" s="1"/>
      <c r="AC245" s="1"/>
      <c r="AD245" s="1"/>
    </row>
    <row r="246" spans="2:30" x14ac:dyDescent="0.2">
      <c r="B246" s="2"/>
      <c r="C246" s="2">
        <v>14</v>
      </c>
      <c r="D246" s="2">
        <v>14</v>
      </c>
      <c r="E246" s="2">
        <v>1024</v>
      </c>
      <c r="F246">
        <v>8</v>
      </c>
      <c r="G246" s="2">
        <v>256</v>
      </c>
      <c r="H246" s="2">
        <v>1</v>
      </c>
      <c r="I246" s="2">
        <v>1</v>
      </c>
      <c r="J246" s="2">
        <v>0</v>
      </c>
      <c r="K246" s="2">
        <v>0</v>
      </c>
      <c r="L246" s="2">
        <v>1</v>
      </c>
      <c r="M246" s="2">
        <v>1</v>
      </c>
      <c r="N246">
        <v>0.34100000000000003</v>
      </c>
      <c r="O246">
        <v>0.252</v>
      </c>
      <c r="P246">
        <v>0.32100000000000001</v>
      </c>
      <c r="R246" s="4">
        <f t="shared" si="26"/>
        <v>14</v>
      </c>
      <c r="S246" s="4">
        <f t="shared" si="27"/>
        <v>14</v>
      </c>
      <c r="T246" s="1">
        <f t="shared" si="22"/>
        <v>0.91399999999999992</v>
      </c>
      <c r="U246" s="1">
        <f t="shared" si="24"/>
        <v>2.4108022991202342</v>
      </c>
      <c r="V246" s="1">
        <f t="shared" si="23"/>
        <v>3.2622364444444445</v>
      </c>
      <c r="W246" s="1">
        <f t="shared" si="25"/>
        <v>2.5610080498442369</v>
      </c>
      <c r="X246" t="s">
        <v>18</v>
      </c>
      <c r="AA246" s="1"/>
      <c r="AB246" s="1"/>
      <c r="AC246" s="1"/>
      <c r="AD246" s="1"/>
    </row>
    <row r="247" spans="2:30" x14ac:dyDescent="0.2">
      <c r="B247" s="2"/>
      <c r="C247" s="2">
        <v>14</v>
      </c>
      <c r="D247" s="2">
        <v>14</v>
      </c>
      <c r="E247" s="2">
        <v>256</v>
      </c>
      <c r="F247">
        <v>8</v>
      </c>
      <c r="G247" s="2">
        <v>1024</v>
      </c>
      <c r="H247" s="2">
        <v>1</v>
      </c>
      <c r="I247" s="2">
        <v>1</v>
      </c>
      <c r="J247" s="2">
        <v>0</v>
      </c>
      <c r="K247" s="2">
        <v>0</v>
      </c>
      <c r="L247" s="2">
        <v>1</v>
      </c>
      <c r="M247" s="2">
        <v>1</v>
      </c>
      <c r="N247">
        <v>0.24099999999999999</v>
      </c>
      <c r="O247">
        <v>0.35099999999999998</v>
      </c>
      <c r="P247">
        <v>0.317</v>
      </c>
      <c r="R247" s="4">
        <f t="shared" si="26"/>
        <v>14</v>
      </c>
      <c r="S247" s="4">
        <f t="shared" si="27"/>
        <v>14</v>
      </c>
      <c r="T247" s="1">
        <f t="shared" si="22"/>
        <v>0.90900000000000003</v>
      </c>
      <c r="U247" s="1">
        <f t="shared" si="24"/>
        <v>3.4111352033195019</v>
      </c>
      <c r="V247" s="1">
        <f t="shared" si="23"/>
        <v>2.3421184729344731</v>
      </c>
      <c r="W247" s="1">
        <f t="shared" si="25"/>
        <v>2.5933236088328075</v>
      </c>
      <c r="X247" t="s">
        <v>18</v>
      </c>
      <c r="AA247" s="1"/>
      <c r="AB247" s="1"/>
      <c r="AC247" s="1"/>
      <c r="AD247" s="1"/>
    </row>
    <row r="248" spans="2:30" x14ac:dyDescent="0.2">
      <c r="B248" s="2"/>
      <c r="C248" s="2">
        <v>14</v>
      </c>
      <c r="D248" s="2">
        <v>14</v>
      </c>
      <c r="E248" s="2">
        <v>1024</v>
      </c>
      <c r="F248">
        <v>8</v>
      </c>
      <c r="G248" s="2">
        <v>512</v>
      </c>
      <c r="H248" s="2">
        <v>1</v>
      </c>
      <c r="I248" s="2">
        <v>1</v>
      </c>
      <c r="J248" s="2">
        <v>0</v>
      </c>
      <c r="K248" s="2">
        <v>0</v>
      </c>
      <c r="L248" s="2">
        <v>2</v>
      </c>
      <c r="M248" s="2">
        <v>2</v>
      </c>
      <c r="N248">
        <v>0.21199999999999999</v>
      </c>
      <c r="O248">
        <v>0.28100000000000003</v>
      </c>
      <c r="P248">
        <v>0.24099999999999999</v>
      </c>
      <c r="R248" s="4">
        <f t="shared" si="26"/>
        <v>7</v>
      </c>
      <c r="S248" s="4">
        <f t="shared" si="27"/>
        <v>7</v>
      </c>
      <c r="T248" s="1">
        <f t="shared" si="22"/>
        <v>0.73399999999999999</v>
      </c>
      <c r="U248" s="1">
        <f t="shared" si="24"/>
        <v>1.9388763773584905</v>
      </c>
      <c r="V248" s="1">
        <f t="shared" si="23"/>
        <v>1.4627821779359429</v>
      </c>
      <c r="W248" s="1">
        <f t="shared" si="25"/>
        <v>1.705567601659751</v>
      </c>
      <c r="X248" t="s">
        <v>18</v>
      </c>
      <c r="AA248" s="1"/>
      <c r="AB248" s="1"/>
      <c r="AC248" s="1"/>
      <c r="AD248" s="1"/>
    </row>
    <row r="249" spans="2:30" x14ac:dyDescent="0.2">
      <c r="B249" s="2"/>
      <c r="C249" s="2">
        <v>7</v>
      </c>
      <c r="D249" s="2">
        <v>7</v>
      </c>
      <c r="E249" s="2">
        <v>512</v>
      </c>
      <c r="F249">
        <v>8</v>
      </c>
      <c r="G249" s="2">
        <v>512</v>
      </c>
      <c r="H249" s="2">
        <v>3</v>
      </c>
      <c r="I249" s="2">
        <v>3</v>
      </c>
      <c r="J249" s="2">
        <v>1</v>
      </c>
      <c r="K249" s="2">
        <v>1</v>
      </c>
      <c r="L249" s="2">
        <v>1</v>
      </c>
      <c r="M249" s="2">
        <v>1</v>
      </c>
      <c r="N249">
        <v>0.70799999999999996</v>
      </c>
      <c r="O249">
        <v>0.66200000000000003</v>
      </c>
      <c r="P249">
        <v>0.58499999999999996</v>
      </c>
      <c r="R249" s="4">
        <f t="shared" si="26"/>
        <v>7</v>
      </c>
      <c r="S249" s="4">
        <f t="shared" si="27"/>
        <v>7</v>
      </c>
      <c r="T249" s="1">
        <f t="shared" si="22"/>
        <v>1.9550000000000001</v>
      </c>
      <c r="U249" s="1">
        <f t="shared" si="24"/>
        <v>2.6125537627118649</v>
      </c>
      <c r="V249" s="1">
        <f t="shared" si="23"/>
        <v>2.7940907311178247</v>
      </c>
      <c r="W249" s="1">
        <f t="shared" si="25"/>
        <v>3.1618599384615385</v>
      </c>
      <c r="X249" t="s">
        <v>19</v>
      </c>
      <c r="AA249" s="1"/>
      <c r="AB249" s="1"/>
      <c r="AC249" s="1"/>
      <c r="AD249" s="1"/>
    </row>
    <row r="250" spans="2:30" x14ac:dyDescent="0.2">
      <c r="B250" s="2"/>
      <c r="C250" s="2">
        <v>7</v>
      </c>
      <c r="D250" s="2">
        <v>7</v>
      </c>
      <c r="E250" s="2">
        <v>512</v>
      </c>
      <c r="F250">
        <v>8</v>
      </c>
      <c r="G250" s="2">
        <v>2048</v>
      </c>
      <c r="H250" s="2">
        <v>1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>
        <v>0.35299999999999998</v>
      </c>
      <c r="O250">
        <v>0.39200000000000002</v>
      </c>
      <c r="P250">
        <v>0.45700000000000002</v>
      </c>
      <c r="R250" s="4">
        <f t="shared" si="26"/>
        <v>7</v>
      </c>
      <c r="S250" s="4">
        <f t="shared" si="27"/>
        <v>7</v>
      </c>
      <c r="T250" s="1">
        <f t="shared" si="22"/>
        <v>1.202</v>
      </c>
      <c r="U250" s="1">
        <f t="shared" si="24"/>
        <v>2.3288486798866859</v>
      </c>
      <c r="V250" s="1">
        <f t="shared" si="23"/>
        <v>2.0971519999999999</v>
      </c>
      <c r="W250" s="1">
        <f t="shared" si="25"/>
        <v>1.7988699868708973</v>
      </c>
      <c r="X250" t="s">
        <v>18</v>
      </c>
      <c r="AA250" s="1"/>
      <c r="AB250" s="1"/>
      <c r="AC250" s="1"/>
      <c r="AD250" s="1"/>
    </row>
    <row r="251" spans="2:30" x14ac:dyDescent="0.2">
      <c r="B251" s="2"/>
      <c r="C251" s="2">
        <v>14</v>
      </c>
      <c r="D251" s="2">
        <v>14</v>
      </c>
      <c r="E251" s="2">
        <v>1024</v>
      </c>
      <c r="F251">
        <v>8</v>
      </c>
      <c r="G251" s="2">
        <v>2048</v>
      </c>
      <c r="H251" s="2">
        <v>1</v>
      </c>
      <c r="I251" s="2">
        <v>1</v>
      </c>
      <c r="J251" s="2">
        <v>0</v>
      </c>
      <c r="K251" s="2">
        <v>0</v>
      </c>
      <c r="L251" s="2">
        <v>2</v>
      </c>
      <c r="M251" s="2">
        <v>2</v>
      </c>
      <c r="N251">
        <v>0.65500000000000003</v>
      </c>
      <c r="O251">
        <v>0.77400000000000002</v>
      </c>
      <c r="P251">
        <v>0.92500000000000004</v>
      </c>
      <c r="R251" s="4">
        <f t="shared" si="26"/>
        <v>7</v>
      </c>
      <c r="S251" s="4">
        <f t="shared" si="27"/>
        <v>7</v>
      </c>
      <c r="T251" s="1">
        <f t="shared" si="22"/>
        <v>2.3540000000000001</v>
      </c>
      <c r="U251" s="1">
        <f t="shared" si="24"/>
        <v>2.510178882442748</v>
      </c>
      <c r="V251" s="1">
        <f t="shared" si="23"/>
        <v>2.1242469870801033</v>
      </c>
      <c r="W251" s="1">
        <f t="shared" si="25"/>
        <v>1.7774780194594595</v>
      </c>
      <c r="X251" t="s">
        <v>18</v>
      </c>
      <c r="AA251" s="1"/>
      <c r="AB251" s="1"/>
      <c r="AC251" s="1"/>
      <c r="AD251" s="1"/>
    </row>
    <row r="252" spans="2:30" x14ac:dyDescent="0.2">
      <c r="B252" s="2"/>
      <c r="C252" s="2">
        <v>7</v>
      </c>
      <c r="D252" s="2">
        <v>7</v>
      </c>
      <c r="E252" s="2">
        <v>2048</v>
      </c>
      <c r="F252">
        <v>8</v>
      </c>
      <c r="G252" s="2">
        <v>512</v>
      </c>
      <c r="H252" s="2">
        <v>1</v>
      </c>
      <c r="I252" s="2">
        <v>1</v>
      </c>
      <c r="J252" s="2">
        <v>0</v>
      </c>
      <c r="K252" s="2">
        <v>0</v>
      </c>
      <c r="L252" s="2">
        <v>1</v>
      </c>
      <c r="M252" s="2">
        <v>1</v>
      </c>
      <c r="N252">
        <v>0.39100000000000001</v>
      </c>
      <c r="O252">
        <v>0.36299999999999999</v>
      </c>
      <c r="P252">
        <v>0.46600000000000003</v>
      </c>
      <c r="R252" s="4">
        <f t="shared" si="26"/>
        <v>7</v>
      </c>
      <c r="S252" s="4">
        <f t="shared" si="27"/>
        <v>7</v>
      </c>
      <c r="T252" s="1">
        <f t="shared" si="22"/>
        <v>1.22</v>
      </c>
      <c r="U252" s="1">
        <f t="shared" si="24"/>
        <v>2.1025155601023018</v>
      </c>
      <c r="V252" s="1">
        <f t="shared" si="23"/>
        <v>2.2646930688705234</v>
      </c>
      <c r="W252" s="1">
        <f t="shared" si="25"/>
        <v>1.764127862660944</v>
      </c>
      <c r="X252" t="s">
        <v>18</v>
      </c>
      <c r="AA252" s="1"/>
      <c r="AB252" s="1"/>
      <c r="AC252" s="1"/>
      <c r="AD252" s="1"/>
    </row>
    <row r="253" spans="2:30" x14ac:dyDescent="0.2">
      <c r="B253" s="2"/>
      <c r="C253">
        <v>112</v>
      </c>
      <c r="D253">
        <v>112</v>
      </c>
      <c r="E253">
        <v>64</v>
      </c>
      <c r="F253">
        <v>16</v>
      </c>
      <c r="G253">
        <v>64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0.53800000000000003</v>
      </c>
      <c r="O253">
        <v>0.56999999999999995</v>
      </c>
      <c r="P253">
        <v>1.81</v>
      </c>
      <c r="R253" s="4">
        <f t="shared" si="26"/>
        <v>112</v>
      </c>
      <c r="S253" s="4">
        <f t="shared" si="27"/>
        <v>112</v>
      </c>
      <c r="T253" s="1">
        <f t="shared" si="22"/>
        <v>2.9180000000000001</v>
      </c>
      <c r="U253" s="1">
        <f t="shared" si="24"/>
        <v>3.0560728029739774</v>
      </c>
      <c r="V253" s="1">
        <f t="shared" si="23"/>
        <v>2.884503803508772</v>
      </c>
      <c r="W253" s="1">
        <f t="shared" si="25"/>
        <v>0.90837965082872929</v>
      </c>
      <c r="X253" t="s">
        <v>18</v>
      </c>
      <c r="AA253" s="1"/>
      <c r="AB253" s="1"/>
      <c r="AC253" s="1"/>
      <c r="AD253" s="1"/>
    </row>
    <row r="254" spans="2:30" x14ac:dyDescent="0.2">
      <c r="B254" s="2"/>
      <c r="C254">
        <v>56</v>
      </c>
      <c r="D254">
        <v>56</v>
      </c>
      <c r="E254">
        <v>64</v>
      </c>
      <c r="F254">
        <v>16</v>
      </c>
      <c r="G254">
        <v>256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0.52300000000000002</v>
      </c>
      <c r="O254">
        <v>0.46899999999999997</v>
      </c>
      <c r="P254">
        <v>0.97599999999999998</v>
      </c>
      <c r="R254" s="4">
        <f t="shared" si="26"/>
        <v>56</v>
      </c>
      <c r="S254" s="4">
        <f t="shared" si="27"/>
        <v>56</v>
      </c>
      <c r="T254" s="1">
        <f t="shared" si="22"/>
        <v>1.968</v>
      </c>
      <c r="U254" s="1">
        <f t="shared" si="24"/>
        <v>3.1437230745697895</v>
      </c>
      <c r="V254" s="1">
        <f t="shared" si="23"/>
        <v>3.5056869253731349</v>
      </c>
      <c r="W254" s="1">
        <f t="shared" si="25"/>
        <v>1.6845975081967215</v>
      </c>
      <c r="X254" t="s">
        <v>18</v>
      </c>
      <c r="AA254" s="1"/>
      <c r="AB254" s="1"/>
      <c r="AC254" s="1"/>
      <c r="AD254" s="1"/>
    </row>
    <row r="255" spans="2:30" x14ac:dyDescent="0.2">
      <c r="B255" s="2"/>
      <c r="C255">
        <v>56</v>
      </c>
      <c r="D255">
        <v>56</v>
      </c>
      <c r="E255">
        <v>256</v>
      </c>
      <c r="F255">
        <v>16</v>
      </c>
      <c r="G255">
        <v>64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0.44400000000000001</v>
      </c>
      <c r="O255">
        <v>0.54200000000000004</v>
      </c>
      <c r="P255">
        <v>1.127</v>
      </c>
      <c r="R255" s="4">
        <f t="shared" si="26"/>
        <v>56</v>
      </c>
      <c r="S255" s="4">
        <f t="shared" si="27"/>
        <v>56</v>
      </c>
      <c r="T255" s="1">
        <f t="shared" si="22"/>
        <v>2.113</v>
      </c>
      <c r="U255" s="1">
        <f t="shared" si="24"/>
        <v>3.7030792072072072</v>
      </c>
      <c r="V255" s="1">
        <f t="shared" si="23"/>
        <v>3.0335187601476012</v>
      </c>
      <c r="W255" s="1">
        <f t="shared" si="25"/>
        <v>1.458888347826087</v>
      </c>
      <c r="X255" t="s">
        <v>18</v>
      </c>
      <c r="AA255" s="1"/>
      <c r="AB255" s="1"/>
      <c r="AC255" s="1"/>
      <c r="AD255" s="1"/>
    </row>
    <row r="256" spans="2:30" x14ac:dyDescent="0.2">
      <c r="B256" s="2"/>
      <c r="C256">
        <v>56</v>
      </c>
      <c r="D256">
        <v>56</v>
      </c>
      <c r="E256">
        <v>256</v>
      </c>
      <c r="F256">
        <v>16</v>
      </c>
      <c r="G256">
        <v>128</v>
      </c>
      <c r="H256">
        <v>1</v>
      </c>
      <c r="I256">
        <v>1</v>
      </c>
      <c r="J256">
        <v>0</v>
      </c>
      <c r="K256">
        <v>0</v>
      </c>
      <c r="L256">
        <v>2</v>
      </c>
      <c r="M256">
        <v>2</v>
      </c>
      <c r="N256">
        <v>0.24299999999999999</v>
      </c>
      <c r="O256">
        <v>0.80700000000000005</v>
      </c>
      <c r="P256">
        <v>0.495</v>
      </c>
      <c r="R256" s="4">
        <f t="shared" si="26"/>
        <v>28</v>
      </c>
      <c r="S256" s="4">
        <f t="shared" si="27"/>
        <v>28</v>
      </c>
      <c r="T256" s="1">
        <f t="shared" si="22"/>
        <v>1.5449999999999999</v>
      </c>
      <c r="U256" s="1">
        <f t="shared" si="24"/>
        <v>3.3830600164609055</v>
      </c>
      <c r="V256" s="1">
        <f t="shared" si="23"/>
        <v>1.0186909343246591</v>
      </c>
      <c r="W256" s="1">
        <f t="shared" si="25"/>
        <v>1.6607749171717172</v>
      </c>
      <c r="X256" t="s">
        <v>18</v>
      </c>
      <c r="AA256" s="1"/>
      <c r="AB256" s="1"/>
      <c r="AC256" s="1"/>
      <c r="AD256" s="1"/>
    </row>
    <row r="257" spans="2:30" x14ac:dyDescent="0.2">
      <c r="B257" s="2"/>
      <c r="C257" s="2">
        <v>28</v>
      </c>
      <c r="D257" s="2">
        <v>28</v>
      </c>
      <c r="E257" s="2">
        <v>128</v>
      </c>
      <c r="F257">
        <v>16</v>
      </c>
      <c r="G257" s="2">
        <v>512</v>
      </c>
      <c r="H257" s="2">
        <v>1</v>
      </c>
      <c r="I257" s="2">
        <v>1</v>
      </c>
      <c r="J257" s="2">
        <v>0</v>
      </c>
      <c r="K257" s="2">
        <v>0</v>
      </c>
      <c r="L257" s="2">
        <v>1</v>
      </c>
      <c r="M257" s="2">
        <v>1</v>
      </c>
      <c r="N257">
        <v>0.433</v>
      </c>
      <c r="O257">
        <v>0.46</v>
      </c>
      <c r="P257">
        <v>0.60099999999999998</v>
      </c>
      <c r="R257" s="4">
        <f t="shared" si="26"/>
        <v>28</v>
      </c>
      <c r="S257" s="4">
        <f t="shared" si="27"/>
        <v>28</v>
      </c>
      <c r="T257" s="1">
        <f t="shared" si="22"/>
        <v>1.494</v>
      </c>
      <c r="U257" s="1">
        <f t="shared" si="24"/>
        <v>3.7971528129330254</v>
      </c>
      <c r="V257" s="1">
        <f t="shared" si="23"/>
        <v>3.5742764521739132</v>
      </c>
      <c r="W257" s="1">
        <f t="shared" si="25"/>
        <v>2.7357190815307821</v>
      </c>
      <c r="X257" t="s">
        <v>18</v>
      </c>
      <c r="AA257" s="1"/>
      <c r="AB257" s="1"/>
      <c r="AC257" s="1"/>
      <c r="AD257" s="1"/>
    </row>
    <row r="258" spans="2:30" x14ac:dyDescent="0.2">
      <c r="B258" s="2"/>
      <c r="C258" s="2">
        <v>28</v>
      </c>
      <c r="D258" s="2">
        <v>28</v>
      </c>
      <c r="E258" s="2">
        <v>512</v>
      </c>
      <c r="F258">
        <v>16</v>
      </c>
      <c r="G258" s="2">
        <v>128</v>
      </c>
      <c r="H258" s="2">
        <v>1</v>
      </c>
      <c r="I258" s="2">
        <v>1</v>
      </c>
      <c r="J258" s="2">
        <v>0</v>
      </c>
      <c r="K258" s="2">
        <v>0</v>
      </c>
      <c r="L258" s="2">
        <v>1</v>
      </c>
      <c r="M258" s="2">
        <v>1</v>
      </c>
      <c r="N258">
        <v>0.44800000000000001</v>
      </c>
      <c r="O258">
        <v>0.45</v>
      </c>
      <c r="P258">
        <v>0.60299999999999998</v>
      </c>
      <c r="R258" s="4">
        <f t="shared" si="26"/>
        <v>28</v>
      </c>
      <c r="S258" s="4">
        <f t="shared" si="27"/>
        <v>28</v>
      </c>
      <c r="T258" s="1">
        <f t="shared" si="22"/>
        <v>1.5009999999999999</v>
      </c>
      <c r="U258" s="1">
        <f t="shared" si="24"/>
        <v>3.6700159999999999</v>
      </c>
      <c r="V258" s="1">
        <f t="shared" si="23"/>
        <v>3.6537048177777778</v>
      </c>
      <c r="W258" s="1">
        <f t="shared" si="25"/>
        <v>2.7266453864013265</v>
      </c>
      <c r="X258" t="s">
        <v>18</v>
      </c>
      <c r="AA258" s="1"/>
      <c r="AB258" s="1"/>
      <c r="AC258" s="1"/>
      <c r="AD258" s="1"/>
    </row>
    <row r="259" spans="2:30" x14ac:dyDescent="0.2">
      <c r="B259" s="2"/>
      <c r="C259" s="2">
        <v>28</v>
      </c>
      <c r="D259" s="2">
        <v>28</v>
      </c>
      <c r="E259" s="2">
        <v>512</v>
      </c>
      <c r="F259">
        <v>16</v>
      </c>
      <c r="G259" s="2">
        <v>256</v>
      </c>
      <c r="H259" s="2">
        <v>1</v>
      </c>
      <c r="I259" s="2">
        <v>1</v>
      </c>
      <c r="J259" s="2">
        <v>0</v>
      </c>
      <c r="K259" s="2">
        <v>0</v>
      </c>
      <c r="L259" s="2">
        <v>2</v>
      </c>
      <c r="M259" s="2">
        <v>2</v>
      </c>
      <c r="N259">
        <v>0.28299999999999997</v>
      </c>
      <c r="O259">
        <v>0.65100000000000002</v>
      </c>
      <c r="P259">
        <v>0.36</v>
      </c>
      <c r="R259" s="4">
        <f t="shared" si="26"/>
        <v>14</v>
      </c>
      <c r="S259" s="4">
        <f t="shared" si="27"/>
        <v>14</v>
      </c>
      <c r="T259" s="1">
        <f t="shared" si="22"/>
        <v>1.294</v>
      </c>
      <c r="U259" s="1">
        <f t="shared" si="24"/>
        <v>2.9048889893992933</v>
      </c>
      <c r="V259" s="1">
        <f t="shared" si="23"/>
        <v>1.2628012043010752</v>
      </c>
      <c r="W259" s="1">
        <f t="shared" si="25"/>
        <v>2.2835655111111115</v>
      </c>
      <c r="X259" t="s">
        <v>18</v>
      </c>
      <c r="AA259" s="1"/>
      <c r="AB259" s="1"/>
      <c r="AC259" s="1"/>
      <c r="AD259" s="1"/>
    </row>
    <row r="260" spans="2:30" x14ac:dyDescent="0.2">
      <c r="B260" s="2"/>
      <c r="C260" s="2">
        <v>14</v>
      </c>
      <c r="D260" s="2">
        <v>14</v>
      </c>
      <c r="E260" s="2">
        <v>256</v>
      </c>
      <c r="F260">
        <v>16</v>
      </c>
      <c r="G260" s="2">
        <v>1024</v>
      </c>
      <c r="H260" s="2">
        <v>1</v>
      </c>
      <c r="I260" s="2">
        <v>1</v>
      </c>
      <c r="J260" s="2">
        <v>0</v>
      </c>
      <c r="K260" s="2">
        <v>0</v>
      </c>
      <c r="L260" s="2">
        <v>1</v>
      </c>
      <c r="M260" s="2">
        <v>1</v>
      </c>
      <c r="N260">
        <v>0.42099999999999999</v>
      </c>
      <c r="O260">
        <v>0.53300000000000003</v>
      </c>
      <c r="P260">
        <v>0.51900000000000002</v>
      </c>
      <c r="R260" s="4">
        <f t="shared" si="26"/>
        <v>14</v>
      </c>
      <c r="S260" s="4">
        <f t="shared" si="27"/>
        <v>14</v>
      </c>
      <c r="T260" s="1">
        <f t="shared" si="22"/>
        <v>1.4729999999999999</v>
      </c>
      <c r="U260" s="1">
        <f t="shared" si="24"/>
        <v>3.905385197149644</v>
      </c>
      <c r="V260" s="1">
        <f t="shared" si="23"/>
        <v>3.0847414033771106</v>
      </c>
      <c r="W260" s="1">
        <f t="shared" si="25"/>
        <v>3.1679521541425815</v>
      </c>
      <c r="X260" t="s">
        <v>18</v>
      </c>
      <c r="AA260" s="1"/>
      <c r="AB260" s="1"/>
      <c r="AC260" s="1"/>
      <c r="AD260" s="1"/>
    </row>
    <row r="261" spans="2:30" x14ac:dyDescent="0.2">
      <c r="B261" s="2"/>
      <c r="C261" s="2">
        <v>28</v>
      </c>
      <c r="D261" s="2">
        <v>28</v>
      </c>
      <c r="E261" s="2">
        <v>512</v>
      </c>
      <c r="F261">
        <v>16</v>
      </c>
      <c r="G261" s="2">
        <v>1024</v>
      </c>
      <c r="H261" s="2">
        <v>1</v>
      </c>
      <c r="I261" s="2">
        <v>1</v>
      </c>
      <c r="J261" s="2">
        <v>0</v>
      </c>
      <c r="K261" s="2">
        <v>0</v>
      </c>
      <c r="L261" s="2">
        <v>2</v>
      </c>
      <c r="M261" s="2">
        <v>2</v>
      </c>
      <c r="N261">
        <v>0.85699999999999998</v>
      </c>
      <c r="O261">
        <v>1.51</v>
      </c>
      <c r="P261">
        <v>1.0389999999999999</v>
      </c>
      <c r="R261" s="4">
        <f t="shared" si="26"/>
        <v>14</v>
      </c>
      <c r="S261" s="4">
        <f t="shared" si="27"/>
        <v>14</v>
      </c>
      <c r="T261" s="1">
        <f t="shared" si="22"/>
        <v>3.4059999999999997</v>
      </c>
      <c r="U261" s="1">
        <f t="shared" si="24"/>
        <v>3.8370295635939322</v>
      </c>
      <c r="V261" s="1">
        <f t="shared" si="23"/>
        <v>2.1777048582781453</v>
      </c>
      <c r="W261" s="1">
        <f t="shared" si="25"/>
        <v>3.1649031145332049</v>
      </c>
      <c r="X261" t="s">
        <v>18</v>
      </c>
      <c r="AA261" s="1"/>
      <c r="AB261" s="1"/>
      <c r="AC261" s="1"/>
      <c r="AD261" s="1"/>
    </row>
    <row r="262" spans="2:30" x14ac:dyDescent="0.2">
      <c r="B262" s="2"/>
      <c r="C262" s="2">
        <v>14</v>
      </c>
      <c r="D262" s="2">
        <v>14</v>
      </c>
      <c r="E262" s="2">
        <v>1024</v>
      </c>
      <c r="F262">
        <v>16</v>
      </c>
      <c r="G262" s="2">
        <v>256</v>
      </c>
      <c r="H262" s="2">
        <v>1</v>
      </c>
      <c r="I262" s="2">
        <v>1</v>
      </c>
      <c r="J262" s="2">
        <v>0</v>
      </c>
      <c r="K262" s="2">
        <v>0</v>
      </c>
      <c r="L262" s="2">
        <v>1</v>
      </c>
      <c r="M262" s="2">
        <v>1</v>
      </c>
      <c r="N262">
        <v>0.52</v>
      </c>
      <c r="O262">
        <v>0.437</v>
      </c>
      <c r="P262">
        <v>0.52600000000000002</v>
      </c>
      <c r="R262" s="4">
        <f t="shared" si="26"/>
        <v>14</v>
      </c>
      <c r="S262" s="4">
        <f t="shared" si="27"/>
        <v>14</v>
      </c>
      <c r="T262" s="1">
        <f t="shared" si="22"/>
        <v>1.4830000000000001</v>
      </c>
      <c r="U262" s="1">
        <f t="shared" si="24"/>
        <v>3.161859938461538</v>
      </c>
      <c r="V262" s="1">
        <f t="shared" si="23"/>
        <v>3.762396265446224</v>
      </c>
      <c r="W262" s="1">
        <f t="shared" si="25"/>
        <v>3.1257930950570341</v>
      </c>
      <c r="X262" t="s">
        <v>18</v>
      </c>
      <c r="AA262" s="1"/>
      <c r="AB262" s="1"/>
      <c r="AC262" s="1"/>
      <c r="AD262" s="1"/>
    </row>
    <row r="263" spans="2:30" x14ac:dyDescent="0.2">
      <c r="B263" s="2"/>
      <c r="C263" s="2">
        <v>14</v>
      </c>
      <c r="D263" s="2">
        <v>14</v>
      </c>
      <c r="E263" s="2">
        <v>256</v>
      </c>
      <c r="F263">
        <v>16</v>
      </c>
      <c r="G263" s="2">
        <v>1024</v>
      </c>
      <c r="H263" s="2">
        <v>1</v>
      </c>
      <c r="I263" s="2">
        <v>1</v>
      </c>
      <c r="J263" s="2">
        <v>0</v>
      </c>
      <c r="K263" s="2">
        <v>0</v>
      </c>
      <c r="L263" s="2">
        <v>1</v>
      </c>
      <c r="M263" s="2">
        <v>1</v>
      </c>
      <c r="N263">
        <v>0.42099999999999999</v>
      </c>
      <c r="O263">
        <v>0.53300000000000003</v>
      </c>
      <c r="P263">
        <v>0.51900000000000002</v>
      </c>
      <c r="R263" s="4">
        <f t="shared" si="26"/>
        <v>14</v>
      </c>
      <c r="S263" s="4">
        <f t="shared" si="27"/>
        <v>14</v>
      </c>
      <c r="T263" s="1">
        <f t="shared" si="22"/>
        <v>1.4729999999999999</v>
      </c>
      <c r="U263" s="1">
        <f t="shared" si="24"/>
        <v>3.905385197149644</v>
      </c>
      <c r="V263" s="1">
        <f t="shared" si="23"/>
        <v>3.0847414033771106</v>
      </c>
      <c r="W263" s="1">
        <f t="shared" si="25"/>
        <v>3.1679521541425815</v>
      </c>
      <c r="X263" t="s">
        <v>18</v>
      </c>
      <c r="AA263" s="1"/>
      <c r="AB263" s="1"/>
      <c r="AC263" s="1"/>
      <c r="AD263" s="1"/>
    </row>
    <row r="264" spans="2:30" x14ac:dyDescent="0.2">
      <c r="B264" s="2"/>
      <c r="C264" s="2">
        <v>14</v>
      </c>
      <c r="D264" s="2">
        <v>14</v>
      </c>
      <c r="E264" s="2">
        <v>1024</v>
      </c>
      <c r="F264">
        <v>16</v>
      </c>
      <c r="G264" s="2">
        <v>512</v>
      </c>
      <c r="H264" s="2">
        <v>1</v>
      </c>
      <c r="I264" s="2">
        <v>1</v>
      </c>
      <c r="J264" s="2">
        <v>0</v>
      </c>
      <c r="K264" s="2">
        <v>0</v>
      </c>
      <c r="L264" s="2">
        <v>2</v>
      </c>
      <c r="M264" s="2">
        <v>2</v>
      </c>
      <c r="N264">
        <v>0.34599999999999997</v>
      </c>
      <c r="O264">
        <v>0.52800000000000002</v>
      </c>
      <c r="P264">
        <v>0.40300000000000002</v>
      </c>
      <c r="R264" s="4">
        <f t="shared" si="26"/>
        <v>7</v>
      </c>
      <c r="S264" s="4">
        <f t="shared" si="27"/>
        <v>7</v>
      </c>
      <c r="T264" s="1">
        <f t="shared" si="22"/>
        <v>1.2770000000000001</v>
      </c>
      <c r="U264" s="1">
        <f t="shared" si="24"/>
        <v>2.3759641156069367</v>
      </c>
      <c r="V264" s="1">
        <f t="shared" si="23"/>
        <v>1.5569764848484846</v>
      </c>
      <c r="W264" s="1">
        <f t="shared" si="25"/>
        <v>2.0399096377171215</v>
      </c>
      <c r="X264" t="s">
        <v>18</v>
      </c>
      <c r="AA264" s="1"/>
      <c r="AB264" s="1"/>
      <c r="AC264" s="1"/>
      <c r="AD264" s="1"/>
    </row>
    <row r="265" spans="2:30" x14ac:dyDescent="0.2">
      <c r="B265" s="2"/>
      <c r="C265" s="2">
        <v>7</v>
      </c>
      <c r="D265" s="2">
        <v>7</v>
      </c>
      <c r="E265" s="2">
        <v>512</v>
      </c>
      <c r="F265">
        <v>16</v>
      </c>
      <c r="G265" s="2">
        <v>512</v>
      </c>
      <c r="H265" s="2">
        <v>3</v>
      </c>
      <c r="I265" s="2">
        <v>3</v>
      </c>
      <c r="J265" s="2">
        <v>1</v>
      </c>
      <c r="K265" s="2">
        <v>1</v>
      </c>
      <c r="L265" s="2">
        <v>1</v>
      </c>
      <c r="M265" s="2">
        <v>1</v>
      </c>
      <c r="N265">
        <v>1.2090000000000001</v>
      </c>
      <c r="O265">
        <v>1.159</v>
      </c>
      <c r="P265">
        <v>0.65700000000000003</v>
      </c>
      <c r="R265" s="4">
        <f t="shared" si="26"/>
        <v>7</v>
      </c>
      <c r="S265" s="4">
        <f t="shared" si="27"/>
        <v>7</v>
      </c>
      <c r="T265" s="1">
        <f t="shared" si="22"/>
        <v>3.0250000000000004</v>
      </c>
      <c r="U265" s="1">
        <f t="shared" si="24"/>
        <v>3.0598644565756823</v>
      </c>
      <c r="V265" s="1">
        <f t="shared" si="23"/>
        <v>3.1918689628990506</v>
      </c>
      <c r="W265" s="1">
        <f t="shared" si="25"/>
        <v>5.6307094794520545</v>
      </c>
      <c r="X265" t="s">
        <v>19</v>
      </c>
      <c r="AA265" s="1"/>
      <c r="AB265" s="1"/>
      <c r="AC265" s="1"/>
      <c r="AD265" s="1"/>
    </row>
    <row r="266" spans="2:30" x14ac:dyDescent="0.2">
      <c r="B266" s="2"/>
      <c r="C266" s="2">
        <v>7</v>
      </c>
      <c r="D266" s="2">
        <v>7</v>
      </c>
      <c r="E266" s="2">
        <v>512</v>
      </c>
      <c r="F266">
        <v>16</v>
      </c>
      <c r="G266" s="2">
        <v>2048</v>
      </c>
      <c r="H266" s="2">
        <v>1</v>
      </c>
      <c r="I266" s="2">
        <v>1</v>
      </c>
      <c r="J266" s="2">
        <v>0</v>
      </c>
      <c r="K266" s="2">
        <v>0</v>
      </c>
      <c r="L266" s="2">
        <v>1</v>
      </c>
      <c r="M266" s="2">
        <v>1</v>
      </c>
      <c r="N266">
        <v>0.52100000000000002</v>
      </c>
      <c r="O266">
        <v>0.67300000000000004</v>
      </c>
      <c r="P266">
        <v>0.64100000000000001</v>
      </c>
      <c r="R266" s="4">
        <f t="shared" si="26"/>
        <v>7</v>
      </c>
      <c r="S266" s="4">
        <f t="shared" si="27"/>
        <v>7</v>
      </c>
      <c r="T266" s="1">
        <f t="shared" si="22"/>
        <v>1.835</v>
      </c>
      <c r="U266" s="1">
        <f t="shared" si="24"/>
        <v>3.1557911094049906</v>
      </c>
      <c r="V266" s="1">
        <f t="shared" si="23"/>
        <v>2.4430418543833579</v>
      </c>
      <c r="W266" s="1">
        <f t="shared" si="25"/>
        <v>2.5650033822152887</v>
      </c>
      <c r="X266" t="s">
        <v>18</v>
      </c>
      <c r="AA266" s="1"/>
      <c r="AB266" s="1"/>
      <c r="AC266" s="1"/>
      <c r="AD266" s="1"/>
    </row>
    <row r="267" spans="2:30" x14ac:dyDescent="0.2">
      <c r="B267" s="2"/>
      <c r="C267" s="2">
        <v>14</v>
      </c>
      <c r="D267" s="2">
        <v>14</v>
      </c>
      <c r="E267" s="2">
        <v>1024</v>
      </c>
      <c r="F267">
        <v>16</v>
      </c>
      <c r="G267" s="2">
        <v>2048</v>
      </c>
      <c r="H267" s="2">
        <v>1</v>
      </c>
      <c r="I267" s="2">
        <v>1</v>
      </c>
      <c r="J267" s="2">
        <v>0</v>
      </c>
      <c r="K267" s="2">
        <v>0</v>
      </c>
      <c r="L267" s="2">
        <v>2</v>
      </c>
      <c r="M267" s="2">
        <v>2</v>
      </c>
      <c r="N267">
        <v>0.98799999999999999</v>
      </c>
      <c r="O267">
        <v>1.5269999999999999</v>
      </c>
      <c r="P267">
        <v>1.631</v>
      </c>
      <c r="R267" s="4">
        <f t="shared" si="26"/>
        <v>7</v>
      </c>
      <c r="S267" s="4">
        <f t="shared" si="27"/>
        <v>7</v>
      </c>
      <c r="T267" s="1">
        <f t="shared" si="22"/>
        <v>4.1459999999999999</v>
      </c>
      <c r="U267" s="1">
        <f t="shared" si="24"/>
        <v>3.3282736194331988</v>
      </c>
      <c r="V267" s="1">
        <f t="shared" si="23"/>
        <v>2.1534605998690246</v>
      </c>
      <c r="W267" s="1">
        <f t="shared" si="25"/>
        <v>2.0161461287553646</v>
      </c>
      <c r="X267" t="s">
        <v>18</v>
      </c>
      <c r="AA267" s="1"/>
      <c r="AB267" s="1"/>
      <c r="AC267" s="1"/>
      <c r="AD267" s="1"/>
    </row>
    <row r="268" spans="2:30" x14ac:dyDescent="0.2">
      <c r="B268" s="2"/>
      <c r="C268" s="2">
        <v>7</v>
      </c>
      <c r="D268" s="2">
        <v>7</v>
      </c>
      <c r="E268" s="2">
        <v>2048</v>
      </c>
      <c r="F268">
        <v>16</v>
      </c>
      <c r="G268" s="2">
        <v>512</v>
      </c>
      <c r="H268" s="2">
        <v>1</v>
      </c>
      <c r="I268" s="2">
        <v>1</v>
      </c>
      <c r="J268" s="2">
        <v>0</v>
      </c>
      <c r="K268" s="2">
        <v>0</v>
      </c>
      <c r="L268" s="2">
        <v>1</v>
      </c>
      <c r="M268" s="2">
        <v>1</v>
      </c>
      <c r="N268">
        <v>0.66</v>
      </c>
      <c r="O268">
        <v>0.53500000000000003</v>
      </c>
      <c r="P268">
        <v>0.67300000000000004</v>
      </c>
      <c r="R268" s="4">
        <f t="shared" si="26"/>
        <v>7</v>
      </c>
      <c r="S268" s="4">
        <f t="shared" si="27"/>
        <v>7</v>
      </c>
      <c r="T268" s="1">
        <f t="shared" si="22"/>
        <v>1.8680000000000001</v>
      </c>
      <c r="U268" s="1">
        <f t="shared" si="24"/>
        <v>2.4911623757575758</v>
      </c>
      <c r="V268" s="1">
        <f t="shared" si="23"/>
        <v>3.073209659813084</v>
      </c>
      <c r="W268" s="1">
        <f t="shared" si="25"/>
        <v>2.4430418543833579</v>
      </c>
      <c r="X268" t="s">
        <v>18</v>
      </c>
      <c r="AA268" s="1"/>
      <c r="AB268" s="1"/>
      <c r="AC268" s="1"/>
      <c r="AD268" s="1"/>
    </row>
    <row r="271" spans="2:30" x14ac:dyDescent="0.2">
      <c r="D271" t="s">
        <v>67</v>
      </c>
    </row>
    <row r="273" spans="1:13" x14ac:dyDescent="0.2">
      <c r="A273" t="s">
        <v>21</v>
      </c>
      <c r="C273" t="s">
        <v>22</v>
      </c>
      <c r="D273" t="s">
        <v>2</v>
      </c>
      <c r="E273" t="s">
        <v>23</v>
      </c>
      <c r="G273" t="s">
        <v>24</v>
      </c>
      <c r="H273" t="s">
        <v>83</v>
      </c>
      <c r="I273" t="s">
        <v>84</v>
      </c>
      <c r="J273" t="s">
        <v>41</v>
      </c>
      <c r="K273" t="s">
        <v>85</v>
      </c>
      <c r="L273" t="s">
        <v>86</v>
      </c>
      <c r="M273" t="s">
        <v>87</v>
      </c>
    </row>
    <row r="275" spans="1:13" x14ac:dyDescent="0.2">
      <c r="B275" t="s">
        <v>88</v>
      </c>
      <c r="C275">
        <v>1760</v>
      </c>
      <c r="D275">
        <v>16</v>
      </c>
      <c r="E275">
        <v>50</v>
      </c>
      <c r="G275" s="1">
        <v>7.7690000000000001</v>
      </c>
      <c r="H275" s="1">
        <v>7.2969999999999997</v>
      </c>
      <c r="I275" s="1">
        <v>1.544</v>
      </c>
      <c r="J275" s="1">
        <f>(2*$E275*$D275*$C275*$C275+$E275*$D275*$C275)/(G275/1000)/10^12</f>
        <v>0.63812176599304926</v>
      </c>
      <c r="K275" s="1">
        <f>(2*$E275*$D275*$C275*$C275+$E275*$D275*$C275)/(H275/1000)/10^12</f>
        <v>0.67939810881184048</v>
      </c>
      <c r="L275" s="1">
        <f>(2*$E275*$D275*$C275*$C275+$E275*$D275*$C275)/(I275/1000)/10^12</f>
        <v>3.2108601036269429</v>
      </c>
      <c r="M275" s="1">
        <f>G275+H275+I275</f>
        <v>16.61</v>
      </c>
    </row>
    <row r="276" spans="1:13" x14ac:dyDescent="0.2">
      <c r="B276" t="s">
        <v>88</v>
      </c>
      <c r="C276">
        <v>1760</v>
      </c>
      <c r="D276">
        <v>32</v>
      </c>
      <c r="E276">
        <v>50</v>
      </c>
      <c r="G276" s="1">
        <v>11.064</v>
      </c>
      <c r="H276" s="1">
        <v>10.861000000000001</v>
      </c>
      <c r="I276" s="1">
        <v>2.54</v>
      </c>
      <c r="J276" s="1">
        <f>(2*$E276*$D276*$C276*$C276+$E276*$D276*$C276)/(G276/1000)/10^12</f>
        <v>0.89616196673897319</v>
      </c>
      <c r="K276" s="1">
        <f>(2*$E276*$D276*$C276*$C276+$E276*$D276*$C276)/(H276/1000)/10^12</f>
        <v>0.91291188656661437</v>
      </c>
      <c r="L276" s="1">
        <f t="shared" ref="L276:L286" si="28">(2*$E276*$D276*$C276*$C276+$E276*$D276*$C276)/(I276/1000)/10^12</f>
        <v>3.9035968503937006</v>
      </c>
      <c r="M276" s="1">
        <f t="shared" ref="M276:M286" si="29">G276+H276+I276</f>
        <v>24.465</v>
      </c>
    </row>
    <row r="277" spans="1:13" x14ac:dyDescent="0.2">
      <c r="B277" t="s">
        <v>88</v>
      </c>
      <c r="C277">
        <v>1760</v>
      </c>
      <c r="D277">
        <v>64</v>
      </c>
      <c r="E277">
        <v>50</v>
      </c>
      <c r="G277" s="1">
        <v>13.151</v>
      </c>
      <c r="H277" s="1">
        <v>12.936</v>
      </c>
      <c r="I277" s="1">
        <v>4.7130000000000001</v>
      </c>
      <c r="J277" s="1">
        <f>(2*$E277*$D277*$C277*$C277+$E277*$D277*$C277)/(G277/1000)/10^12</f>
        <v>1.5078908067827541</v>
      </c>
      <c r="K277" s="1">
        <f>(2*$E277*$D277*$C277*$C277+$E277*$D277*$C277)/(H277/1000)/10^12</f>
        <v>1.5329523809523811</v>
      </c>
      <c r="L277" s="1">
        <f t="shared" si="28"/>
        <v>4.2075688521111818</v>
      </c>
      <c r="M277" s="1">
        <f t="shared" si="29"/>
        <v>30.8</v>
      </c>
    </row>
    <row r="278" spans="1:13" x14ac:dyDescent="0.2">
      <c r="B278" t="s">
        <v>88</v>
      </c>
      <c r="C278">
        <v>1760</v>
      </c>
      <c r="D278">
        <v>128</v>
      </c>
      <c r="E278">
        <v>50</v>
      </c>
      <c r="G278" s="1">
        <v>16.488</v>
      </c>
      <c r="H278" s="1">
        <v>16.030999999999999</v>
      </c>
      <c r="I278" s="1">
        <v>9.5310000000000006</v>
      </c>
      <c r="J278" s="1">
        <f>(2*$E278*$D278*$C278*$C278+$E278*$D278*$C278)/(G278/1000)/10^12</f>
        <v>2.4054187287724411</v>
      </c>
      <c r="K278" s="1">
        <f>(2*$E278*$D278*$C278*$C278+$E278*$D278*$C278)/(H278/1000)/10^12</f>
        <v>2.4739906431289374</v>
      </c>
      <c r="L278" s="1">
        <f t="shared" si="28"/>
        <v>4.1612154023712087</v>
      </c>
      <c r="M278" s="1">
        <f t="shared" si="29"/>
        <v>42.05</v>
      </c>
    </row>
    <row r="279" spans="1:13" x14ac:dyDescent="0.2">
      <c r="B279" t="s">
        <v>88</v>
      </c>
      <c r="C279">
        <v>2048</v>
      </c>
      <c r="D279">
        <v>16</v>
      </c>
      <c r="E279">
        <v>50</v>
      </c>
      <c r="G279" s="1">
        <v>8.625</v>
      </c>
      <c r="H279" s="1">
        <v>8.2349999999999994</v>
      </c>
      <c r="I279" s="1">
        <v>1.923</v>
      </c>
      <c r="J279" s="1">
        <f>(2*$E279*$D279*$C279*$C279+$E279*$D279*$C279)/(G279/1000)/10^12</f>
        <v>0.77826374492753614</v>
      </c>
      <c r="K279" s="1">
        <f>(2*$E279*$D279*$C279*$C279+$E279*$D279*$C279)/(H279/1000)/10^12</f>
        <v>0.81512140862173654</v>
      </c>
      <c r="L279" s="1">
        <f t="shared" si="28"/>
        <v>3.4906525221008837</v>
      </c>
      <c r="M279" s="1">
        <f t="shared" si="29"/>
        <v>18.783000000000001</v>
      </c>
    </row>
    <row r="280" spans="1:13" x14ac:dyDescent="0.2">
      <c r="B280" t="s">
        <v>88</v>
      </c>
      <c r="C280">
        <v>2048</v>
      </c>
      <c r="D280">
        <v>32</v>
      </c>
      <c r="E280">
        <v>50</v>
      </c>
      <c r="G280" s="1">
        <v>10.147</v>
      </c>
      <c r="H280" s="1">
        <v>9.7810000000000006</v>
      </c>
      <c r="I280" s="1">
        <v>3.2229999999999999</v>
      </c>
      <c r="J280" s="1">
        <f>(2*$E280*$D280*$C280*$C280+$E280*$D280*$C280)/(G280/1000)/10^12</f>
        <v>1.3230560362668768</v>
      </c>
      <c r="K280" s="1">
        <f>(2*$E280*$D280*$C280*$C280+$E280*$D280*$C280)/(H280/1000)/10^12</f>
        <v>1.372564114098763</v>
      </c>
      <c r="L280" s="1">
        <f t="shared" si="28"/>
        <v>4.1653892646602548</v>
      </c>
      <c r="M280" s="1">
        <f t="shared" si="29"/>
        <v>23.151</v>
      </c>
    </row>
    <row r="281" spans="1:13" x14ac:dyDescent="0.2">
      <c r="B281" t="s">
        <v>88</v>
      </c>
      <c r="C281">
        <v>2048</v>
      </c>
      <c r="D281">
        <v>64</v>
      </c>
      <c r="E281">
        <v>50</v>
      </c>
      <c r="G281" s="1">
        <v>12.55</v>
      </c>
      <c r="H281" s="1">
        <v>12.199</v>
      </c>
      <c r="I281" s="1">
        <v>6.016</v>
      </c>
      <c r="J281" s="1">
        <f>(2*$E281*$D281*$C281*$C281+$E281*$D281*$C281)/(G281/1000)/10^12</f>
        <v>2.1394501354581674</v>
      </c>
      <c r="K281" s="1">
        <f>(2*$E281*$D281*$C281*$C281+$E281*$D281*$C281)/(H281/1000)/10^12</f>
        <v>2.2010082137880156</v>
      </c>
      <c r="L281" s="1">
        <f t="shared" si="28"/>
        <v>4.4631148936170213</v>
      </c>
      <c r="M281" s="1">
        <f t="shared" si="29"/>
        <v>30.765000000000001</v>
      </c>
    </row>
    <row r="282" spans="1:13" x14ac:dyDescent="0.2">
      <c r="B282" t="s">
        <v>88</v>
      </c>
      <c r="C282">
        <v>2048</v>
      </c>
      <c r="D282">
        <v>128</v>
      </c>
      <c r="E282">
        <v>50</v>
      </c>
      <c r="G282" s="1">
        <v>18.632000000000001</v>
      </c>
      <c r="H282" s="1">
        <v>18.009</v>
      </c>
      <c r="I282" s="1">
        <v>11.5</v>
      </c>
      <c r="J282" s="1">
        <f>(2*$E282*$D282*$C282*$C282+$E282*$D282*$C282)/(G282/1000)/10^12</f>
        <v>2.8821489051094886</v>
      </c>
      <c r="K282" s="1">
        <f>(2*$E282*$D282*$C282*$C282+$E282*$D282*$C282)/(H282/1000)/10^12</f>
        <v>2.9818534288411347</v>
      </c>
      <c r="L282" s="1">
        <f t="shared" si="28"/>
        <v>4.6695824695652179</v>
      </c>
      <c r="M282" s="1">
        <f t="shared" si="29"/>
        <v>48.141000000000005</v>
      </c>
    </row>
    <row r="283" spans="1:13" x14ac:dyDescent="0.2">
      <c r="B283" t="s">
        <v>88</v>
      </c>
      <c r="C283">
        <v>2560</v>
      </c>
      <c r="D283">
        <v>16</v>
      </c>
      <c r="E283">
        <v>50</v>
      </c>
      <c r="G283" s="1">
        <v>12.589</v>
      </c>
      <c r="H283" s="1">
        <v>12.269</v>
      </c>
      <c r="I283" s="1">
        <v>2.62</v>
      </c>
      <c r="J283" s="1">
        <f>(2*$E283*$D283*$C283*$C283+$E283*$D283*$C283)/(G283/1000)/10^12</f>
        <v>0.83309301771387712</v>
      </c>
      <c r="K283" s="1">
        <f>(2*$E283*$D283*$C283*$C283+$E283*$D283*$C283)/(H283/1000)/10^12</f>
        <v>0.85482174586355864</v>
      </c>
      <c r="L283" s="1">
        <f t="shared" si="28"/>
        <v>4.0029801526717561</v>
      </c>
      <c r="M283" s="1">
        <f t="shared" si="29"/>
        <v>27.478000000000002</v>
      </c>
    </row>
    <row r="284" spans="1:13" x14ac:dyDescent="0.2">
      <c r="B284" t="s">
        <v>88</v>
      </c>
      <c r="C284">
        <v>2560</v>
      </c>
      <c r="D284">
        <v>32</v>
      </c>
      <c r="E284">
        <v>50</v>
      </c>
      <c r="G284" s="1">
        <v>12.103999999999999</v>
      </c>
      <c r="H284" s="1">
        <v>11.624000000000001</v>
      </c>
      <c r="I284" s="1">
        <v>4.6859999999999999</v>
      </c>
      <c r="J284" s="1">
        <f>(2*$E284*$D284*$C284*$C284+$E284*$D284*$C284)/(G284/1000)/10^12</f>
        <v>1.7329491077329811</v>
      </c>
      <c r="K284" s="1">
        <f>(2*$E284*$D284*$C284*$C284+$E284*$D284*$C284)/(H284/1000)/10^12</f>
        <v>1.8045092911218168</v>
      </c>
      <c r="L284" s="1">
        <f t="shared" si="28"/>
        <v>4.4762304737516008</v>
      </c>
      <c r="M284" s="1">
        <f t="shared" si="29"/>
        <v>28.414000000000001</v>
      </c>
    </row>
    <row r="285" spans="1:13" x14ac:dyDescent="0.2">
      <c r="B285" t="s">
        <v>88</v>
      </c>
      <c r="C285">
        <v>2560</v>
      </c>
      <c r="D285">
        <v>64</v>
      </c>
      <c r="E285">
        <v>50</v>
      </c>
      <c r="G285" s="1">
        <v>15.75</v>
      </c>
      <c r="H285" s="1">
        <v>15.694000000000001</v>
      </c>
      <c r="I285" s="1">
        <v>8.7729999999999997</v>
      </c>
      <c r="J285" s="1">
        <f>(2*$E285*$D285*$C285*$C285+$E285*$D285*$C285)/(G285/1000)/10^12</f>
        <v>2.6635702857142856</v>
      </c>
      <c r="K285" s="1">
        <f>(2*$E285*$D285*$C285*$C285+$E285*$D285*$C285)/(H285/1000)/10^12</f>
        <v>2.6730745507837392</v>
      </c>
      <c r="L285" s="1">
        <f t="shared" si="28"/>
        <v>4.7818570614385045</v>
      </c>
      <c r="M285" s="1">
        <f t="shared" si="29"/>
        <v>40.216999999999999</v>
      </c>
    </row>
    <row r="286" spans="1:13" x14ac:dyDescent="0.2">
      <c r="B286" t="s">
        <v>88</v>
      </c>
      <c r="C286">
        <v>2560</v>
      </c>
      <c r="D286">
        <v>128</v>
      </c>
      <c r="E286">
        <v>50</v>
      </c>
      <c r="G286" s="1">
        <v>25.507999999999999</v>
      </c>
      <c r="H286" s="1">
        <v>25.193999999999999</v>
      </c>
      <c r="I286" s="1">
        <v>17.122</v>
      </c>
      <c r="J286" s="1">
        <f>(2*$E286*$D286*$C286*$C286+$E286*$D286*$C286)/(G286/1000)/10^12</f>
        <v>3.2892607809314724</v>
      </c>
      <c r="K286" s="1">
        <f>(2*$E286*$D286*$C286*$C286+$E286*$D286*$C286)/(H286/1000)/10^12</f>
        <v>3.3302557751845678</v>
      </c>
      <c r="L286" s="1">
        <f t="shared" si="28"/>
        <v>4.9002723980843363</v>
      </c>
      <c r="M286" s="1">
        <f t="shared" si="29"/>
        <v>67.823999999999998</v>
      </c>
    </row>
    <row r="288" spans="1:13" x14ac:dyDescent="0.2">
      <c r="I288" s="3"/>
    </row>
    <row r="290" spans="1:13" x14ac:dyDescent="0.2">
      <c r="A290" t="s">
        <v>25</v>
      </c>
      <c r="B290" t="s">
        <v>89</v>
      </c>
      <c r="C290" t="s">
        <v>22</v>
      </c>
      <c r="D290" t="s">
        <v>2</v>
      </c>
      <c r="E290" t="s">
        <v>23</v>
      </c>
      <c r="G290" t="s">
        <v>26</v>
      </c>
      <c r="H290" t="s">
        <v>83</v>
      </c>
      <c r="I290" t="s">
        <v>84</v>
      </c>
      <c r="J290" t="s">
        <v>41</v>
      </c>
      <c r="K290" t="s">
        <v>42</v>
      </c>
      <c r="L290" t="s">
        <v>86</v>
      </c>
      <c r="M290" t="s">
        <v>87</v>
      </c>
    </row>
    <row r="291" spans="1:13" x14ac:dyDescent="0.2">
      <c r="B291" t="s">
        <v>90</v>
      </c>
      <c r="C291">
        <v>512</v>
      </c>
      <c r="D291">
        <v>16</v>
      </c>
      <c r="E291">
        <v>25</v>
      </c>
      <c r="G291" s="1">
        <v>2.56</v>
      </c>
      <c r="H291" s="1">
        <v>2.8170000000000002</v>
      </c>
      <c r="I291" s="1">
        <v>0.42799999999999999</v>
      </c>
      <c r="J291" s="1">
        <f>(8*$E291*$D291*$C291*$C291)/(G291/1000)/10^12</f>
        <v>0.32768000000000003</v>
      </c>
      <c r="K291" s="1">
        <f>(8*$E291*$D291*$C291*$C291)/(H291/1000)/10^12</f>
        <v>0.29778516151934681</v>
      </c>
      <c r="L291" s="1">
        <f>(8*$E291*$D291*$C291*$C291)/(I291/1000)/10^12</f>
        <v>1.959955140186916</v>
      </c>
      <c r="M291" s="1">
        <f t="shared" ref="M291:M312" si="30">G291+H291+I291</f>
        <v>5.8050000000000006</v>
      </c>
    </row>
    <row r="292" spans="1:13" x14ac:dyDescent="0.2">
      <c r="B292" t="s">
        <v>90</v>
      </c>
      <c r="C292">
        <v>512</v>
      </c>
      <c r="D292">
        <v>32</v>
      </c>
      <c r="E292">
        <v>25</v>
      </c>
      <c r="G292" s="1">
        <v>3.4169999999999998</v>
      </c>
      <c r="H292" s="1">
        <v>3.5219999999999998</v>
      </c>
      <c r="I292" s="1">
        <v>0.66100000000000003</v>
      </c>
      <c r="J292" s="1">
        <f>(8*$E292*$D292*$C292*$C292)/(G292/1000)/10^12</f>
        <v>0.49099256657887036</v>
      </c>
      <c r="K292" s="1">
        <f>(8*$E292*$D292*$C292*$C292)/(H292/1000)/10^12</f>
        <v>0.47635479840999434</v>
      </c>
      <c r="L292" s="1">
        <f t="shared" ref="L292:L312" si="31">(8*$E292*$D292*$C292*$C292)/(I292/1000)/10^12</f>
        <v>2.5381567322239031</v>
      </c>
      <c r="M292" s="1">
        <f t="shared" si="30"/>
        <v>7.6</v>
      </c>
    </row>
    <row r="293" spans="1:13" x14ac:dyDescent="0.2">
      <c r="B293" t="s">
        <v>90</v>
      </c>
      <c r="C293">
        <v>512</v>
      </c>
      <c r="D293">
        <v>64</v>
      </c>
      <c r="E293">
        <v>25</v>
      </c>
      <c r="G293" s="1">
        <v>3.91</v>
      </c>
      <c r="H293" s="1">
        <v>4.1779999999999999</v>
      </c>
      <c r="I293" s="1">
        <v>1.0760000000000001</v>
      </c>
      <c r="J293" s="1">
        <f>(8*$E293*$D293*$C293*$C293)/(G293/1000)/10^12</f>
        <v>0.85816961636828637</v>
      </c>
      <c r="K293" s="1">
        <f>(8*$E293*$D293*$C293*$C293)/(H293/1000)/10^12</f>
        <v>0.80312187649593103</v>
      </c>
      <c r="L293" s="1">
        <f t="shared" si="31"/>
        <v>3.118441635687732</v>
      </c>
      <c r="M293" s="1">
        <f t="shared" si="30"/>
        <v>9.1640000000000015</v>
      </c>
    </row>
    <row r="294" spans="1:13" x14ac:dyDescent="0.2">
      <c r="B294" t="s">
        <v>90</v>
      </c>
      <c r="C294">
        <v>512</v>
      </c>
      <c r="D294">
        <v>128</v>
      </c>
      <c r="E294">
        <v>25</v>
      </c>
      <c r="G294" s="1">
        <v>4.2110000000000003</v>
      </c>
      <c r="H294" s="1">
        <v>6.7809999999999997</v>
      </c>
      <c r="I294" s="1">
        <v>1.994</v>
      </c>
      <c r="J294" s="1">
        <f>(8*$E294*$D294*$C294*$C294)/(G294/1000)/10^12</f>
        <v>1.5936562336737117</v>
      </c>
      <c r="K294" s="1">
        <f>(8*$E294*$D294*$C294*$C294)/(H294/1000)/10^12</f>
        <v>0.98966028609349654</v>
      </c>
      <c r="L294" s="1">
        <f t="shared" si="31"/>
        <v>3.365539819458375</v>
      </c>
      <c r="M294" s="1">
        <f t="shared" si="30"/>
        <v>12.986000000000001</v>
      </c>
    </row>
    <row r="295" spans="1:13" x14ac:dyDescent="0.2">
      <c r="B295" t="s">
        <v>90</v>
      </c>
      <c r="C295">
        <v>1024</v>
      </c>
      <c r="D295">
        <v>16</v>
      </c>
      <c r="E295">
        <v>25</v>
      </c>
      <c r="G295" s="1">
        <v>5.2859999999999996</v>
      </c>
      <c r="H295" s="1">
        <v>5.133</v>
      </c>
      <c r="I295" s="1">
        <v>1.1739999999999999</v>
      </c>
      <c r="J295" s="1">
        <f>(8*$E295*$D295*$C295*$C295)/(G295/1000)/10^12</f>
        <v>0.6347792659856224</v>
      </c>
      <c r="K295" s="1">
        <f>(8*$E295*$D295*$C295*$C295)/(H295/1000)/10^12</f>
        <v>0.65370021429962977</v>
      </c>
      <c r="L295" s="1">
        <f t="shared" si="31"/>
        <v>2.8581287904599662</v>
      </c>
      <c r="M295" s="1">
        <f t="shared" si="30"/>
        <v>11.593</v>
      </c>
    </row>
    <row r="296" spans="1:13" x14ac:dyDescent="0.2">
      <c r="B296" t="s">
        <v>90</v>
      </c>
      <c r="C296">
        <v>1024</v>
      </c>
      <c r="D296">
        <v>32</v>
      </c>
      <c r="E296">
        <v>25</v>
      </c>
      <c r="G296" s="1">
        <v>5.226</v>
      </c>
      <c r="H296" s="1">
        <v>12.039</v>
      </c>
      <c r="I296" s="1">
        <v>1.8540000000000001</v>
      </c>
      <c r="J296" s="1">
        <f>(8*$E296*$D296*$C296*$C296)/(G296/1000)/10^12</f>
        <v>1.2841344048985839</v>
      </c>
      <c r="K296" s="1">
        <f>(8*$E296*$D296*$C296*$C296)/(H296/1000)/10^12</f>
        <v>0.55742888944264479</v>
      </c>
      <c r="L296" s="1">
        <f t="shared" si="31"/>
        <v>3.6196798274002155</v>
      </c>
      <c r="M296" s="1">
        <f t="shared" si="30"/>
        <v>19.119</v>
      </c>
    </row>
    <row r="297" spans="1:13" x14ac:dyDescent="0.2">
      <c r="B297" t="s">
        <v>90</v>
      </c>
      <c r="C297">
        <v>1024</v>
      </c>
      <c r="D297">
        <v>64</v>
      </c>
      <c r="E297">
        <v>25</v>
      </c>
      <c r="G297" s="1">
        <v>6.4950000000000001</v>
      </c>
      <c r="H297" s="1">
        <v>14.129</v>
      </c>
      <c r="I297" s="1">
        <v>3.2389999999999999</v>
      </c>
      <c r="J297" s="1">
        <f>(8*$E297*$D297*$C297*$C297)/(G297/1000)/10^12</f>
        <v>2.0664777213240955</v>
      </c>
      <c r="K297" s="1">
        <f>(8*$E297*$D297*$C297*$C297)/(H297/1000)/10^12</f>
        <v>0.9499449925684762</v>
      </c>
      <c r="L297" s="1">
        <f t="shared" si="31"/>
        <v>4.1438014201914175</v>
      </c>
      <c r="M297" s="1">
        <f t="shared" si="30"/>
        <v>23.863</v>
      </c>
    </row>
    <row r="298" spans="1:13" x14ac:dyDescent="0.2">
      <c r="B298" t="s">
        <v>90</v>
      </c>
      <c r="C298">
        <v>1024</v>
      </c>
      <c r="D298">
        <v>128</v>
      </c>
      <c r="E298">
        <v>25</v>
      </c>
      <c r="G298" s="1">
        <v>9.02</v>
      </c>
      <c r="H298" s="1">
        <v>9.3510000000000009</v>
      </c>
      <c r="I298" s="1">
        <v>6.0179999999999998</v>
      </c>
      <c r="J298" s="1">
        <f>(8*$E298*$D298*$C298*$C298)/(G298/1000)/10^12</f>
        <v>2.9760028381374721</v>
      </c>
      <c r="K298" s="1">
        <f>(8*$E298*$D298*$C298*$C298)/(H298/1000)/10^12</f>
        <v>2.8706604213453102</v>
      </c>
      <c r="L298" s="1">
        <f t="shared" si="31"/>
        <v>4.4605426387504155</v>
      </c>
      <c r="M298" s="1">
        <f t="shared" si="30"/>
        <v>24.389000000000003</v>
      </c>
    </row>
    <row r="299" spans="1:13" x14ac:dyDescent="0.2">
      <c r="B299" t="s">
        <v>90</v>
      </c>
      <c r="C299">
        <v>2048</v>
      </c>
      <c r="D299">
        <v>16</v>
      </c>
      <c r="E299">
        <v>25</v>
      </c>
      <c r="G299" s="1">
        <v>15.956</v>
      </c>
      <c r="H299" s="1">
        <v>12.082000000000001</v>
      </c>
      <c r="I299" s="1">
        <v>3.5419999999999998</v>
      </c>
      <c r="J299" s="1">
        <f>(8*$E299*$D299*$C299*$C299)/(G299/1000)/10^12</f>
        <v>0.84117402857859114</v>
      </c>
      <c r="K299" s="1">
        <f>(8*$E299*$D299*$C299*$C299)/(H299/1000)/10^12</f>
        <v>1.1108899851018041</v>
      </c>
      <c r="L299" s="1">
        <f t="shared" si="31"/>
        <v>3.7893203839638625</v>
      </c>
      <c r="M299" s="1">
        <f t="shared" si="30"/>
        <v>31.58</v>
      </c>
    </row>
    <row r="300" spans="1:13" x14ac:dyDescent="0.2">
      <c r="B300" t="s">
        <v>90</v>
      </c>
      <c r="C300">
        <v>2048</v>
      </c>
      <c r="D300">
        <v>32</v>
      </c>
      <c r="E300">
        <v>25</v>
      </c>
      <c r="G300" s="1">
        <v>10.83</v>
      </c>
      <c r="H300" s="1">
        <v>11.173999999999999</v>
      </c>
      <c r="I300" s="1">
        <v>6.0149999999999997</v>
      </c>
      <c r="J300" s="1">
        <f>(8*$E300*$D300*$C300*$C300)/(G300/1000)/10^12</f>
        <v>2.4786284025854113</v>
      </c>
      <c r="K300" s="1">
        <f>(8*$E300*$D300*$C300*$C300)/(H300/1000)/10^12</f>
        <v>2.4023219616967966</v>
      </c>
      <c r="L300" s="1">
        <f t="shared" si="31"/>
        <v>4.4627673482959267</v>
      </c>
      <c r="M300" s="1">
        <f t="shared" si="30"/>
        <v>28.018999999999998</v>
      </c>
    </row>
    <row r="301" spans="1:13" x14ac:dyDescent="0.2">
      <c r="B301" t="s">
        <v>90</v>
      </c>
      <c r="C301">
        <v>2048</v>
      </c>
      <c r="D301">
        <v>64</v>
      </c>
      <c r="E301">
        <v>25</v>
      </c>
      <c r="G301" s="1">
        <v>15.712999999999999</v>
      </c>
      <c r="H301" s="1">
        <v>15.516</v>
      </c>
      <c r="I301" s="1">
        <v>11.048</v>
      </c>
      <c r="J301" s="1">
        <f>(8*$E301*$D301*$C301*$C301)/(G301/1000)/10^12</f>
        <v>3.4167308088843638</v>
      </c>
      <c r="K301" s="1">
        <f>(8*$E301*$D301*$C301*$C301)/(H301/1000)/10^12</f>
        <v>3.4601115751482339</v>
      </c>
      <c r="L301" s="1">
        <f t="shared" si="31"/>
        <v>4.8594398262128884</v>
      </c>
      <c r="M301" s="1">
        <f t="shared" si="30"/>
        <v>42.277000000000001</v>
      </c>
    </row>
    <row r="302" spans="1:13" x14ac:dyDescent="0.2">
      <c r="B302" t="s">
        <v>90</v>
      </c>
      <c r="C302">
        <v>2048</v>
      </c>
      <c r="D302">
        <v>128</v>
      </c>
      <c r="E302">
        <v>25</v>
      </c>
      <c r="G302" s="1">
        <v>30.146999999999998</v>
      </c>
      <c r="H302" s="1">
        <v>28.960999999999999</v>
      </c>
      <c r="I302" s="1">
        <v>21.283999999999999</v>
      </c>
      <c r="J302" s="1">
        <f>(8*$E302*$D302*$C302*$C302)/(G302/1000)/10^12</f>
        <v>3.5616871463163826</v>
      </c>
      <c r="K302" s="1">
        <f>(8*$E302*$D302*$C302*$C302)/(H302/1000)/10^12</f>
        <v>3.7075440212699844</v>
      </c>
      <c r="L302" s="1">
        <f t="shared" si="31"/>
        <v>5.0448309716218755</v>
      </c>
      <c r="M302" s="1">
        <f t="shared" si="30"/>
        <v>80.391999999999996</v>
      </c>
    </row>
    <row r="303" spans="1:13" x14ac:dyDescent="0.2">
      <c r="B303" t="s">
        <v>91</v>
      </c>
      <c r="C303">
        <v>4096</v>
      </c>
      <c r="D303">
        <v>16</v>
      </c>
      <c r="E303">
        <v>25</v>
      </c>
      <c r="G303" s="1">
        <v>56.228999999999999</v>
      </c>
      <c r="H303" s="1">
        <v>52.389000000000003</v>
      </c>
      <c r="I303" s="1">
        <v>12.946999999999999</v>
      </c>
      <c r="J303" s="1">
        <f>(8*$E303*$D303*$C303*$C303)/(G303/1000)/10^12</f>
        <v>0.95479363317860888</v>
      </c>
      <c r="K303" s="1">
        <f>(8*$E303*$D303*$C303*$C303)/(H303/1000)/10^12</f>
        <v>1.0247779342991847</v>
      </c>
      <c r="L303" s="1">
        <f t="shared" si="31"/>
        <v>4.1466819494863678</v>
      </c>
      <c r="M303" s="1">
        <f t="shared" si="30"/>
        <v>121.565</v>
      </c>
    </row>
    <row r="304" spans="1:13" x14ac:dyDescent="0.2">
      <c r="B304" t="s">
        <v>91</v>
      </c>
      <c r="C304">
        <v>4096</v>
      </c>
      <c r="D304">
        <v>32</v>
      </c>
      <c r="E304">
        <v>25</v>
      </c>
      <c r="G304" s="1">
        <v>99.18</v>
      </c>
      <c r="H304" s="1">
        <v>36.390999999999998</v>
      </c>
      <c r="I304" s="1">
        <v>22.530999999999999</v>
      </c>
      <c r="J304" s="1">
        <f>(8*$E304*$D304*$C304*$C304)/(G304/1000)/10^12</f>
        <v>1.0826193022786852</v>
      </c>
      <c r="K304" s="1">
        <f>(8*$E304*$D304*$C304*$C304)/(H304/1000)/10^12</f>
        <v>2.9505697122915007</v>
      </c>
      <c r="L304" s="1">
        <f t="shared" si="31"/>
        <v>4.7656199192224049</v>
      </c>
      <c r="M304" s="1">
        <f t="shared" si="30"/>
        <v>158.102</v>
      </c>
    </row>
    <row r="305" spans="1:13" x14ac:dyDescent="0.2">
      <c r="B305" t="s">
        <v>91</v>
      </c>
      <c r="C305">
        <v>4096</v>
      </c>
      <c r="D305">
        <v>64</v>
      </c>
      <c r="E305">
        <v>25</v>
      </c>
      <c r="G305" s="1">
        <v>100.14400000000001</v>
      </c>
      <c r="H305" s="1">
        <v>53.5</v>
      </c>
      <c r="I305" s="1">
        <v>42.274999999999999</v>
      </c>
      <c r="J305" s="1">
        <f>(8*$E305*$D305*$C305*$C305)/(G305/1000)/10^12</f>
        <v>2.1443957181658408</v>
      </c>
      <c r="K305" s="1">
        <f>(8*$E305*$D305*$C305*$C305)/(H305/1000)/10^12</f>
        <v>4.0139881271028033</v>
      </c>
      <c r="L305" s="1">
        <f t="shared" si="31"/>
        <v>5.0797957374334715</v>
      </c>
      <c r="M305" s="1">
        <f t="shared" si="30"/>
        <v>195.91900000000001</v>
      </c>
    </row>
    <row r="306" spans="1:13" x14ac:dyDescent="0.2">
      <c r="B306" t="s">
        <v>91</v>
      </c>
      <c r="C306">
        <v>4096</v>
      </c>
      <c r="D306">
        <v>128</v>
      </c>
      <c r="E306">
        <v>25</v>
      </c>
      <c r="G306" s="1">
        <v>102.682</v>
      </c>
      <c r="H306" s="1">
        <v>104.61</v>
      </c>
      <c r="I306" s="1">
        <v>82.366</v>
      </c>
      <c r="J306" s="1">
        <f>(8*$E306*$D306*$C306*$C306)/(G306/1000)/10^12</f>
        <v>4.1827850022399256</v>
      </c>
      <c r="K306" s="1">
        <f>(8*$E306*$D306*$C306*$C306)/(H306/1000)/10^12</f>
        <v>4.1056947672306663</v>
      </c>
      <c r="L306" s="1">
        <f t="shared" si="31"/>
        <v>5.2144905616395114</v>
      </c>
      <c r="M306" s="1">
        <f t="shared" si="30"/>
        <v>289.65800000000002</v>
      </c>
    </row>
    <row r="307" spans="1:13" x14ac:dyDescent="0.2">
      <c r="B307" t="s">
        <v>91</v>
      </c>
      <c r="C307">
        <v>1536</v>
      </c>
      <c r="D307">
        <v>8</v>
      </c>
      <c r="E307">
        <v>50</v>
      </c>
      <c r="G307">
        <v>11.523</v>
      </c>
      <c r="H307" s="1">
        <v>12.289</v>
      </c>
      <c r="I307" s="1">
        <v>2.1320000000000001</v>
      </c>
      <c r="J307" s="1">
        <f>(8*$E307*$D307*$C307*$C307)/(G307/1000)/10^12</f>
        <v>0.65518937776620667</v>
      </c>
      <c r="K307" s="1">
        <f>(8*$E307*$D307*$C307*$C307)/(H307/1000)/10^12</f>
        <v>0.61435000406867935</v>
      </c>
      <c r="L307" s="1">
        <f t="shared" si="31"/>
        <v>3.5411572232645399</v>
      </c>
      <c r="M307" s="1">
        <f t="shared" si="30"/>
        <v>25.943999999999999</v>
      </c>
    </row>
    <row r="308" spans="1:13" x14ac:dyDescent="0.2">
      <c r="B308" t="s">
        <v>91</v>
      </c>
      <c r="C308">
        <v>1536</v>
      </c>
      <c r="D308">
        <v>16</v>
      </c>
      <c r="E308">
        <v>50</v>
      </c>
      <c r="G308">
        <v>18.71</v>
      </c>
      <c r="H308" s="1">
        <v>14.157</v>
      </c>
      <c r="I308" s="1">
        <v>3.5910000000000002</v>
      </c>
      <c r="J308" s="1">
        <f>(8*$E308*$D308*$C308*$C308)/(G308/1000)/10^12</f>
        <v>0.80702802779262428</v>
      </c>
      <c r="K308" s="1">
        <f>(8*$E308*$D308*$C308*$C308)/(H308/1000)/10^12</f>
        <v>1.0665744437380802</v>
      </c>
      <c r="L308" s="1">
        <f t="shared" si="31"/>
        <v>4.2048160401002503</v>
      </c>
      <c r="M308" s="1">
        <f t="shared" si="30"/>
        <v>36.458000000000006</v>
      </c>
    </row>
    <row r="309" spans="1:13" x14ac:dyDescent="0.2">
      <c r="B309" t="s">
        <v>91</v>
      </c>
      <c r="C309">
        <v>1536</v>
      </c>
      <c r="D309">
        <v>32</v>
      </c>
      <c r="E309">
        <v>50</v>
      </c>
      <c r="G309">
        <v>13.991</v>
      </c>
      <c r="H309" s="1">
        <v>16.149999999999999</v>
      </c>
      <c r="I309" s="1">
        <v>6.4249999999999998</v>
      </c>
      <c r="J309" s="1">
        <f>(8*$E309*$D309*$C309*$C309)/(G309/1000)/10^12</f>
        <v>2.1584582088485456</v>
      </c>
      <c r="K309" s="1">
        <f>(8*$E309*$D309*$C309*$C309)/(H309/1000)/10^12</f>
        <v>1.8699064272445822</v>
      </c>
      <c r="L309" s="1">
        <f t="shared" si="31"/>
        <v>4.7002317198443571</v>
      </c>
      <c r="M309" s="1">
        <f t="shared" si="30"/>
        <v>36.565999999999995</v>
      </c>
    </row>
    <row r="310" spans="1:13" x14ac:dyDescent="0.2">
      <c r="B310" t="s">
        <v>91</v>
      </c>
      <c r="C310">
        <v>256</v>
      </c>
      <c r="D310">
        <v>16</v>
      </c>
      <c r="E310">
        <v>150</v>
      </c>
      <c r="G310">
        <v>10.635</v>
      </c>
      <c r="H310" s="1">
        <v>10.881</v>
      </c>
      <c r="I310" s="1">
        <v>0.624</v>
      </c>
      <c r="J310" s="1">
        <f>(8*$E310*$D310*$C310*$C310)/(G310/1000)/10^12</f>
        <v>0.11831605077574048</v>
      </c>
      <c r="K310" s="1">
        <f>(8*$E310*$D310*$C310*$C310)/(H310/1000)/10^12</f>
        <v>0.1156411359250069</v>
      </c>
      <c r="L310" s="1">
        <f t="shared" si="31"/>
        <v>2.0164923076923076</v>
      </c>
      <c r="M310" s="1">
        <f t="shared" si="30"/>
        <v>22.139999999999997</v>
      </c>
    </row>
    <row r="311" spans="1:13" x14ac:dyDescent="0.2">
      <c r="B311" t="s">
        <v>91</v>
      </c>
      <c r="C311">
        <v>256</v>
      </c>
      <c r="D311">
        <v>32</v>
      </c>
      <c r="E311">
        <v>150</v>
      </c>
      <c r="G311">
        <v>8.9700000000000006</v>
      </c>
      <c r="H311" s="1">
        <v>11.289</v>
      </c>
      <c r="I311" s="1">
        <v>1.097</v>
      </c>
      <c r="J311" s="1">
        <f>(8*$E311*$D311*$C311*$C311)/(G311/1000)/10^12</f>
        <v>0.28055545150501671</v>
      </c>
      <c r="K311" s="1">
        <f>(8*$E311*$D311*$C311*$C311)/(H311/1000)/10^12</f>
        <v>0.22292341217114003</v>
      </c>
      <c r="L311" s="1">
        <f t="shared" si="31"/>
        <v>2.2940587055606203</v>
      </c>
      <c r="M311" s="1">
        <f t="shared" si="30"/>
        <v>21.356000000000002</v>
      </c>
    </row>
    <row r="312" spans="1:13" x14ac:dyDescent="0.2">
      <c r="B312" t="s">
        <v>91</v>
      </c>
      <c r="C312">
        <v>256</v>
      </c>
      <c r="D312">
        <v>64</v>
      </c>
      <c r="E312">
        <v>150</v>
      </c>
      <c r="G312">
        <v>12.768000000000001</v>
      </c>
      <c r="H312" s="1">
        <v>15.879</v>
      </c>
      <c r="I312" s="1">
        <v>1.899</v>
      </c>
      <c r="J312" s="1">
        <f>(8*$E312*$D312*$C312*$C312)/(G312/1000)/10^12</f>
        <v>0.3942015037593985</v>
      </c>
      <c r="K312" s="1">
        <f>(8*$E312*$D312*$C312*$C312)/(H312/1000)/10^12</f>
        <v>0.31696988475344795</v>
      </c>
      <c r="L312" s="1">
        <f t="shared" si="31"/>
        <v>2.6504290679304896</v>
      </c>
      <c r="M312" s="1">
        <f t="shared" si="30"/>
        <v>30.545999999999999</v>
      </c>
    </row>
    <row r="315" spans="1:13" x14ac:dyDescent="0.2">
      <c r="A315" t="s">
        <v>70</v>
      </c>
      <c r="B315" t="s">
        <v>89</v>
      </c>
      <c r="C315" t="s">
        <v>71</v>
      </c>
      <c r="D315" t="s">
        <v>2</v>
      </c>
      <c r="E315" t="s">
        <v>23</v>
      </c>
      <c r="G315" t="s">
        <v>26</v>
      </c>
      <c r="H315" t="s">
        <v>83</v>
      </c>
      <c r="I315" t="s">
        <v>84</v>
      </c>
      <c r="J315" t="s">
        <v>41</v>
      </c>
      <c r="K315" t="s">
        <v>42</v>
      </c>
      <c r="L315" t="s">
        <v>86</v>
      </c>
      <c r="M315" t="s">
        <v>87</v>
      </c>
    </row>
    <row r="316" spans="1:13" x14ac:dyDescent="0.2">
      <c r="B316" t="s">
        <v>88</v>
      </c>
      <c r="C316">
        <v>2816</v>
      </c>
      <c r="D316">
        <v>32</v>
      </c>
      <c r="E316">
        <v>1500</v>
      </c>
      <c r="G316" s="1">
        <v>773.13800000000003</v>
      </c>
      <c r="H316" s="1">
        <v>759.79499999999996</v>
      </c>
      <c r="I316" s="1">
        <v>448.37</v>
      </c>
      <c r="J316" s="1">
        <f>(6*$E316*$D316*$C316*$C316)/(G316/1000)/10^12</f>
        <v>2.9539338746769657</v>
      </c>
      <c r="K316" s="1">
        <f>(6*$E316*$D316*$C316*$C316)/(H316/1000)/10^12</f>
        <v>3.0058088405425147</v>
      </c>
      <c r="L316" s="1">
        <f>(6*$E316*$D316*$C316*$C316)/(I316/1000)/10^12</f>
        <v>5.0935578383923996</v>
      </c>
      <c r="M316" s="1">
        <f>H316+I316</f>
        <v>1208.165</v>
      </c>
    </row>
    <row r="317" spans="1:13" x14ac:dyDescent="0.2">
      <c r="B317" t="s">
        <v>88</v>
      </c>
      <c r="C317">
        <v>2816</v>
      </c>
      <c r="D317">
        <v>32</v>
      </c>
      <c r="E317">
        <v>750</v>
      </c>
      <c r="G317" s="1">
        <v>383.48899999999998</v>
      </c>
      <c r="H317" s="1">
        <v>382.55900000000003</v>
      </c>
      <c r="I317" s="1">
        <v>224.34700000000001</v>
      </c>
      <c r="J317" s="1">
        <f>(6*$E317*$D317*$C317*$C317)/(G317/1000)/10^12</f>
        <v>2.9776584569570446</v>
      </c>
      <c r="K317" s="1">
        <f>(6*$E317*$D317*$C317*$C317)/(H317/1000)/10^12</f>
        <v>2.9848971374350097</v>
      </c>
      <c r="L317" s="1">
        <f t="shared" ref="L317:L334" si="32">(6*$E317*$D317*$C317*$C317)/(I317/1000)/10^12</f>
        <v>5.0898798022705884</v>
      </c>
      <c r="M317" s="1">
        <f>H317+I317</f>
        <v>606.90600000000006</v>
      </c>
    </row>
    <row r="318" spans="1:13" x14ac:dyDescent="0.2">
      <c r="B318" t="s">
        <v>88</v>
      </c>
      <c r="C318">
        <v>2816</v>
      </c>
      <c r="D318">
        <v>32</v>
      </c>
      <c r="E318">
        <v>375</v>
      </c>
      <c r="G318" s="1">
        <v>195.58</v>
      </c>
      <c r="H318" s="1">
        <v>192.45</v>
      </c>
      <c r="I318" s="1">
        <v>112.488</v>
      </c>
      <c r="J318" s="1">
        <f>(6*$E318*$D318*$C318*$C318)/(G318/1000)/10^12</f>
        <v>2.9192638920134981</v>
      </c>
      <c r="K318" s="1">
        <f>(6*$E318*$D318*$C318*$C318)/(H318/1000)/10^12</f>
        <v>2.9667426968043653</v>
      </c>
      <c r="L318" s="1">
        <f t="shared" si="32"/>
        <v>5.0756492425858761</v>
      </c>
      <c r="M318" s="1">
        <f>H318+I318</f>
        <v>304.93799999999999</v>
      </c>
    </row>
    <row r="319" spans="1:13" x14ac:dyDescent="0.2">
      <c r="B319" t="s">
        <v>88</v>
      </c>
      <c r="C319">
        <v>2816</v>
      </c>
      <c r="D319">
        <v>32</v>
      </c>
      <c r="E319">
        <v>187</v>
      </c>
      <c r="G319" s="1">
        <v>95.304000000000002</v>
      </c>
      <c r="H319" s="1">
        <v>97.521000000000001</v>
      </c>
      <c r="I319" s="1">
        <v>56.466999999999999</v>
      </c>
      <c r="J319" s="1">
        <f>(6*$E319*$D319*$C319*$C319)/(G319/1000)/10^12</f>
        <v>2.9874249750692519</v>
      </c>
      <c r="K319" s="1">
        <f>(6*$E319*$D319*$C319*$C319)/(H319/1000)/10^12</f>
        <v>2.9195101549820039</v>
      </c>
      <c r="L319" s="1">
        <f t="shared" si="32"/>
        <v>5.0421228296881369</v>
      </c>
      <c r="M319" s="1">
        <f>H319+I319</f>
        <v>153.988</v>
      </c>
    </row>
    <row r="320" spans="1:13" x14ac:dyDescent="0.2">
      <c r="B320" t="s">
        <v>88</v>
      </c>
      <c r="C320">
        <v>2048</v>
      </c>
      <c r="D320">
        <v>32</v>
      </c>
      <c r="E320">
        <v>1500</v>
      </c>
      <c r="G320" s="1">
        <v>417.79899999999998</v>
      </c>
      <c r="H320" s="1">
        <v>513.48099999999999</v>
      </c>
      <c r="I320" s="1">
        <v>239.404</v>
      </c>
      <c r="J320" s="1">
        <f>(6*$E320*$D320*$C320*$C320)/(G320/1000)/10^12</f>
        <v>2.8912456755521196</v>
      </c>
      <c r="K320" s="1">
        <f>(6*$E320*$D320*$C320*$C320)/(H320/1000)/10^12</f>
        <v>2.3524912353134781</v>
      </c>
      <c r="L320" s="1">
        <f t="shared" si="32"/>
        <v>5.0456949424403934</v>
      </c>
      <c r="M320" s="1">
        <f>H320+I320</f>
        <v>752.88499999999999</v>
      </c>
    </row>
    <row r="321" spans="2:13" x14ac:dyDescent="0.2">
      <c r="B321" t="s">
        <v>88</v>
      </c>
      <c r="C321">
        <v>2048</v>
      </c>
      <c r="D321">
        <v>32</v>
      </c>
      <c r="E321">
        <v>750</v>
      </c>
      <c r="G321" s="1">
        <v>212.84399999999999</v>
      </c>
      <c r="H321" s="1">
        <v>254.321</v>
      </c>
      <c r="I321" s="1">
        <v>120.07299999999999</v>
      </c>
      <c r="J321" s="1">
        <f>(6*$E321*$D321*$C321*$C321)/(G321/1000)/10^12</f>
        <v>2.8376640920110501</v>
      </c>
      <c r="K321" s="1">
        <f>(6*$E321*$D321*$C321*$C321)/(H321/1000)/10^12</f>
        <v>2.3748718194722418</v>
      </c>
      <c r="L321" s="1">
        <f t="shared" si="32"/>
        <v>5.0301048195680957</v>
      </c>
      <c r="M321" s="1">
        <f>H321+I321</f>
        <v>374.39400000000001</v>
      </c>
    </row>
    <row r="322" spans="2:13" x14ac:dyDescent="0.2">
      <c r="B322" t="s">
        <v>88</v>
      </c>
      <c r="C322">
        <v>2048</v>
      </c>
      <c r="D322">
        <v>32</v>
      </c>
      <c r="E322">
        <v>375</v>
      </c>
      <c r="G322" s="1">
        <v>107.363</v>
      </c>
      <c r="H322" s="1">
        <v>129.32400000000001</v>
      </c>
      <c r="I322" s="1">
        <v>60.404000000000003</v>
      </c>
      <c r="J322" s="1">
        <f>(6*$E322*$D322*$C322*$C322)/(G322/1000)/10^12</f>
        <v>2.8127929361139312</v>
      </c>
      <c r="K322" s="1">
        <f>(6*$E322*$D322*$C322*$C322)/(H322/1000)/10^12</f>
        <v>2.3351418762178713</v>
      </c>
      <c r="L322" s="1">
        <f t="shared" si="32"/>
        <v>4.9995014899675514</v>
      </c>
      <c r="M322" s="1">
        <f>H322+I322</f>
        <v>189.72800000000001</v>
      </c>
    </row>
    <row r="323" spans="2:13" x14ac:dyDescent="0.2">
      <c r="B323" t="s">
        <v>88</v>
      </c>
      <c r="C323">
        <v>2048</v>
      </c>
      <c r="D323">
        <v>32</v>
      </c>
      <c r="E323">
        <v>187</v>
      </c>
      <c r="G323" s="1">
        <v>56.311</v>
      </c>
      <c r="H323" s="1">
        <v>65.924999999999997</v>
      </c>
      <c r="I323" s="1">
        <v>30.404</v>
      </c>
      <c r="J323" s="1">
        <f>(6*$E323*$D323*$C323*$C323)/(G323/1000)/10^12</f>
        <v>2.6742961555646323</v>
      </c>
      <c r="K323" s="1">
        <f>(6*$E323*$D323*$C323*$C323)/(H323/1000)/10^12</f>
        <v>2.2842971682366326</v>
      </c>
      <c r="L323" s="1">
        <f t="shared" si="32"/>
        <v>4.9530420607814758</v>
      </c>
      <c r="M323" s="1">
        <f>H323+I323</f>
        <v>96.328999999999994</v>
      </c>
    </row>
    <row r="324" spans="2:13" x14ac:dyDescent="0.2">
      <c r="B324" t="s">
        <v>88</v>
      </c>
      <c r="C324">
        <v>1536</v>
      </c>
      <c r="D324">
        <v>32</v>
      </c>
      <c r="E324">
        <v>1500</v>
      </c>
      <c r="G324" s="1">
        <v>298.93700000000001</v>
      </c>
      <c r="H324" s="1">
        <v>366.11700000000002</v>
      </c>
      <c r="I324" s="1">
        <v>136.82599999999999</v>
      </c>
      <c r="J324" s="1">
        <f>(6*$E324*$D324*$C324*$C324)/(G324/1000)/10^12</f>
        <v>2.2729780789932326</v>
      </c>
      <c r="K324" s="1">
        <f>(6*$E324*$D324*$C324*$C324)/(H324/1000)/10^12</f>
        <v>1.8559019329886348</v>
      </c>
      <c r="L324" s="1">
        <f t="shared" si="32"/>
        <v>4.9659951178869512</v>
      </c>
      <c r="M324" s="1">
        <f>H324+I324</f>
        <v>502.94299999999998</v>
      </c>
    </row>
    <row r="325" spans="2:13" x14ac:dyDescent="0.2">
      <c r="B325" t="s">
        <v>88</v>
      </c>
      <c r="C325">
        <v>1536</v>
      </c>
      <c r="D325">
        <v>32</v>
      </c>
      <c r="E325">
        <v>750</v>
      </c>
      <c r="G325" s="1">
        <v>151.858</v>
      </c>
      <c r="H325" s="1">
        <v>184.82499999999999</v>
      </c>
      <c r="I325" s="1">
        <v>68.319000000000003</v>
      </c>
      <c r="J325" s="1">
        <f>(6*$E325*$D325*$C325*$C325)/(G325/1000)/10^12</f>
        <v>2.2372125538331864</v>
      </c>
      <c r="K325" s="1">
        <f>(6*$E325*$D325*$C325*$C325)/(H325/1000)/10^12</f>
        <v>1.8381637981874748</v>
      </c>
      <c r="L325" s="1">
        <f t="shared" si="32"/>
        <v>4.9728278224212881</v>
      </c>
      <c r="M325" s="1">
        <f>H325+I325</f>
        <v>253.14400000000001</v>
      </c>
    </row>
    <row r="326" spans="2:13" x14ac:dyDescent="0.2">
      <c r="B326" t="s">
        <v>88</v>
      </c>
      <c r="C326">
        <v>1536</v>
      </c>
      <c r="D326">
        <v>32</v>
      </c>
      <c r="E326">
        <v>375</v>
      </c>
      <c r="G326" s="1">
        <v>77.884</v>
      </c>
      <c r="H326" s="1">
        <v>94.07</v>
      </c>
      <c r="I326" s="1">
        <v>34.229999999999997</v>
      </c>
      <c r="J326" s="1">
        <f>(6*$E326*$D326*$C326*$C326)/(G326/1000)/10^12</f>
        <v>2.181055313029634</v>
      </c>
      <c r="K326" s="1">
        <f>(6*$E326*$D326*$C326*$C326)/(H326/1000)/10^12</f>
        <v>1.8057756139045393</v>
      </c>
      <c r="L326" s="1">
        <f t="shared" si="32"/>
        <v>4.9625858019281335</v>
      </c>
      <c r="M326" s="1">
        <f>H326+I326</f>
        <v>128.29999999999998</v>
      </c>
    </row>
    <row r="327" spans="2:13" x14ac:dyDescent="0.2">
      <c r="B327" t="s">
        <v>88</v>
      </c>
      <c r="C327">
        <v>1536</v>
      </c>
      <c r="D327">
        <v>32</v>
      </c>
      <c r="E327">
        <v>187</v>
      </c>
      <c r="G327" s="1">
        <v>41.209000000000003</v>
      </c>
      <c r="H327" s="1">
        <v>48.509</v>
      </c>
      <c r="I327" s="1">
        <v>17.2</v>
      </c>
      <c r="J327" s="1">
        <f>(6*$E327*$D327*$C327*$C327)/(G327/1000)/10^12</f>
        <v>2.0555743547283361</v>
      </c>
      <c r="K327" s="1">
        <f>(6*$E327*$D327*$C327*$C327)/(H327/1000)/10^12</f>
        <v>1.7462360300975075</v>
      </c>
      <c r="L327" s="1">
        <f t="shared" si="32"/>
        <v>4.924893231627907</v>
      </c>
      <c r="M327" s="1">
        <f>H327+I327</f>
        <v>65.709000000000003</v>
      </c>
    </row>
    <row r="328" spans="2:13" x14ac:dyDescent="0.2">
      <c r="B328" t="s">
        <v>88</v>
      </c>
      <c r="C328">
        <v>2560</v>
      </c>
      <c r="D328" s="2">
        <v>32</v>
      </c>
      <c r="E328" s="2">
        <v>1500</v>
      </c>
      <c r="G328" s="1">
        <v>690.66399999999999</v>
      </c>
      <c r="H328" s="1">
        <v>683.64800000000002</v>
      </c>
      <c r="I328" s="1">
        <v>371.91199999999998</v>
      </c>
      <c r="J328" s="1">
        <f>(6*$E328*$D328*$C328*$C328)/(G328/1000)/10^12</f>
        <v>2.7327858408719727</v>
      </c>
      <c r="K328" s="1">
        <f>(6*$E328*$D328*$C328*$C328)/(H328/1000)/10^12</f>
        <v>2.7608313049990634</v>
      </c>
      <c r="L328" s="1">
        <f t="shared" si="32"/>
        <v>5.0749553657854554</v>
      </c>
      <c r="M328" s="1">
        <f>H328+I328</f>
        <v>1055.56</v>
      </c>
    </row>
    <row r="329" spans="2:13" x14ac:dyDescent="0.2">
      <c r="B329" t="s">
        <v>88</v>
      </c>
      <c r="C329">
        <v>2560</v>
      </c>
      <c r="D329" s="2">
        <v>32</v>
      </c>
      <c r="E329" s="2">
        <v>750</v>
      </c>
      <c r="G329" s="1">
        <v>341.06099999999998</v>
      </c>
      <c r="H329" s="1">
        <v>343.51100000000002</v>
      </c>
      <c r="I329" s="1">
        <v>186.41200000000001</v>
      </c>
      <c r="J329" s="1">
        <f>(6*$E329*$D329*$C329*$C329)/(G329/1000)/10^12</f>
        <v>2.7670076613860863</v>
      </c>
      <c r="K329" s="1">
        <f>(6*$E329*$D329*$C329*$C329)/(H329/1000)/10^12</f>
        <v>2.7472727219797912</v>
      </c>
      <c r="L329" s="1">
        <f t="shared" si="32"/>
        <v>5.0625410381305924</v>
      </c>
      <c r="M329" s="1">
        <f>H329+I329</f>
        <v>529.923</v>
      </c>
    </row>
    <row r="330" spans="2:13" x14ac:dyDescent="0.2">
      <c r="B330" t="s">
        <v>88</v>
      </c>
      <c r="C330">
        <v>2560</v>
      </c>
      <c r="D330" s="2">
        <v>32</v>
      </c>
      <c r="E330" s="2">
        <v>375</v>
      </c>
      <c r="G330" s="1">
        <v>176.518</v>
      </c>
      <c r="H330" s="1">
        <v>173.589</v>
      </c>
      <c r="I330" s="1">
        <v>93.418000000000006</v>
      </c>
      <c r="J330" s="1">
        <f>(6*$E330*$D330*$C330*$C330)/(G330/1000)/10^12</f>
        <v>2.6731506135351637</v>
      </c>
      <c r="K330" s="1">
        <f>(6*$E330*$D330*$C330*$C330)/(H330/1000)/10^12</f>
        <v>2.7182551889808688</v>
      </c>
      <c r="L330" s="1">
        <f t="shared" si="32"/>
        <v>5.051052259735811</v>
      </c>
      <c r="M330" s="1">
        <f>H330+I330</f>
        <v>267.00700000000001</v>
      </c>
    </row>
    <row r="331" spans="2:13" x14ac:dyDescent="0.2">
      <c r="B331" t="s">
        <v>88</v>
      </c>
      <c r="C331">
        <v>2560</v>
      </c>
      <c r="D331" s="2">
        <v>32</v>
      </c>
      <c r="E331" s="2">
        <v>187</v>
      </c>
      <c r="G331" s="1">
        <v>83.906000000000006</v>
      </c>
      <c r="H331" s="1">
        <v>88.206999999999994</v>
      </c>
      <c r="I331" s="1">
        <v>46.926000000000002</v>
      </c>
      <c r="J331" s="1">
        <f>(6*$E331*$D331*$C331*$C331)/(G331/1000)/10^12</f>
        <v>2.8043340690773002</v>
      </c>
      <c r="K331" s="1">
        <f>(6*$E331*$D331*$C331*$C331)/(H331/1000)/10^12</f>
        <v>2.6675938916412529</v>
      </c>
      <c r="L331" s="1">
        <f t="shared" si="32"/>
        <v>5.0142874824191281</v>
      </c>
      <c r="M331" s="1">
        <f>H331+I331</f>
        <v>135.13299999999998</v>
      </c>
    </row>
    <row r="332" spans="2:13" x14ac:dyDescent="0.2">
      <c r="B332" t="s">
        <v>88</v>
      </c>
      <c r="C332">
        <v>512</v>
      </c>
      <c r="D332" s="2">
        <v>32</v>
      </c>
      <c r="E332" s="2">
        <v>1</v>
      </c>
      <c r="G332" s="1">
        <v>0.124</v>
      </c>
      <c r="H332" s="1">
        <v>0.09</v>
      </c>
      <c r="I332" s="1">
        <v>0.112</v>
      </c>
      <c r="J332" s="1">
        <f>(6*$E332*$D332*$C332*$C332)/(G332/1000)/10^12</f>
        <v>0.40590038709677417</v>
      </c>
      <c r="K332" s="1">
        <f>(6*$E332*$D332*$C332*$C332)/(H332/1000)/10^12</f>
        <v>0.55924053333333335</v>
      </c>
      <c r="L332" s="1">
        <f t="shared" si="32"/>
        <v>0.44938971428571428</v>
      </c>
      <c r="M332" s="1">
        <f>H332+I332</f>
        <v>0.20200000000000001</v>
      </c>
    </row>
    <row r="333" spans="2:13" x14ac:dyDescent="0.2">
      <c r="B333" t="s">
        <v>92</v>
      </c>
      <c r="C333">
        <v>1024</v>
      </c>
      <c r="D333" s="2">
        <v>32</v>
      </c>
      <c r="E333" s="2">
        <v>1500</v>
      </c>
      <c r="G333" s="1">
        <v>197.25</v>
      </c>
      <c r="H333" s="1">
        <v>310.827</v>
      </c>
      <c r="I333" s="1">
        <v>60.673999999999999</v>
      </c>
      <c r="J333" s="1">
        <f>(6*$E333*$D333*$C333*$C333)/(G333/1000)/10^12</f>
        <v>1.5310006996197718</v>
      </c>
      <c r="K333" s="1">
        <f>(6*$E333*$D333*$C333*$C333)/(H333/1000)/10^12</f>
        <v>0.97156903357816393</v>
      </c>
      <c r="L333" s="1">
        <f t="shared" si="32"/>
        <v>4.9772536506576133</v>
      </c>
      <c r="M333" s="1">
        <f>H333+I333</f>
        <v>371.50099999999998</v>
      </c>
    </row>
    <row r="334" spans="2:13" x14ac:dyDescent="0.2">
      <c r="B334" t="s">
        <v>92</v>
      </c>
      <c r="C334">
        <v>1024</v>
      </c>
      <c r="D334" s="2">
        <v>64</v>
      </c>
      <c r="E334" s="2">
        <v>1500</v>
      </c>
      <c r="G334" s="1">
        <v>252.922</v>
      </c>
      <c r="H334" s="1">
        <v>487.33600000000001</v>
      </c>
      <c r="I334" s="1">
        <v>121.60299999999999</v>
      </c>
      <c r="J334" s="1">
        <f>(6*$E334*$D334*$C334*$C334)/(G334/1000)/10^12</f>
        <v>2.388008065727774</v>
      </c>
      <c r="K334" s="1">
        <f>(6*$E334*$D334*$C334*$C334)/(H334/1000)/10^12</f>
        <v>1.2393498038314428</v>
      </c>
      <c r="L334" s="1">
        <f t="shared" si="32"/>
        <v>4.96681641077934</v>
      </c>
      <c r="M334" s="1">
        <f>H334+I334</f>
        <v>608.93899999999996</v>
      </c>
    </row>
    <row r="339" spans="1:15" x14ac:dyDescent="0.2">
      <c r="L339" s="3"/>
    </row>
    <row r="341" spans="1:15" x14ac:dyDescent="0.2">
      <c r="I341" s="3"/>
    </row>
    <row r="342" spans="1:15" x14ac:dyDescent="0.2">
      <c r="G342" s="1"/>
      <c r="H342" s="1"/>
      <c r="I342" s="1"/>
      <c r="K342" s="1"/>
    </row>
    <row r="343" spans="1:15" x14ac:dyDescent="0.2">
      <c r="A343" t="s">
        <v>27</v>
      </c>
      <c r="C343" t="s">
        <v>28</v>
      </c>
      <c r="D343" t="s">
        <v>29</v>
      </c>
      <c r="G343" t="s">
        <v>45</v>
      </c>
      <c r="I343" t="s">
        <v>43</v>
      </c>
      <c r="J343" t="s">
        <v>30</v>
      </c>
      <c r="K343" t="s">
        <v>44</v>
      </c>
    </row>
    <row r="345" spans="1:15" x14ac:dyDescent="0.2">
      <c r="C345">
        <v>100000</v>
      </c>
      <c r="D345">
        <v>2</v>
      </c>
      <c r="G345" s="1">
        <v>0.10887105000000001</v>
      </c>
      <c r="H345" s="1"/>
      <c r="I345" s="1">
        <v>7.3481425962181852</v>
      </c>
      <c r="J345" t="s">
        <v>79</v>
      </c>
      <c r="K345" s="1">
        <v>1.3804178419670817E-3</v>
      </c>
      <c r="L345" s="10"/>
      <c r="N345" s="1"/>
      <c r="O345" s="1"/>
    </row>
    <row r="346" spans="1:15" x14ac:dyDescent="0.2">
      <c r="C346">
        <v>100000</v>
      </c>
      <c r="D346">
        <v>4</v>
      </c>
      <c r="G346" s="1">
        <v>0.17607199999999998</v>
      </c>
      <c r="H346" s="1"/>
      <c r="I346" s="1">
        <v>9.0871916034349596</v>
      </c>
      <c r="J346" t="s">
        <v>79</v>
      </c>
      <c r="K346" s="1">
        <v>3.1078821186071208E-3</v>
      </c>
      <c r="L346" s="10"/>
      <c r="N346" s="1"/>
      <c r="O346" s="1"/>
    </row>
    <row r="347" spans="1:15" x14ac:dyDescent="0.2">
      <c r="C347">
        <v>100000</v>
      </c>
      <c r="D347">
        <v>8</v>
      </c>
      <c r="G347" s="1">
        <v>0.25154819999999989</v>
      </c>
      <c r="H347" s="1"/>
      <c r="I347" s="1">
        <v>12.721220028606849</v>
      </c>
      <c r="J347" t="s">
        <v>79</v>
      </c>
      <c r="K347" s="1">
        <v>2.2250778720849518E-3</v>
      </c>
      <c r="L347" s="10"/>
      <c r="N347" s="1"/>
      <c r="O347" s="1"/>
    </row>
    <row r="348" spans="1:15" x14ac:dyDescent="0.2">
      <c r="C348">
        <v>100000</v>
      </c>
      <c r="D348">
        <v>16</v>
      </c>
      <c r="E348">
        <v>2</v>
      </c>
      <c r="G348" s="1">
        <v>0.44909309999999991</v>
      </c>
      <c r="H348" s="1"/>
      <c r="I348" s="1">
        <v>14.250942621919602</v>
      </c>
      <c r="J348" t="s">
        <v>79</v>
      </c>
      <c r="K348" s="1">
        <v>2.6766395054443302E-3</v>
      </c>
      <c r="L348" s="10"/>
    </row>
    <row r="349" spans="1:15" x14ac:dyDescent="0.2">
      <c r="C349">
        <v>100000</v>
      </c>
      <c r="D349">
        <v>32</v>
      </c>
      <c r="E349">
        <v>4</v>
      </c>
      <c r="G349" s="1">
        <v>0.75843590000000005</v>
      </c>
      <c r="H349" s="1"/>
      <c r="I349" s="1">
        <v>16.876838240383925</v>
      </c>
      <c r="J349" t="s">
        <v>80</v>
      </c>
      <c r="K349" s="1">
        <v>2.3317675197606046E-2</v>
      </c>
      <c r="L349" s="10"/>
    </row>
    <row r="350" spans="1:15" x14ac:dyDescent="0.2">
      <c r="C350">
        <v>3097600</v>
      </c>
      <c r="D350">
        <v>2</v>
      </c>
      <c r="G350" s="1">
        <v>2.0044619999999997</v>
      </c>
      <c r="H350" s="1"/>
      <c r="I350" s="1">
        <v>12.362818551810911</v>
      </c>
      <c r="J350" t="s">
        <v>79</v>
      </c>
      <c r="K350" s="1">
        <v>1.6285583744365367E-2</v>
      </c>
      <c r="L350" s="10"/>
      <c r="N350" s="1"/>
      <c r="O350" s="1"/>
    </row>
    <row r="351" spans="1:15" x14ac:dyDescent="0.2">
      <c r="C351">
        <v>3097600</v>
      </c>
      <c r="D351">
        <v>4</v>
      </c>
      <c r="G351" s="1">
        <v>3.0853074999999999</v>
      </c>
      <c r="H351" s="1"/>
      <c r="I351" s="1">
        <v>16.06374729261184</v>
      </c>
      <c r="J351" t="s">
        <v>79</v>
      </c>
      <c r="K351" s="1">
        <v>8.2917326454220504E-3</v>
      </c>
      <c r="L351" s="10"/>
      <c r="N351" s="1"/>
      <c r="O351" s="1"/>
    </row>
    <row r="352" spans="1:15" x14ac:dyDescent="0.2">
      <c r="C352">
        <v>3097600</v>
      </c>
      <c r="D352">
        <v>8</v>
      </c>
      <c r="G352" s="1">
        <v>3.6251909999999996</v>
      </c>
      <c r="H352" s="1"/>
      <c r="I352" s="1">
        <v>27.342890347018962</v>
      </c>
      <c r="J352" t="s">
        <v>79</v>
      </c>
      <c r="K352" s="1">
        <v>4.1017158155556071E-3</v>
      </c>
      <c r="L352" s="10"/>
      <c r="N352" s="1"/>
      <c r="O352" s="1"/>
    </row>
    <row r="353" spans="3:15" x14ac:dyDescent="0.2">
      <c r="C353">
        <v>3097600</v>
      </c>
      <c r="D353">
        <v>16</v>
      </c>
      <c r="E353">
        <v>2</v>
      </c>
      <c r="G353" s="1">
        <v>5.7371950000000007</v>
      </c>
      <c r="H353" s="1"/>
      <c r="I353" s="1">
        <v>34.554586344023512</v>
      </c>
      <c r="J353" t="s">
        <v>79</v>
      </c>
      <c r="K353" s="1">
        <v>6.6356884424498996E-2</v>
      </c>
      <c r="L353" s="10"/>
    </row>
    <row r="354" spans="3:15" x14ac:dyDescent="0.2">
      <c r="C354">
        <v>3097600</v>
      </c>
      <c r="D354">
        <v>32</v>
      </c>
      <c r="E354">
        <v>4</v>
      </c>
      <c r="G354" s="1">
        <v>5.622383000000001</v>
      </c>
      <c r="H354" s="1"/>
      <c r="I354" s="1">
        <v>70.520418121639878</v>
      </c>
      <c r="J354" t="s">
        <v>79</v>
      </c>
      <c r="K354" s="1">
        <v>1.1096246449279973E-2</v>
      </c>
      <c r="L354" s="10"/>
    </row>
    <row r="355" spans="3:15" x14ac:dyDescent="0.2">
      <c r="C355">
        <v>4194304</v>
      </c>
      <c r="D355">
        <v>2</v>
      </c>
      <c r="G355" s="1">
        <v>2.6727184999999998</v>
      </c>
      <c r="H355" s="1"/>
      <c r="I355" s="1">
        <v>12.554420527264655</v>
      </c>
      <c r="J355" t="s">
        <v>79</v>
      </c>
      <c r="K355" s="1">
        <v>2.0395344999081973E-2</v>
      </c>
      <c r="L355" s="10"/>
      <c r="N355" s="1"/>
      <c r="O355" s="1"/>
    </row>
    <row r="356" spans="3:15" x14ac:dyDescent="0.2">
      <c r="C356">
        <v>4194304</v>
      </c>
      <c r="D356">
        <v>4</v>
      </c>
      <c r="G356" s="1">
        <v>4.1671040000000001</v>
      </c>
      <c r="H356" s="1"/>
      <c r="I356" s="1">
        <v>16.104437038288459</v>
      </c>
      <c r="J356" t="s">
        <v>79</v>
      </c>
      <c r="K356" s="1">
        <v>6.6014092594329464E-3</v>
      </c>
      <c r="L356" s="10"/>
      <c r="N356" s="1"/>
      <c r="O356" s="1"/>
    </row>
    <row r="357" spans="3:15" x14ac:dyDescent="0.2">
      <c r="C357">
        <v>4194304</v>
      </c>
      <c r="D357">
        <v>8</v>
      </c>
      <c r="G357" s="1">
        <v>4.7041909999999998</v>
      </c>
      <c r="H357" s="1"/>
      <c r="I357" s="1">
        <v>28.531521785573759</v>
      </c>
      <c r="J357" t="s">
        <v>79</v>
      </c>
      <c r="K357" s="1">
        <v>4.2399303618909446E-3</v>
      </c>
      <c r="L357" s="10"/>
      <c r="N357" s="1"/>
      <c r="O357" s="1"/>
    </row>
    <row r="358" spans="3:15" x14ac:dyDescent="0.2">
      <c r="C358">
        <v>4194304</v>
      </c>
      <c r="D358">
        <v>16</v>
      </c>
      <c r="E358">
        <v>2</v>
      </c>
      <c r="G358" s="1">
        <v>7.8523394999999994</v>
      </c>
      <c r="H358" s="1"/>
      <c r="I358" s="1">
        <v>34.18541136689263</v>
      </c>
      <c r="J358" t="s">
        <v>79</v>
      </c>
      <c r="K358" s="1">
        <v>7.6115842494740932E-2</v>
      </c>
      <c r="L358" s="10"/>
    </row>
    <row r="359" spans="3:15" x14ac:dyDescent="0.2">
      <c r="C359">
        <v>4194304</v>
      </c>
      <c r="D359">
        <v>32</v>
      </c>
      <c r="E359">
        <v>4</v>
      </c>
      <c r="G359" s="1">
        <v>7.8752809999999993</v>
      </c>
      <c r="H359" s="1"/>
      <c r="I359" s="1">
        <v>68.17165152583128</v>
      </c>
      <c r="J359" t="s">
        <v>79</v>
      </c>
      <c r="K359" s="1">
        <v>1.0123666851803976E-2</v>
      </c>
      <c r="L359" s="10"/>
    </row>
    <row r="360" spans="3:15" x14ac:dyDescent="0.2">
      <c r="C360">
        <v>6553600</v>
      </c>
      <c r="D360">
        <v>2</v>
      </c>
      <c r="G360" s="1">
        <v>4.1856325000000005</v>
      </c>
      <c r="H360" s="1"/>
      <c r="I360" s="1">
        <v>12.525896623748022</v>
      </c>
      <c r="J360" t="s">
        <v>79</v>
      </c>
      <c r="K360" s="1">
        <v>6.7438400498841311E-2</v>
      </c>
      <c r="L360" s="10"/>
      <c r="N360" s="1"/>
      <c r="O360" s="1"/>
    </row>
    <row r="361" spans="3:15" x14ac:dyDescent="0.2">
      <c r="C361">
        <v>6553600</v>
      </c>
      <c r="D361">
        <v>4</v>
      </c>
      <c r="G361" s="1">
        <v>6.522828500000001</v>
      </c>
      <c r="H361" s="1"/>
      <c r="I361" s="1">
        <v>16.075480138715893</v>
      </c>
      <c r="J361" t="s">
        <v>79</v>
      </c>
      <c r="K361" s="1">
        <v>1.1873688858365043E-2</v>
      </c>
      <c r="L361" s="10"/>
      <c r="N361" s="1"/>
      <c r="O361" s="1"/>
    </row>
    <row r="362" spans="3:15" x14ac:dyDescent="0.2">
      <c r="C362">
        <v>6553600</v>
      </c>
      <c r="D362">
        <v>8</v>
      </c>
      <c r="G362" s="1">
        <v>7.4086125000000012</v>
      </c>
      <c r="H362" s="1"/>
      <c r="I362" s="1">
        <v>28.306946813590258</v>
      </c>
      <c r="J362" t="s">
        <v>79</v>
      </c>
      <c r="K362" s="1">
        <v>6.4864067378187533E-3</v>
      </c>
      <c r="L362" s="10"/>
      <c r="N362" s="1"/>
      <c r="O362" s="1"/>
    </row>
    <row r="363" spans="3:15" x14ac:dyDescent="0.2">
      <c r="C363">
        <v>6553600</v>
      </c>
      <c r="D363">
        <v>16</v>
      </c>
      <c r="E363">
        <v>2</v>
      </c>
      <c r="G363" s="1">
        <v>10.996269999999999</v>
      </c>
      <c r="H363" s="1"/>
      <c r="I363" s="1">
        <v>38.142970298110185</v>
      </c>
      <c r="J363" t="s">
        <v>79</v>
      </c>
      <c r="K363" s="1">
        <v>0.1399931956993099</v>
      </c>
      <c r="L363" s="10"/>
    </row>
    <row r="364" spans="3:15" x14ac:dyDescent="0.2">
      <c r="C364">
        <v>6553600</v>
      </c>
      <c r="D364">
        <v>32</v>
      </c>
      <c r="E364">
        <v>4</v>
      </c>
      <c r="G364" s="1">
        <v>12.395355000000002</v>
      </c>
      <c r="H364" s="1"/>
      <c r="I364" s="1">
        <v>67.675415508470707</v>
      </c>
      <c r="J364" t="s">
        <v>79</v>
      </c>
      <c r="K364" s="1">
        <v>1.4121744152006805E-2</v>
      </c>
      <c r="L364" s="10"/>
    </row>
    <row r="365" spans="3:15" x14ac:dyDescent="0.2">
      <c r="C365">
        <v>16777216</v>
      </c>
      <c r="D365">
        <v>2</v>
      </c>
      <c r="G365" s="1">
        <v>13.500150000000001</v>
      </c>
      <c r="H365" s="1"/>
      <c r="I365" s="1">
        <v>9.9419434598874812</v>
      </c>
      <c r="J365" t="s">
        <v>81</v>
      </c>
      <c r="K365" s="1">
        <v>0.39904442108617427</v>
      </c>
      <c r="L365" s="10"/>
      <c r="N365" s="1"/>
      <c r="O365" s="1"/>
    </row>
    <row r="366" spans="3:15" x14ac:dyDescent="0.2">
      <c r="C366">
        <v>16777216</v>
      </c>
      <c r="D366">
        <v>4</v>
      </c>
      <c r="G366" s="1">
        <v>20.757100000000001</v>
      </c>
      <c r="H366" s="1"/>
      <c r="I366" s="1">
        <v>12.932223480158596</v>
      </c>
      <c r="J366" t="s">
        <v>81</v>
      </c>
      <c r="K366" s="1">
        <v>0.31819952363588672</v>
      </c>
      <c r="L366" s="10"/>
      <c r="N366" s="1"/>
      <c r="O366" s="1"/>
    </row>
    <row r="367" spans="3:15" x14ac:dyDescent="0.2">
      <c r="C367">
        <v>16777216</v>
      </c>
      <c r="D367">
        <v>8</v>
      </c>
      <c r="G367" s="1">
        <v>22.233550000000001</v>
      </c>
      <c r="H367" s="1"/>
      <c r="I367" s="1">
        <v>24.146882166815463</v>
      </c>
      <c r="J367" t="s">
        <v>81</v>
      </c>
      <c r="K367" s="1">
        <v>0.60005924926758625</v>
      </c>
      <c r="L367" s="10"/>
      <c r="N367" s="1"/>
      <c r="O367" s="1"/>
    </row>
    <row r="368" spans="3:15" x14ac:dyDescent="0.2">
      <c r="C368">
        <v>16777216</v>
      </c>
      <c r="D368">
        <v>16</v>
      </c>
      <c r="E368">
        <v>2</v>
      </c>
      <c r="G368" s="1">
        <v>46.530535</v>
      </c>
      <c r="H368" s="1"/>
      <c r="I368" s="1">
        <v>23.076068736368494</v>
      </c>
      <c r="J368" t="s">
        <v>82</v>
      </c>
      <c r="K368" s="1">
        <v>0.21802394430308161</v>
      </c>
      <c r="L368" s="10"/>
    </row>
    <row r="369" spans="3:12" x14ac:dyDescent="0.2">
      <c r="C369">
        <v>16777216</v>
      </c>
      <c r="D369">
        <v>32</v>
      </c>
      <c r="E369">
        <v>4</v>
      </c>
      <c r="G369" s="1">
        <v>49.541995</v>
      </c>
      <c r="H369" s="1"/>
      <c r="I369" s="1">
        <v>43.346733372364199</v>
      </c>
      <c r="J369" t="s">
        <v>82</v>
      </c>
      <c r="K369" s="1">
        <v>0.10958297252959107</v>
      </c>
      <c r="L369" s="10"/>
    </row>
    <row r="370" spans="3:12" x14ac:dyDescent="0.2">
      <c r="C370">
        <v>38360000</v>
      </c>
      <c r="D370">
        <v>2</v>
      </c>
      <c r="G370" s="1">
        <v>24.793805000000003</v>
      </c>
      <c r="H370" s="1"/>
      <c r="I370" s="1">
        <v>12.377285374310235</v>
      </c>
      <c r="J370" t="s">
        <v>79</v>
      </c>
      <c r="K370" s="1">
        <v>0.85568900614466403</v>
      </c>
    </row>
    <row r="371" spans="3:12" x14ac:dyDescent="0.2">
      <c r="C371">
        <v>38360000</v>
      </c>
      <c r="D371">
        <v>4</v>
      </c>
      <c r="G371" s="1">
        <v>38.017364999999998</v>
      </c>
      <c r="H371" s="1"/>
      <c r="I371" s="1">
        <v>16.14420147214306</v>
      </c>
      <c r="J371" t="s">
        <v>79</v>
      </c>
      <c r="K371" s="1">
        <v>4.2031445308683371E-2</v>
      </c>
    </row>
    <row r="372" spans="3:12" x14ac:dyDescent="0.2">
      <c r="C372">
        <v>38360000</v>
      </c>
      <c r="D372">
        <v>8</v>
      </c>
      <c r="G372" s="1">
        <v>43.163269999999997</v>
      </c>
      <c r="H372" s="1"/>
      <c r="I372" s="1">
        <v>28.43899454327719</v>
      </c>
      <c r="J372" t="s">
        <v>79</v>
      </c>
      <c r="K372" s="1">
        <v>0.11901414820803592</v>
      </c>
    </row>
    <row r="373" spans="3:12" x14ac:dyDescent="0.2">
      <c r="C373">
        <v>38360000</v>
      </c>
      <c r="D373">
        <v>16</v>
      </c>
      <c r="E373">
        <v>2</v>
      </c>
      <c r="G373" s="1">
        <v>70.22521500000002</v>
      </c>
      <c r="H373" s="1"/>
      <c r="I373" s="1">
        <v>34.959522729834283</v>
      </c>
      <c r="J373" t="s">
        <v>79</v>
      </c>
      <c r="K373" s="1">
        <v>0.54053777926782409</v>
      </c>
    </row>
    <row r="374" spans="3:12" x14ac:dyDescent="0.2">
      <c r="C374">
        <v>38360000</v>
      </c>
      <c r="D374">
        <v>32</v>
      </c>
      <c r="E374">
        <v>4</v>
      </c>
      <c r="G374" s="1">
        <v>73.673969999999997</v>
      </c>
      <c r="H374" s="1"/>
      <c r="I374" s="1">
        <v>66.646062374540165</v>
      </c>
      <c r="J374" t="s">
        <v>79</v>
      </c>
      <c r="K374" s="1">
        <v>0.49199500650012062</v>
      </c>
    </row>
    <row r="375" spans="3:12" x14ac:dyDescent="0.2">
      <c r="C375">
        <v>64500000</v>
      </c>
      <c r="D375">
        <v>2</v>
      </c>
      <c r="G375" s="1">
        <v>41.905809999999995</v>
      </c>
      <c r="H375" s="1"/>
      <c r="I375" s="1">
        <v>12.313328390502416</v>
      </c>
      <c r="J375" t="s">
        <v>79</v>
      </c>
      <c r="K375" s="1">
        <v>1.5954155053250489</v>
      </c>
    </row>
    <row r="376" spans="3:12" x14ac:dyDescent="0.2">
      <c r="C376">
        <v>64500000</v>
      </c>
      <c r="D376">
        <v>4</v>
      </c>
      <c r="G376" s="1">
        <v>63.90946499999999</v>
      </c>
      <c r="H376" s="1"/>
      <c r="I376" s="1">
        <v>16.147842889938136</v>
      </c>
      <c r="J376" t="s">
        <v>79</v>
      </c>
      <c r="K376" s="1">
        <v>7.0436259165739742E-2</v>
      </c>
    </row>
    <row r="377" spans="3:12" x14ac:dyDescent="0.2">
      <c r="C377">
        <v>64500000</v>
      </c>
      <c r="D377">
        <v>8</v>
      </c>
      <c r="G377" s="1">
        <v>72.389619999999994</v>
      </c>
      <c r="H377" s="1"/>
      <c r="I377" s="1">
        <v>28.512375116763984</v>
      </c>
      <c r="J377" t="s">
        <v>79</v>
      </c>
      <c r="K377" s="1">
        <v>0.10955323916035807</v>
      </c>
    </row>
    <row r="378" spans="3:12" x14ac:dyDescent="0.2">
      <c r="C378">
        <v>64500000</v>
      </c>
      <c r="D378">
        <v>16</v>
      </c>
      <c r="E378">
        <v>2</v>
      </c>
      <c r="G378" s="1">
        <v>117.4374</v>
      </c>
      <c r="H378" s="1"/>
      <c r="I378" s="1">
        <v>35.150641959035191</v>
      </c>
      <c r="J378" t="s">
        <v>79</v>
      </c>
      <c r="K378" s="1">
        <v>0.93175394312356663</v>
      </c>
    </row>
    <row r="379" spans="3:12" x14ac:dyDescent="0.2">
      <c r="C379">
        <v>64500000</v>
      </c>
      <c r="D379">
        <v>32</v>
      </c>
      <c r="E379">
        <v>4</v>
      </c>
      <c r="G379" s="1">
        <v>123.22370000000001</v>
      </c>
      <c r="H379" s="1"/>
      <c r="I379" s="1">
        <v>67.00009819539585</v>
      </c>
      <c r="J379" t="s">
        <v>79</v>
      </c>
      <c r="K379" s="1">
        <v>1.0334295535280884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3" sqref="B3"/>
    </sheetView>
  </sheetViews>
  <sheetFormatPr baseColWidth="10" defaultRowHeight="16" x14ac:dyDescent="0.2"/>
  <cols>
    <col min="1" max="1" width="20" customWidth="1"/>
  </cols>
  <sheetData>
    <row r="1" spans="1:2" x14ac:dyDescent="0.2">
      <c r="A1" s="5" t="s">
        <v>46</v>
      </c>
      <c r="B1" s="6" t="s">
        <v>47</v>
      </c>
    </row>
    <row r="2" spans="1:2" x14ac:dyDescent="0.2">
      <c r="A2" s="5" t="s">
        <v>48</v>
      </c>
      <c r="B2" s="7" t="s">
        <v>78</v>
      </c>
    </row>
    <row r="3" spans="1:2" x14ac:dyDescent="0.2">
      <c r="A3" s="5" t="s">
        <v>49</v>
      </c>
      <c r="B3" s="7" t="s">
        <v>50</v>
      </c>
    </row>
    <row r="4" spans="1:2" x14ac:dyDescent="0.2">
      <c r="A4" s="5" t="s">
        <v>51</v>
      </c>
      <c r="B4" s="7" t="s">
        <v>52</v>
      </c>
    </row>
    <row r="5" spans="1:2" x14ac:dyDescent="0.2">
      <c r="A5" s="5" t="s">
        <v>66</v>
      </c>
      <c r="B5" s="9">
        <v>5</v>
      </c>
    </row>
    <row r="6" spans="1:2" x14ac:dyDescent="0.2">
      <c r="A6" s="5" t="s">
        <v>53</v>
      </c>
      <c r="B6" s="8" t="s">
        <v>54</v>
      </c>
    </row>
    <row r="7" spans="1:2" x14ac:dyDescent="0.2">
      <c r="A7" s="5" t="s">
        <v>55</v>
      </c>
      <c r="B7" s="8">
        <v>352.79</v>
      </c>
    </row>
    <row r="8" spans="1:2" x14ac:dyDescent="0.2">
      <c r="A8" s="5" t="s">
        <v>56</v>
      </c>
      <c r="B8" s="7" t="s">
        <v>57</v>
      </c>
    </row>
    <row r="9" spans="1:2" x14ac:dyDescent="0.2">
      <c r="A9" s="5" t="s">
        <v>58</v>
      </c>
      <c r="B9" t="s">
        <v>59</v>
      </c>
    </row>
    <row r="10" spans="1:2" x14ac:dyDescent="0.2">
      <c r="A10" s="5" t="s">
        <v>60</v>
      </c>
      <c r="B10" t="s">
        <v>61</v>
      </c>
    </row>
    <row r="11" spans="1:2" x14ac:dyDescent="0.2">
      <c r="A11" s="5" t="s">
        <v>62</v>
      </c>
      <c r="B11" t="s">
        <v>63</v>
      </c>
    </row>
    <row r="12" spans="1:2" x14ac:dyDescent="0.2">
      <c r="A12" s="5" t="s">
        <v>64</v>
      </c>
      <c r="B1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FP32</vt:lpstr>
      <vt:lpstr>Specs</vt:lpstr>
    </vt:vector>
  </TitlesOfParts>
  <Company>Baidu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Narang</dc:creator>
  <cp:lastModifiedBy>Sharan Narang</cp:lastModifiedBy>
  <dcterms:created xsi:type="dcterms:W3CDTF">2016-08-12T21:22:52Z</dcterms:created>
  <dcterms:modified xsi:type="dcterms:W3CDTF">2018-05-21T20:15:40Z</dcterms:modified>
</cp:coreProperties>
</file>