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an/Desktop/svail_mnt/DeepBench-ext/results/train/"/>
    </mc:Choice>
  </mc:AlternateContent>
  <xr:revisionPtr revIDLastSave="0" documentId="12_ncr:500000_{B0D9AA57-EC6E-1949-8D75-947F19181543}" xr6:coauthVersionLast="31" xr6:coauthVersionMax="31" xr10:uidLastSave="{00000000-0000-0000-0000-000000000000}"/>
  <bookViews>
    <workbookView xWindow="0" yWindow="460" windowWidth="33340" windowHeight="19220" tabRatio="500" xr2:uid="{00000000-000D-0000-FFFF-FFFF00000000}"/>
  </bookViews>
  <sheets>
    <sheet name="Results - FP32" sheetId="3" r:id="rId1"/>
    <sheet name="Specs" sheetId="4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9" i="3" l="1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M33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R176" i="3"/>
  <c r="S176" i="3"/>
  <c r="R177" i="3"/>
  <c r="S177" i="3"/>
  <c r="R178" i="3"/>
  <c r="S178" i="3"/>
  <c r="U178" i="3" s="1"/>
  <c r="R179" i="3"/>
  <c r="U179" i="3" s="1"/>
  <c r="S179" i="3"/>
  <c r="R180" i="3"/>
  <c r="S180" i="3"/>
  <c r="R181" i="3"/>
  <c r="S181" i="3"/>
  <c r="R182" i="3"/>
  <c r="S182" i="3"/>
  <c r="R183" i="3"/>
  <c r="S183" i="3"/>
  <c r="U183" i="3" s="1"/>
  <c r="R184" i="3"/>
  <c r="S184" i="3"/>
  <c r="R185" i="3"/>
  <c r="S185" i="3"/>
  <c r="R186" i="3"/>
  <c r="S186" i="3"/>
  <c r="U186" i="3" s="1"/>
  <c r="R187" i="3"/>
  <c r="U187" i="3" s="1"/>
  <c r="S187" i="3"/>
  <c r="R188" i="3"/>
  <c r="S188" i="3"/>
  <c r="R189" i="3"/>
  <c r="S189" i="3"/>
  <c r="R190" i="3"/>
  <c r="S190" i="3"/>
  <c r="R191" i="3"/>
  <c r="S191" i="3"/>
  <c r="U191" i="3" s="1"/>
  <c r="R192" i="3"/>
  <c r="S192" i="3"/>
  <c r="R193" i="3"/>
  <c r="S193" i="3"/>
  <c r="C194" i="3"/>
  <c r="R194" i="3"/>
  <c r="V194" i="3" s="1"/>
  <c r="S194" i="3"/>
  <c r="C195" i="3"/>
  <c r="R195" i="3" s="1"/>
  <c r="S195" i="3"/>
  <c r="R196" i="3"/>
  <c r="S196" i="3"/>
  <c r="R197" i="3"/>
  <c r="S197" i="3"/>
  <c r="V197" i="3" s="1"/>
  <c r="R198" i="3"/>
  <c r="U198" i="3" s="1"/>
  <c r="S198" i="3"/>
  <c r="W198" i="3" s="1"/>
  <c r="R199" i="3"/>
  <c r="S199" i="3"/>
  <c r="C200" i="3"/>
  <c r="R200" i="3"/>
  <c r="S200" i="3"/>
  <c r="C201" i="3"/>
  <c r="R201" i="3"/>
  <c r="U201" i="3" s="1"/>
  <c r="S201" i="3"/>
  <c r="V201" i="3" s="1"/>
  <c r="R202" i="3"/>
  <c r="S202" i="3"/>
  <c r="R203" i="3"/>
  <c r="S203" i="3"/>
  <c r="R204" i="3"/>
  <c r="S204" i="3"/>
  <c r="W204" i="3" s="1"/>
  <c r="R205" i="3"/>
  <c r="V205" i="3" s="1"/>
  <c r="S205" i="3"/>
  <c r="R206" i="3"/>
  <c r="S206" i="3"/>
  <c r="R207" i="3"/>
  <c r="S207" i="3"/>
  <c r="R208" i="3"/>
  <c r="S208" i="3"/>
  <c r="W208" i="3" s="1"/>
  <c r="R209" i="3"/>
  <c r="U209" i="3" s="1"/>
  <c r="S209" i="3"/>
  <c r="R210" i="3"/>
  <c r="S210" i="3"/>
  <c r="R211" i="3"/>
  <c r="S211" i="3"/>
  <c r="W211" i="3" s="1"/>
  <c r="R212" i="3"/>
  <c r="U212" i="3" s="1"/>
  <c r="S212" i="3"/>
  <c r="R213" i="3"/>
  <c r="W213" i="3" s="1"/>
  <c r="S213" i="3"/>
  <c r="R214" i="3"/>
  <c r="S214" i="3"/>
  <c r="R215" i="3"/>
  <c r="S215" i="3"/>
  <c r="W215" i="3" s="1"/>
  <c r="R216" i="3"/>
  <c r="U216" i="3" s="1"/>
  <c r="S216" i="3"/>
  <c r="R217" i="3"/>
  <c r="W217" i="3" s="1"/>
  <c r="S217" i="3"/>
  <c r="R218" i="3"/>
  <c r="S218" i="3"/>
  <c r="R219" i="3"/>
  <c r="S219" i="3"/>
  <c r="W219" i="3" s="1"/>
  <c r="R220" i="3"/>
  <c r="U220" i="3" s="1"/>
  <c r="S220" i="3"/>
  <c r="R221" i="3"/>
  <c r="W221" i="3" s="1"/>
  <c r="S221" i="3"/>
  <c r="R222" i="3"/>
  <c r="S222" i="3"/>
  <c r="R223" i="3"/>
  <c r="S223" i="3"/>
  <c r="W223" i="3" s="1"/>
  <c r="R224" i="3"/>
  <c r="U224" i="3" s="1"/>
  <c r="S224" i="3"/>
  <c r="R225" i="3"/>
  <c r="W225" i="3" s="1"/>
  <c r="S225" i="3"/>
  <c r="R226" i="3"/>
  <c r="S226" i="3"/>
  <c r="R227" i="3"/>
  <c r="S227" i="3"/>
  <c r="W227" i="3" s="1"/>
  <c r="R228" i="3"/>
  <c r="U228" i="3" s="1"/>
  <c r="S228" i="3"/>
  <c r="R229" i="3"/>
  <c r="V229" i="3" s="1"/>
  <c r="S229" i="3"/>
  <c r="R230" i="3"/>
  <c r="S230" i="3"/>
  <c r="R231" i="3"/>
  <c r="S231" i="3"/>
  <c r="R232" i="3"/>
  <c r="U232" i="3" s="1"/>
  <c r="S232" i="3"/>
  <c r="R233" i="3"/>
  <c r="W233" i="3" s="1"/>
  <c r="S233" i="3"/>
  <c r="R234" i="3"/>
  <c r="S234" i="3"/>
  <c r="R235" i="3"/>
  <c r="S235" i="3"/>
  <c r="R236" i="3"/>
  <c r="U236" i="3" s="1"/>
  <c r="S236" i="3"/>
  <c r="R237" i="3"/>
  <c r="V237" i="3" s="1"/>
  <c r="S237" i="3"/>
  <c r="R238" i="3"/>
  <c r="S238" i="3"/>
  <c r="R239" i="3"/>
  <c r="S239" i="3"/>
  <c r="R240" i="3"/>
  <c r="W240" i="3" s="1"/>
  <c r="S240" i="3"/>
  <c r="R241" i="3"/>
  <c r="W241" i="3" s="1"/>
  <c r="S241" i="3"/>
  <c r="U241" i="3" s="1"/>
  <c r="R242" i="3"/>
  <c r="S242" i="3"/>
  <c r="R243" i="3"/>
  <c r="S243" i="3"/>
  <c r="R244" i="3"/>
  <c r="W244" i="3" s="1"/>
  <c r="S244" i="3"/>
  <c r="R245" i="3"/>
  <c r="W245" i="3" s="1"/>
  <c r="S245" i="3"/>
  <c r="U245" i="3" s="1"/>
  <c r="R246" i="3"/>
  <c r="S246" i="3"/>
  <c r="R247" i="3"/>
  <c r="S247" i="3"/>
  <c r="R248" i="3"/>
  <c r="W248" i="3" s="1"/>
  <c r="S248" i="3"/>
  <c r="R249" i="3"/>
  <c r="W249" i="3" s="1"/>
  <c r="S249" i="3"/>
  <c r="U249" i="3" s="1"/>
  <c r="R250" i="3"/>
  <c r="S250" i="3"/>
  <c r="R251" i="3"/>
  <c r="S251" i="3"/>
  <c r="R252" i="3"/>
  <c r="W252" i="3" s="1"/>
  <c r="S252" i="3"/>
  <c r="R253" i="3"/>
  <c r="V253" i="3" s="1"/>
  <c r="S253" i="3"/>
  <c r="W253" i="3" s="1"/>
  <c r="R254" i="3"/>
  <c r="S254" i="3"/>
  <c r="R255" i="3"/>
  <c r="S255" i="3"/>
  <c r="U255" i="3" s="1"/>
  <c r="R256" i="3"/>
  <c r="W256" i="3" s="1"/>
  <c r="S256" i="3"/>
  <c r="U256" i="3" s="1"/>
  <c r="R257" i="3"/>
  <c r="U257" i="3" s="1"/>
  <c r="S257" i="3"/>
  <c r="W257" i="3" s="1"/>
  <c r="R258" i="3"/>
  <c r="S258" i="3"/>
  <c r="R259" i="3"/>
  <c r="S259" i="3"/>
  <c r="U259" i="3" s="1"/>
  <c r="R260" i="3"/>
  <c r="W260" i="3" s="1"/>
  <c r="S260" i="3"/>
  <c r="V260" i="3" s="1"/>
  <c r="R261" i="3"/>
  <c r="U261" i="3" s="1"/>
  <c r="S261" i="3"/>
  <c r="W261" i="3" s="1"/>
  <c r="R262" i="3"/>
  <c r="S262" i="3"/>
  <c r="R263" i="3"/>
  <c r="S263" i="3"/>
  <c r="U263" i="3" s="1"/>
  <c r="R264" i="3"/>
  <c r="W264" i="3" s="1"/>
  <c r="S264" i="3"/>
  <c r="U264" i="3" s="1"/>
  <c r="R265" i="3"/>
  <c r="U265" i="3" s="1"/>
  <c r="S265" i="3"/>
  <c r="W265" i="3" s="1"/>
  <c r="R266" i="3"/>
  <c r="S266" i="3"/>
  <c r="R267" i="3"/>
  <c r="S267" i="3"/>
  <c r="U267" i="3" s="1"/>
  <c r="R268" i="3"/>
  <c r="W268" i="3" s="1"/>
  <c r="S268" i="3"/>
  <c r="V268" i="3" s="1"/>
  <c r="S175" i="3"/>
  <c r="R175" i="3"/>
  <c r="U175" i="3" s="1"/>
  <c r="J322" i="3"/>
  <c r="M322" i="3" s="1"/>
  <c r="J323" i="3"/>
  <c r="M323" i="3" s="1"/>
  <c r="J324" i="3"/>
  <c r="M324" i="3" s="1"/>
  <c r="J325" i="3"/>
  <c r="M325" i="3" s="1"/>
  <c r="J326" i="3"/>
  <c r="M326" i="3" s="1"/>
  <c r="J327" i="3"/>
  <c r="M327" i="3" s="1"/>
  <c r="J328" i="3"/>
  <c r="M328" i="3" s="1"/>
  <c r="J329" i="3"/>
  <c r="M329" i="3" s="1"/>
  <c r="J330" i="3"/>
  <c r="M330" i="3" s="1"/>
  <c r="J331" i="3"/>
  <c r="M331" i="3" s="1"/>
  <c r="J332" i="3"/>
  <c r="M332" i="3" s="1"/>
  <c r="J333" i="3"/>
  <c r="M333" i="3" s="1"/>
  <c r="J334" i="3"/>
  <c r="M334" i="3" s="1"/>
  <c r="J335" i="3"/>
  <c r="M335" i="3" s="1"/>
  <c r="J336" i="3"/>
  <c r="M336" i="3" s="1"/>
  <c r="J337" i="3"/>
  <c r="M337" i="3" s="1"/>
  <c r="J338" i="3"/>
  <c r="J339" i="3"/>
  <c r="M339" i="3" s="1"/>
  <c r="J321" i="3"/>
  <c r="M321" i="3" s="1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T253" i="3"/>
  <c r="T237" i="3"/>
  <c r="T229" i="3"/>
  <c r="W228" i="3"/>
  <c r="V228" i="3"/>
  <c r="T228" i="3"/>
  <c r="V227" i="3"/>
  <c r="U227" i="3"/>
  <c r="T227" i="3"/>
  <c r="W226" i="3"/>
  <c r="V226" i="3"/>
  <c r="U226" i="3"/>
  <c r="T226" i="3"/>
  <c r="T225" i="3"/>
  <c r="W224" i="3"/>
  <c r="V224" i="3"/>
  <c r="T224" i="3"/>
  <c r="V223" i="3"/>
  <c r="U223" i="3"/>
  <c r="T223" i="3"/>
  <c r="W222" i="3"/>
  <c r="V222" i="3"/>
  <c r="U222" i="3"/>
  <c r="T222" i="3"/>
  <c r="T221" i="3"/>
  <c r="W220" i="3"/>
  <c r="V220" i="3"/>
  <c r="T220" i="3"/>
  <c r="V219" i="3"/>
  <c r="U219" i="3"/>
  <c r="T219" i="3"/>
  <c r="W218" i="3"/>
  <c r="V218" i="3"/>
  <c r="U218" i="3"/>
  <c r="T218" i="3"/>
  <c r="T217" i="3"/>
  <c r="W216" i="3"/>
  <c r="V216" i="3"/>
  <c r="T216" i="3"/>
  <c r="V215" i="3"/>
  <c r="U215" i="3"/>
  <c r="T215" i="3"/>
  <c r="W214" i="3"/>
  <c r="V214" i="3"/>
  <c r="U214" i="3"/>
  <c r="T214" i="3"/>
  <c r="T213" i="3"/>
  <c r="W212" i="3"/>
  <c r="V212" i="3"/>
  <c r="T212" i="3"/>
  <c r="V211" i="3"/>
  <c r="U211" i="3"/>
  <c r="T211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T268" i="3"/>
  <c r="W267" i="3"/>
  <c r="V267" i="3"/>
  <c r="T267" i="3"/>
  <c r="W266" i="3"/>
  <c r="V266" i="3"/>
  <c r="U266" i="3"/>
  <c r="T266" i="3"/>
  <c r="V265" i="3"/>
  <c r="T265" i="3"/>
  <c r="T264" i="3"/>
  <c r="W263" i="3"/>
  <c r="V263" i="3"/>
  <c r="T263" i="3"/>
  <c r="W262" i="3"/>
  <c r="V262" i="3"/>
  <c r="U262" i="3"/>
  <c r="T262" i="3"/>
  <c r="V261" i="3"/>
  <c r="T261" i="3"/>
  <c r="T260" i="3"/>
  <c r="W259" i="3"/>
  <c r="V259" i="3"/>
  <c r="T259" i="3"/>
  <c r="W258" i="3"/>
  <c r="V258" i="3"/>
  <c r="U258" i="3"/>
  <c r="T258" i="3"/>
  <c r="V257" i="3"/>
  <c r="T257" i="3"/>
  <c r="T256" i="3"/>
  <c r="W255" i="3"/>
  <c r="V255" i="3"/>
  <c r="T255" i="3"/>
  <c r="W254" i="3"/>
  <c r="V254" i="3"/>
  <c r="U254" i="3"/>
  <c r="T254" i="3"/>
  <c r="U253" i="3"/>
  <c r="T252" i="3"/>
  <c r="W251" i="3"/>
  <c r="V251" i="3"/>
  <c r="U251" i="3"/>
  <c r="T251" i="3"/>
  <c r="W250" i="3"/>
  <c r="V250" i="3"/>
  <c r="U250" i="3"/>
  <c r="T250" i="3"/>
  <c r="T249" i="3"/>
  <c r="T248" i="3"/>
  <c r="W247" i="3"/>
  <c r="V247" i="3"/>
  <c r="U247" i="3"/>
  <c r="T247" i="3"/>
  <c r="W246" i="3"/>
  <c r="V246" i="3"/>
  <c r="U246" i="3"/>
  <c r="T246" i="3"/>
  <c r="T245" i="3"/>
  <c r="T244" i="3"/>
  <c r="W243" i="3"/>
  <c r="V243" i="3"/>
  <c r="U243" i="3"/>
  <c r="T243" i="3"/>
  <c r="W242" i="3"/>
  <c r="V242" i="3"/>
  <c r="U242" i="3"/>
  <c r="T242" i="3"/>
  <c r="T241" i="3"/>
  <c r="T240" i="3"/>
  <c r="W239" i="3"/>
  <c r="V239" i="3"/>
  <c r="U239" i="3"/>
  <c r="T239" i="3"/>
  <c r="W238" i="3"/>
  <c r="V238" i="3"/>
  <c r="U238" i="3"/>
  <c r="T238" i="3"/>
  <c r="W236" i="3"/>
  <c r="V236" i="3"/>
  <c r="T236" i="3"/>
  <c r="W235" i="3"/>
  <c r="V235" i="3"/>
  <c r="U235" i="3"/>
  <c r="T235" i="3"/>
  <c r="W234" i="3"/>
  <c r="V234" i="3"/>
  <c r="U234" i="3"/>
  <c r="T234" i="3"/>
  <c r="T233" i="3"/>
  <c r="W232" i="3"/>
  <c r="V232" i="3"/>
  <c r="T232" i="3"/>
  <c r="W231" i="3"/>
  <c r="V231" i="3"/>
  <c r="U231" i="3"/>
  <c r="T231" i="3"/>
  <c r="W230" i="3"/>
  <c r="V230" i="3"/>
  <c r="U230" i="3"/>
  <c r="T230" i="3"/>
  <c r="C75" i="3"/>
  <c r="C76" i="3"/>
  <c r="J76" i="3" s="1"/>
  <c r="C77" i="3"/>
  <c r="J77" i="3" s="1"/>
  <c r="C78" i="3"/>
  <c r="J78" i="3" s="1"/>
  <c r="C79" i="3"/>
  <c r="C80" i="3"/>
  <c r="C81" i="3"/>
  <c r="C8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9" i="3"/>
  <c r="J80" i="3"/>
  <c r="J81" i="3"/>
  <c r="J82" i="3"/>
  <c r="J84" i="3"/>
  <c r="J85" i="3"/>
  <c r="J4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296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J281" i="3"/>
  <c r="J282" i="3"/>
  <c r="J283" i="3"/>
  <c r="J284" i="3"/>
  <c r="J285" i="3"/>
  <c r="J286" i="3"/>
  <c r="J287" i="3"/>
  <c r="J288" i="3"/>
  <c r="J289" i="3"/>
  <c r="J290" i="3"/>
  <c r="J291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A283" i="3"/>
  <c r="A287" i="3"/>
  <c r="W176" i="3"/>
  <c r="W177" i="3"/>
  <c r="W180" i="3"/>
  <c r="W181" i="3"/>
  <c r="W182" i="3"/>
  <c r="W183" i="3"/>
  <c r="W184" i="3"/>
  <c r="W185" i="3"/>
  <c r="W188" i="3"/>
  <c r="W189" i="3"/>
  <c r="W190" i="3"/>
  <c r="W191" i="3"/>
  <c r="W192" i="3"/>
  <c r="W193" i="3"/>
  <c r="W196" i="3"/>
  <c r="W197" i="3"/>
  <c r="W199" i="3"/>
  <c r="W200" i="3"/>
  <c r="W202" i="3"/>
  <c r="W203" i="3"/>
  <c r="W206" i="3"/>
  <c r="W207" i="3"/>
  <c r="W210" i="3"/>
  <c r="V180" i="3"/>
  <c r="V181" i="3"/>
  <c r="V182" i="3"/>
  <c r="V184" i="3"/>
  <c r="V185" i="3"/>
  <c r="V188" i="3"/>
  <c r="V189" i="3"/>
  <c r="V190" i="3"/>
  <c r="V193" i="3"/>
  <c r="V196" i="3"/>
  <c r="V199" i="3"/>
  <c r="V200" i="3"/>
  <c r="V202" i="3"/>
  <c r="V203" i="3"/>
  <c r="V206" i="3"/>
  <c r="V207" i="3"/>
  <c r="V210" i="3"/>
  <c r="U176" i="3"/>
  <c r="U177" i="3"/>
  <c r="U180" i="3"/>
  <c r="U181" i="3"/>
  <c r="U182" i="3"/>
  <c r="U184" i="3"/>
  <c r="U185" i="3"/>
  <c r="U188" i="3"/>
  <c r="U189" i="3"/>
  <c r="U190" i="3"/>
  <c r="U192" i="3"/>
  <c r="U193" i="3"/>
  <c r="U196" i="3"/>
  <c r="U199" i="3"/>
  <c r="U200" i="3"/>
  <c r="U202" i="3"/>
  <c r="U203" i="3"/>
  <c r="U206" i="3"/>
  <c r="U207" i="3"/>
  <c r="U208" i="3"/>
  <c r="U210" i="3"/>
  <c r="V195" i="3" l="1"/>
  <c r="U195" i="3"/>
  <c r="W195" i="3"/>
  <c r="V179" i="3"/>
  <c r="W237" i="3"/>
  <c r="U213" i="3"/>
  <c r="U217" i="3"/>
  <c r="V191" i="3"/>
  <c r="U237" i="3"/>
  <c r="V241" i="3"/>
  <c r="V249" i="3"/>
  <c r="U197" i="3"/>
  <c r="U233" i="3"/>
  <c r="U260" i="3"/>
  <c r="U221" i="3"/>
  <c r="U229" i="3"/>
  <c r="V233" i="3"/>
  <c r="V256" i="3"/>
  <c r="V264" i="3"/>
  <c r="V213" i="3"/>
  <c r="V217" i="3"/>
  <c r="V221" i="3"/>
  <c r="V225" i="3"/>
  <c r="W205" i="3"/>
  <c r="V245" i="3"/>
  <c r="U268" i="3"/>
  <c r="U225" i="3"/>
  <c r="U204" i="3"/>
  <c r="W175" i="3"/>
  <c r="W187" i="3"/>
  <c r="W179" i="3"/>
  <c r="V186" i="3"/>
  <c r="W194" i="3"/>
  <c r="W186" i="3"/>
  <c r="W178" i="3"/>
  <c r="W229" i="3"/>
  <c r="U240" i="3"/>
  <c r="U244" i="3"/>
  <c r="U248" i="3"/>
  <c r="U252" i="3"/>
  <c r="U205" i="3"/>
  <c r="U194" i="3"/>
  <c r="W209" i="3"/>
  <c r="W201" i="3"/>
  <c r="V240" i="3"/>
  <c r="V244" i="3"/>
  <c r="V248" i="3"/>
  <c r="V252" i="3"/>
  <c r="V209" i="3"/>
  <c r="V208" i="3"/>
</calcChain>
</file>

<file path=xl/sharedStrings.xml><?xml version="1.0" encoding="utf-8"?>
<sst xmlns="http://schemas.openxmlformats.org/spreadsheetml/2006/main" count="558" uniqueCount="81">
  <si>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</si>
  <si>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</si>
  <si>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</si>
  <si>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</si>
  <si>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</si>
  <si>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</si>
  <si>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</si>
  <si>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</si>
  <si>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</si>
  <si>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</si>
  <si>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</si>
  <si>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</si>
  <si>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</si>
  <si>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</si>
  <si>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</si>
  <si>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</si>
  <si>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</si>
  <si>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</si>
  <si>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</si>
  <si>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</si>
  <si>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</si>
  <si>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</si>
  <si>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</si>
  <si>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</si>
  <si>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</si>
  <si>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</si>
  <si>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</si>
  <si>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</si>
  <si>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</si>
  <si>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</si>
  <si>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</si>
  <si>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</si>
  <si>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</si>
  <si>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</si>
  <si>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</si>
  <si>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</si>
  <si>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</si>
  <si>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</si>
  <si>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</si>
  <si>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</si>
  <si>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</si>
  <si>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</si>
  <si>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</si>
  <si>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</si>
  <si>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</si>
  <si>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</si>
  <si>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</si>
  <si>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</si>
  <si>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</si>
  <si>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</si>
  <si>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</si>
  <si>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</si>
  <si>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</si>
  <si>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</si>
  <si>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</si>
  <si>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</si>
  <si>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TitanX Pascal</t>
  </si>
  <si>
    <t>WINOGRAD_NONFUSED</t>
  </si>
  <si>
    <t>Recurrent Layers - GRU</t>
  </si>
  <si>
    <t>Hidden units</t>
  </si>
  <si>
    <t>IMPLICIT_GEMM</t>
  </si>
  <si>
    <t>Precision</t>
  </si>
  <si>
    <t>Float</t>
  </si>
  <si>
    <t>R (Filter height)</t>
  </si>
  <si>
    <t>S (Filter width)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</si>
  <si>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</si>
  <si>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</si>
  <si>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</si>
  <si>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</si>
  <si>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</si>
  <si>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</si>
  <si>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</si>
  <si>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2.0 MPI</t>
  </si>
  <si>
    <t>OSU Allreduce</t>
  </si>
  <si>
    <t>NCCL 2.0 Single</t>
  </si>
  <si>
    <t>Baidu RingAllReduce</t>
  </si>
  <si>
    <t>Time Backward wrt Weights (msec)</t>
  </si>
  <si>
    <t>Time Backward wrt Inputs (msec)</t>
  </si>
  <si>
    <t>TERAFLOPS BWD Inputs</t>
  </si>
  <si>
    <t>TERAFLOPS BWD Weights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</si>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</sst>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8"/>
  <sheetViews>
    <sheetView tabSelected="1" workbookViewId="0">
      <selection activeCell="A10" sqref="A10"/>
    </sheetView>
  </sheetViews>
  <sheetFormatPr baseColWidth="10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30.83203125" customWidth="1"/>
    <col min="10" max="10" width="20" customWidth="1"/>
    <col min="11" max="11" width="22" customWidth="1"/>
    <col min="12" max="12" width="22.83203125" customWidth="1"/>
    <col min="13" max="13" width="18" customWidth="1"/>
    <col min="14" max="14" width="20.83203125" customWidth="1"/>
    <col min="18" max="18" width="11.83203125" bestFit="1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s="5" t="s">
        <v>61</v>
      </c>
      <c r="B1" s="5" t="s">
        <v>62</v>
      </c>
    </row>
    <row r="3" spans="1:12" x14ac:dyDescent="0.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21</v>
      </c>
      <c r="J3" t="s">
        <v>22</v>
      </c>
    </row>
    <row r="4" spans="1:12" x14ac:dyDescent="0.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0.05</v>
      </c>
      <c r="J4" s="2">
        <f>(2*C4*D4*E4)/(I4/1000)/10^12</f>
        <v>1.982464</v>
      </c>
      <c r="K4" s="2"/>
      <c r="L4" s="2"/>
    </row>
    <row r="5" spans="1:12" x14ac:dyDescent="0.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0.20300000000000001</v>
      </c>
      <c r="J5" s="2">
        <f t="shared" ref="J5:J68" si="0">(2*C5*D5*E5)/(I5/1000)/10^12</f>
        <v>0.97658325123152712</v>
      </c>
      <c r="K5" s="2"/>
      <c r="L5" s="2"/>
    </row>
    <row r="6" spans="1:12" x14ac:dyDescent="0.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</v>
      </c>
      <c r="J6" s="2">
        <f t="shared" si="0"/>
        <v>3.964928</v>
      </c>
      <c r="K6" s="2"/>
      <c r="L6" s="2"/>
    </row>
    <row r="7" spans="1:12" x14ac:dyDescent="0.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0.107</v>
      </c>
      <c r="J7" s="2">
        <f t="shared" si="0"/>
        <v>7.4110803738317754</v>
      </c>
      <c r="K7" s="2"/>
      <c r="L7" s="2"/>
    </row>
    <row r="8" spans="1:12" x14ac:dyDescent="0.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4.2990000000000004</v>
      </c>
      <c r="J8" s="2">
        <f t="shared" si="0"/>
        <v>10.087555245405905</v>
      </c>
      <c r="K8" s="2"/>
      <c r="L8" s="2"/>
    </row>
    <row r="9" spans="1:12" x14ac:dyDescent="0.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9.0999999999999998E-2</v>
      </c>
      <c r="J9" s="2">
        <f t="shared" si="0"/>
        <v>1.4749200879120878</v>
      </c>
      <c r="K9" s="2"/>
      <c r="L9" s="2"/>
    </row>
    <row r="10" spans="1:12" x14ac:dyDescent="0.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0.20899999999999999</v>
      </c>
      <c r="J10" s="2">
        <f t="shared" si="0"/>
        <v>1.284380172248804</v>
      </c>
      <c r="K10" s="2"/>
      <c r="L10" s="2"/>
    </row>
    <row r="11" spans="1:12" x14ac:dyDescent="0.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0.182</v>
      </c>
      <c r="J11" s="2">
        <f t="shared" si="0"/>
        <v>2.9498401758241757</v>
      </c>
      <c r="K11" s="2"/>
      <c r="L11" s="2"/>
    </row>
    <row r="12" spans="1:12" x14ac:dyDescent="0.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0.14899999999999999</v>
      </c>
      <c r="J12" s="2">
        <f t="shared" si="0"/>
        <v>7.2063209664429531</v>
      </c>
      <c r="K12" s="2"/>
      <c r="L12" s="2"/>
    </row>
    <row r="13" spans="1:12" x14ac:dyDescent="0.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5.5309999999999997</v>
      </c>
      <c r="J13" s="2">
        <f t="shared" si="0"/>
        <v>10.61657132525764</v>
      </c>
      <c r="K13" s="2"/>
      <c r="L13" s="2"/>
    </row>
    <row r="14" spans="1:12" x14ac:dyDescent="0.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0.16200000000000001</v>
      </c>
      <c r="J14" s="2">
        <f t="shared" si="0"/>
        <v>1.2945382716049383</v>
      </c>
      <c r="K14" s="2"/>
      <c r="L14" s="2"/>
    </row>
    <row r="15" spans="1:12" x14ac:dyDescent="0.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1.588751515151515</v>
      </c>
      <c r="K15" s="2"/>
      <c r="L15" s="2"/>
    </row>
    <row r="16" spans="1:12" x14ac:dyDescent="0.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0.29799999999999999</v>
      </c>
      <c r="J16" s="2">
        <f t="shared" si="0"/>
        <v>2.814969127516779</v>
      </c>
      <c r="K16" s="2"/>
      <c r="L16" s="2"/>
    </row>
    <row r="17" spans="3:12" x14ac:dyDescent="0.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0.29599999999999999</v>
      </c>
      <c r="J17" s="2">
        <f t="shared" si="0"/>
        <v>5.667978378378379</v>
      </c>
      <c r="K17" s="2"/>
      <c r="L17" s="2"/>
    </row>
    <row r="18" spans="3:12" x14ac:dyDescent="0.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8.9879999999999995</v>
      </c>
      <c r="J18" s="2">
        <f t="shared" si="0"/>
        <v>10.208099688473521</v>
      </c>
      <c r="K18" s="2"/>
      <c r="L18" s="2"/>
    </row>
    <row r="19" spans="3:12" x14ac:dyDescent="0.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0.48799999999999999</v>
      </c>
      <c r="J19" s="2">
        <f t="shared" si="0"/>
        <v>1.1001453114754098</v>
      </c>
      <c r="K19" s="2"/>
      <c r="L19" s="2"/>
    </row>
    <row r="20" spans="3:12" x14ac:dyDescent="0.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0.495</v>
      </c>
      <c r="J20" s="2">
        <f t="shared" si="0"/>
        <v>2.1691754020202021</v>
      </c>
      <c r="K20" s="2"/>
      <c r="L20" s="2"/>
    </row>
    <row r="21" spans="3:12" x14ac:dyDescent="0.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0.496</v>
      </c>
      <c r="J21" s="2">
        <f t="shared" si="0"/>
        <v>4.3296041290322576</v>
      </c>
      <c r="K21" s="2"/>
      <c r="L21" s="2"/>
    </row>
    <row r="22" spans="3:12" x14ac:dyDescent="0.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0.65200000000000002</v>
      </c>
      <c r="J22" s="2">
        <f t="shared" si="0"/>
        <v>6.5873731533742337</v>
      </c>
      <c r="K22" s="2"/>
      <c r="L22" s="2"/>
    </row>
    <row r="23" spans="3:12" x14ac:dyDescent="0.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22.95</v>
      </c>
      <c r="J23" s="2">
        <f t="shared" si="0"/>
        <v>10.234467276688454</v>
      </c>
      <c r="K23" s="2"/>
      <c r="L23" s="2"/>
    </row>
    <row r="24" spans="3:12" x14ac:dyDescent="0.2">
      <c r="C24">
        <v>1760</v>
      </c>
      <c r="D24">
        <v>16</v>
      </c>
      <c r="E24">
        <v>1760</v>
      </c>
      <c r="F24" t="s">
        <v>15</v>
      </c>
      <c r="G24" t="s">
        <v>3</v>
      </c>
      <c r="I24" s="2">
        <v>9.7000000000000003E-2</v>
      </c>
      <c r="J24" s="2">
        <f t="shared" si="0"/>
        <v>1.0218886597938144</v>
      </c>
      <c r="K24" s="2"/>
      <c r="L24" s="2"/>
    </row>
    <row r="25" spans="3:12" x14ac:dyDescent="0.2">
      <c r="C25">
        <v>1760</v>
      </c>
      <c r="D25">
        <v>32</v>
      </c>
      <c r="E25">
        <v>1760</v>
      </c>
      <c r="F25" t="s">
        <v>15</v>
      </c>
      <c r="G25" t="s">
        <v>3</v>
      </c>
      <c r="I25" s="2">
        <v>0.156</v>
      </c>
      <c r="J25" s="2">
        <f t="shared" si="0"/>
        <v>1.2708102564102564</v>
      </c>
      <c r="K25" s="2"/>
      <c r="L25" s="2"/>
    </row>
    <row r="26" spans="3:12" x14ac:dyDescent="0.2">
      <c r="C26">
        <v>1760</v>
      </c>
      <c r="D26">
        <v>64</v>
      </c>
      <c r="E26">
        <v>1760</v>
      </c>
      <c r="F26" t="s">
        <v>15</v>
      </c>
      <c r="G26" t="s">
        <v>3</v>
      </c>
      <c r="I26" s="2">
        <v>0.20399999999999999</v>
      </c>
      <c r="J26" s="2">
        <f t="shared" si="0"/>
        <v>1.9435921568627452</v>
      </c>
      <c r="K26" s="2"/>
      <c r="L26" s="2"/>
    </row>
    <row r="27" spans="3:12" x14ac:dyDescent="0.2">
      <c r="C27">
        <v>1760</v>
      </c>
      <c r="D27">
        <v>128</v>
      </c>
      <c r="E27">
        <v>1760</v>
      </c>
      <c r="F27" t="s">
        <v>15</v>
      </c>
      <c r="G27" t="s">
        <v>3</v>
      </c>
      <c r="I27" s="2">
        <v>0.22900000000000001</v>
      </c>
      <c r="J27" s="2">
        <f t="shared" si="0"/>
        <v>3.4628192139737988</v>
      </c>
      <c r="K27" s="2"/>
      <c r="L27" s="2"/>
    </row>
    <row r="28" spans="3:12" x14ac:dyDescent="0.2">
      <c r="C28">
        <v>1760</v>
      </c>
      <c r="D28">
        <v>7000</v>
      </c>
      <c r="E28">
        <v>1760</v>
      </c>
      <c r="F28" t="s">
        <v>15</v>
      </c>
      <c r="G28" t="s">
        <v>3</v>
      </c>
      <c r="I28" s="2">
        <v>4.7439999999999998</v>
      </c>
      <c r="J28" s="2">
        <f t="shared" si="0"/>
        <v>9.141315345699832</v>
      </c>
      <c r="K28" s="2"/>
      <c r="L28" s="2"/>
    </row>
    <row r="29" spans="3:12" x14ac:dyDescent="0.2">
      <c r="C29">
        <v>2048</v>
      </c>
      <c r="D29">
        <v>16</v>
      </c>
      <c r="E29">
        <v>2048</v>
      </c>
      <c r="F29" t="s">
        <v>15</v>
      </c>
      <c r="G29" t="s">
        <v>3</v>
      </c>
      <c r="I29" s="2">
        <v>0.112</v>
      </c>
      <c r="J29" s="2">
        <f t="shared" si="0"/>
        <v>1.1983725714285716</v>
      </c>
      <c r="K29" s="2"/>
      <c r="L29" s="2"/>
    </row>
    <row r="30" spans="3:12" x14ac:dyDescent="0.2">
      <c r="C30">
        <v>2048</v>
      </c>
      <c r="D30">
        <v>32</v>
      </c>
      <c r="E30">
        <v>2048</v>
      </c>
      <c r="F30" t="s">
        <v>15</v>
      </c>
      <c r="G30" t="s">
        <v>3</v>
      </c>
      <c r="I30" s="2">
        <v>0.22600000000000001</v>
      </c>
      <c r="J30" s="2">
        <f t="shared" si="0"/>
        <v>1.1877675044247786</v>
      </c>
      <c r="K30" s="2"/>
      <c r="L30" s="2"/>
    </row>
    <row r="31" spans="3:12" x14ac:dyDescent="0.2">
      <c r="C31">
        <v>2048</v>
      </c>
      <c r="D31">
        <v>64</v>
      </c>
      <c r="E31">
        <v>2048</v>
      </c>
      <c r="F31" t="s">
        <v>15</v>
      </c>
      <c r="G31" t="s">
        <v>3</v>
      </c>
      <c r="I31" s="2">
        <v>0.34399999999999997</v>
      </c>
      <c r="J31" s="2">
        <f t="shared" si="0"/>
        <v>1.5606712558139537</v>
      </c>
      <c r="K31" s="2"/>
      <c r="L31" s="2"/>
    </row>
    <row r="32" spans="3:12" x14ac:dyDescent="0.2">
      <c r="C32">
        <v>2048</v>
      </c>
      <c r="D32">
        <v>128</v>
      </c>
      <c r="E32">
        <v>2048</v>
      </c>
      <c r="F32" t="s">
        <v>15</v>
      </c>
      <c r="G32" t="s">
        <v>3</v>
      </c>
      <c r="I32" s="2">
        <v>0.20399999999999999</v>
      </c>
      <c r="J32" s="2">
        <f t="shared" si="0"/>
        <v>5.2634403137254901</v>
      </c>
      <c r="K32" s="2"/>
      <c r="L32" s="2"/>
    </row>
    <row r="33" spans="3:12" x14ac:dyDescent="0.2">
      <c r="C33">
        <v>2048</v>
      </c>
      <c r="D33">
        <v>7000</v>
      </c>
      <c r="E33">
        <v>2048</v>
      </c>
      <c r="F33" t="s">
        <v>15</v>
      </c>
      <c r="G33" t="s">
        <v>3</v>
      </c>
      <c r="I33" s="2">
        <v>5.77</v>
      </c>
      <c r="J33" s="2">
        <f t="shared" si="0"/>
        <v>10.176820797227037</v>
      </c>
      <c r="K33" s="2"/>
      <c r="L33" s="2"/>
    </row>
    <row r="34" spans="3:12" x14ac:dyDescent="0.2">
      <c r="C34">
        <v>2560</v>
      </c>
      <c r="D34">
        <v>16</v>
      </c>
      <c r="E34">
        <v>2560</v>
      </c>
      <c r="F34" t="s">
        <v>15</v>
      </c>
      <c r="G34" t="s">
        <v>3</v>
      </c>
      <c r="I34" s="2">
        <v>0.183</v>
      </c>
      <c r="J34" s="2">
        <f t="shared" si="0"/>
        <v>1.1459846994535521</v>
      </c>
      <c r="K34" s="2"/>
      <c r="L34" s="2"/>
    </row>
    <row r="35" spans="3:12" x14ac:dyDescent="0.2">
      <c r="C35">
        <v>2560</v>
      </c>
      <c r="D35">
        <v>32</v>
      </c>
      <c r="E35">
        <v>2560</v>
      </c>
      <c r="F35" t="s">
        <v>15</v>
      </c>
      <c r="G35" t="s">
        <v>3</v>
      </c>
      <c r="I35" s="2">
        <v>0.3</v>
      </c>
      <c r="J35" s="2">
        <f t="shared" si="0"/>
        <v>1.3981013333333334</v>
      </c>
      <c r="K35" s="2"/>
      <c r="L35" s="2"/>
    </row>
    <row r="36" spans="3:12" x14ac:dyDescent="0.2">
      <c r="C36">
        <v>2560</v>
      </c>
      <c r="D36">
        <v>64</v>
      </c>
      <c r="E36">
        <v>2560</v>
      </c>
      <c r="F36" t="s">
        <v>15</v>
      </c>
      <c r="G36" t="s">
        <v>3</v>
      </c>
      <c r="I36" s="2">
        <v>0.28999999999999998</v>
      </c>
      <c r="J36" s="2">
        <f t="shared" si="0"/>
        <v>2.8926234482758617</v>
      </c>
      <c r="K36" s="2"/>
      <c r="L36" s="2"/>
    </row>
    <row r="37" spans="3:12" x14ac:dyDescent="0.2">
      <c r="C37">
        <v>2560</v>
      </c>
      <c r="D37">
        <v>128</v>
      </c>
      <c r="E37">
        <v>2560</v>
      </c>
      <c r="F37" t="s">
        <v>15</v>
      </c>
      <c r="G37" t="s">
        <v>3</v>
      </c>
      <c r="I37" s="2">
        <v>0.53100000000000003</v>
      </c>
      <c r="J37" s="2">
        <f t="shared" si="0"/>
        <v>3.1595510357815444</v>
      </c>
      <c r="K37" s="2"/>
      <c r="L37" s="2"/>
    </row>
    <row r="38" spans="3:12" x14ac:dyDescent="0.2">
      <c r="C38">
        <v>2560</v>
      </c>
      <c r="D38">
        <v>7000</v>
      </c>
      <c r="E38">
        <v>2560</v>
      </c>
      <c r="F38" t="s">
        <v>15</v>
      </c>
      <c r="G38" t="s">
        <v>3</v>
      </c>
      <c r="I38" s="2">
        <v>11.291</v>
      </c>
      <c r="J38" s="2">
        <f t="shared" si="0"/>
        <v>8.1259764414135152</v>
      </c>
      <c r="K38" s="2"/>
      <c r="L38" s="2"/>
    </row>
    <row r="39" spans="3:12" x14ac:dyDescent="0.2">
      <c r="C39">
        <v>4096</v>
      </c>
      <c r="D39">
        <v>16</v>
      </c>
      <c r="E39">
        <v>4096</v>
      </c>
      <c r="F39" t="s">
        <v>15</v>
      </c>
      <c r="G39" t="s">
        <v>3</v>
      </c>
      <c r="I39" s="2">
        <v>0.41499999999999998</v>
      </c>
      <c r="J39" s="2">
        <f t="shared" si="0"/>
        <v>1.2936648481927711</v>
      </c>
      <c r="K39" s="2"/>
      <c r="L39" s="2"/>
    </row>
    <row r="40" spans="3:12" x14ac:dyDescent="0.2">
      <c r="C40">
        <v>4096</v>
      </c>
      <c r="D40">
        <v>32</v>
      </c>
      <c r="E40">
        <v>4096</v>
      </c>
      <c r="F40" t="s">
        <v>15</v>
      </c>
      <c r="G40" t="s">
        <v>3</v>
      </c>
      <c r="I40" s="2">
        <v>0.47</v>
      </c>
      <c r="J40" s="2">
        <f t="shared" si="0"/>
        <v>2.2845570723404256</v>
      </c>
      <c r="K40" s="2"/>
      <c r="L40" s="2"/>
    </row>
    <row r="41" spans="3:12" x14ac:dyDescent="0.2">
      <c r="C41">
        <v>4096</v>
      </c>
      <c r="D41">
        <v>64</v>
      </c>
      <c r="E41">
        <v>4096</v>
      </c>
      <c r="F41" t="s">
        <v>15</v>
      </c>
      <c r="G41" t="s">
        <v>3</v>
      </c>
      <c r="I41" s="2">
        <v>0.46400000000000002</v>
      </c>
      <c r="J41" s="2">
        <f t="shared" si="0"/>
        <v>4.6281975172413787</v>
      </c>
      <c r="K41" s="2"/>
      <c r="L41" s="2"/>
    </row>
    <row r="42" spans="3:12" x14ac:dyDescent="0.2">
      <c r="C42">
        <v>4096</v>
      </c>
      <c r="D42">
        <v>128</v>
      </c>
      <c r="E42">
        <v>4096</v>
      </c>
      <c r="F42" t="s">
        <v>15</v>
      </c>
      <c r="G42" t="s">
        <v>3</v>
      </c>
      <c r="I42" s="2">
        <v>0.72</v>
      </c>
      <c r="J42" s="2">
        <f t="shared" si="0"/>
        <v>5.965232355555556</v>
      </c>
      <c r="K42" s="2"/>
      <c r="L42" s="2"/>
    </row>
    <row r="43" spans="3:12" x14ac:dyDescent="0.2">
      <c r="C43">
        <v>4096</v>
      </c>
      <c r="D43">
        <v>7000</v>
      </c>
      <c r="E43">
        <v>4096</v>
      </c>
      <c r="F43" t="s">
        <v>15</v>
      </c>
      <c r="G43" t="s">
        <v>3</v>
      </c>
      <c r="I43" s="2">
        <v>35.848999999999997</v>
      </c>
      <c r="J43" s="2">
        <f t="shared" si="0"/>
        <v>6.551954698875841</v>
      </c>
      <c r="K43" s="2"/>
      <c r="L43" s="2"/>
    </row>
    <row r="44" spans="3:12" x14ac:dyDescent="0.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 s="2">
        <v>4.2530000000000001</v>
      </c>
      <c r="J44" s="2">
        <f t="shared" si="0"/>
        <v>10.39039774276981</v>
      </c>
      <c r="K44" s="2"/>
      <c r="L44" s="2"/>
    </row>
    <row r="45" spans="3:12" x14ac:dyDescent="0.2">
      <c r="C45">
        <v>2048</v>
      </c>
      <c r="D45">
        <v>7133</v>
      </c>
      <c r="E45">
        <v>2048</v>
      </c>
      <c r="F45" t="s">
        <v>3</v>
      </c>
      <c r="G45" t="s">
        <v>15</v>
      </c>
      <c r="I45" s="2">
        <v>5.6070000000000002</v>
      </c>
      <c r="J45" s="2">
        <f t="shared" si="0"/>
        <v>10.671649877652934</v>
      </c>
      <c r="K45" s="2"/>
      <c r="L45" s="2"/>
    </row>
    <row r="46" spans="3:12" x14ac:dyDescent="0.2">
      <c r="C46">
        <v>2560</v>
      </c>
      <c r="D46">
        <v>7133</v>
      </c>
      <c r="E46">
        <v>2560</v>
      </c>
      <c r="F46" t="s">
        <v>3</v>
      </c>
      <c r="G46" t="s">
        <v>15</v>
      </c>
      <c r="I46" s="2">
        <v>8.7680000000000007</v>
      </c>
      <c r="J46" s="2">
        <f t="shared" si="0"/>
        <v>10.663054014598538</v>
      </c>
      <c r="K46" s="2"/>
      <c r="L46" s="2"/>
    </row>
    <row r="47" spans="3:12" x14ac:dyDescent="0.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 s="2">
        <v>22.658999999999999</v>
      </c>
      <c r="J47" s="2">
        <f t="shared" si="0"/>
        <v>10.562856412727836</v>
      </c>
      <c r="K47" s="2"/>
      <c r="L47" s="2"/>
    </row>
    <row r="48" spans="3:12" x14ac:dyDescent="0.2">
      <c r="I48" s="2"/>
      <c r="J48" s="2"/>
      <c r="K48" s="2"/>
      <c r="L48" s="2"/>
    </row>
    <row r="49" spans="3:12" x14ac:dyDescent="0.2">
      <c r="I49" s="2"/>
      <c r="J49" s="2"/>
      <c r="K49" s="2"/>
      <c r="L49" s="2"/>
    </row>
    <row r="50" spans="3:12" x14ac:dyDescent="0.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16.978000000000002</v>
      </c>
      <c r="J50" s="2">
        <f t="shared" si="0"/>
        <v>9.6928285734479918</v>
      </c>
      <c r="K50" s="2"/>
      <c r="L50" s="2"/>
    </row>
    <row r="51" spans="3:12" x14ac:dyDescent="0.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1.0309999999999999</v>
      </c>
      <c r="J51" s="2">
        <f t="shared" si="0"/>
        <v>1.0105745877788554</v>
      </c>
      <c r="K51" s="2"/>
      <c r="L51" s="2"/>
    </row>
    <row r="52" spans="3:12" x14ac:dyDescent="0.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19.594000000000001</v>
      </c>
      <c r="J52" s="2">
        <f t="shared" si="0"/>
        <v>9.7730752320097984</v>
      </c>
      <c r="K52" s="2"/>
      <c r="L52" s="2"/>
    </row>
    <row r="53" spans="3:12" x14ac:dyDescent="0.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0.63500000000000001</v>
      </c>
      <c r="J53" s="2">
        <f t="shared" si="0"/>
        <v>1.9092842834645669</v>
      </c>
      <c r="K53" s="2"/>
      <c r="L53" s="2"/>
    </row>
    <row r="54" spans="3:12" x14ac:dyDescent="0.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24.728999999999999</v>
      </c>
      <c r="J54" s="2">
        <f t="shared" si="0"/>
        <v>9.6796087637995871</v>
      </c>
      <c r="K54" s="2"/>
      <c r="L54" s="2"/>
    </row>
    <row r="55" spans="3:12" x14ac:dyDescent="0.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1.4219999999999999</v>
      </c>
      <c r="J55" s="2">
        <f t="shared" si="0"/>
        <v>1.0657485232067512</v>
      </c>
      <c r="K55" s="2"/>
      <c r="L55" s="2"/>
    </row>
    <row r="56" spans="3:12" x14ac:dyDescent="0.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39.119</v>
      </c>
      <c r="J56" s="2">
        <f t="shared" si="0"/>
        <v>9.7903134587284946</v>
      </c>
      <c r="K56" s="2"/>
      <c r="L56" s="2"/>
    </row>
    <row r="57" spans="3:12" x14ac:dyDescent="0.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1.21</v>
      </c>
      <c r="J57" s="2">
        <f t="shared" si="0"/>
        <v>2.0039595371900827</v>
      </c>
      <c r="K57" s="2"/>
      <c r="L57" s="2"/>
    </row>
    <row r="58" spans="3:12" x14ac:dyDescent="0.2">
      <c r="C58">
        <v>5124</v>
      </c>
      <c r="D58">
        <v>9124</v>
      </c>
      <c r="E58">
        <v>1760</v>
      </c>
      <c r="F58" t="s">
        <v>15</v>
      </c>
      <c r="G58" t="s">
        <v>3</v>
      </c>
      <c r="I58" s="2">
        <v>47.780999999999999</v>
      </c>
      <c r="J58" s="2">
        <f t="shared" si="0"/>
        <v>3.4441481660074094</v>
      </c>
      <c r="K58" s="2"/>
      <c r="L58" s="2"/>
    </row>
    <row r="59" spans="3:12" x14ac:dyDescent="0.2">
      <c r="C59">
        <v>35</v>
      </c>
      <c r="D59">
        <v>8457</v>
      </c>
      <c r="E59">
        <v>1760</v>
      </c>
      <c r="F59" t="s">
        <v>15</v>
      </c>
      <c r="G59" t="s">
        <v>3</v>
      </c>
      <c r="I59" s="2">
        <v>0.53900000000000003</v>
      </c>
      <c r="J59" s="2">
        <f t="shared" si="0"/>
        <v>1.9330285714285715</v>
      </c>
      <c r="K59" s="2"/>
      <c r="L59" s="2"/>
    </row>
    <row r="60" spans="3:12" x14ac:dyDescent="0.2">
      <c r="C60">
        <v>5124</v>
      </c>
      <c r="D60">
        <v>9124</v>
      </c>
      <c r="E60">
        <v>2048</v>
      </c>
      <c r="F60" t="s">
        <v>15</v>
      </c>
      <c r="G60" t="s">
        <v>3</v>
      </c>
      <c r="I60" s="2">
        <v>30.21</v>
      </c>
      <c r="J60" s="2">
        <f t="shared" si="0"/>
        <v>6.3387499535253227</v>
      </c>
      <c r="K60" s="2"/>
      <c r="L60" s="2"/>
    </row>
    <row r="61" spans="3:12" x14ac:dyDescent="0.2">
      <c r="C61">
        <v>35</v>
      </c>
      <c r="D61">
        <v>8457</v>
      </c>
      <c r="E61">
        <v>2048</v>
      </c>
      <c r="F61" t="s">
        <v>15</v>
      </c>
      <c r="G61" t="s">
        <v>3</v>
      </c>
      <c r="I61" s="2">
        <v>0.40400000000000003</v>
      </c>
      <c r="J61" s="2">
        <f t="shared" si="0"/>
        <v>3.0009790099009903</v>
      </c>
      <c r="K61" s="2"/>
      <c r="L61" s="2"/>
    </row>
    <row r="62" spans="3:12" x14ac:dyDescent="0.2">
      <c r="C62">
        <v>5124</v>
      </c>
      <c r="D62">
        <v>9124</v>
      </c>
      <c r="E62">
        <v>2560</v>
      </c>
      <c r="F62" t="s">
        <v>15</v>
      </c>
      <c r="G62" t="s">
        <v>3</v>
      </c>
      <c r="I62" s="2">
        <v>71.182000000000002</v>
      </c>
      <c r="J62" s="2">
        <f t="shared" si="0"/>
        <v>3.3627468337501054</v>
      </c>
      <c r="K62" s="2"/>
      <c r="L62" s="2"/>
    </row>
    <row r="63" spans="3:12" x14ac:dyDescent="0.2">
      <c r="C63">
        <v>35</v>
      </c>
      <c r="D63">
        <v>8457</v>
      </c>
      <c r="E63">
        <v>2560</v>
      </c>
      <c r="F63" t="s">
        <v>15</v>
      </c>
      <c r="G63" t="s">
        <v>3</v>
      </c>
      <c r="I63" s="2">
        <v>0.73499999999999999</v>
      </c>
      <c r="J63" s="2">
        <f t="shared" si="0"/>
        <v>2.0618971428571427</v>
      </c>
      <c r="K63" s="2"/>
      <c r="L63" s="2"/>
    </row>
    <row r="64" spans="3:12" x14ac:dyDescent="0.2">
      <c r="C64">
        <v>5124</v>
      </c>
      <c r="D64">
        <v>9124</v>
      </c>
      <c r="E64">
        <v>4096</v>
      </c>
      <c r="F64" t="s">
        <v>15</v>
      </c>
      <c r="G64" t="s">
        <v>3</v>
      </c>
      <c r="I64" s="2">
        <v>65.885999999999996</v>
      </c>
      <c r="J64" s="2">
        <f t="shared" si="0"/>
        <v>5.8128778828886256</v>
      </c>
      <c r="K64" s="2"/>
      <c r="L64" s="2"/>
    </row>
    <row r="65" spans="3:12" x14ac:dyDescent="0.2">
      <c r="C65">
        <v>35</v>
      </c>
      <c r="D65">
        <v>8457</v>
      </c>
      <c r="E65">
        <v>4096</v>
      </c>
      <c r="F65" t="s">
        <v>15</v>
      </c>
      <c r="G65" t="s">
        <v>3</v>
      </c>
      <c r="I65" s="2">
        <v>0.67300000000000004</v>
      </c>
      <c r="J65" s="2">
        <f t="shared" si="0"/>
        <v>3.6029584546805342</v>
      </c>
      <c r="K65" s="2"/>
      <c r="L65" s="2"/>
    </row>
    <row r="66" spans="3:12" x14ac:dyDescent="0.2">
      <c r="I66" s="2"/>
      <c r="J66" s="2"/>
      <c r="K66" s="2"/>
      <c r="L66" s="2"/>
    </row>
    <row r="67" spans="3:12" x14ac:dyDescent="0.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0.879</v>
      </c>
      <c r="J67" s="2">
        <f t="shared" si="0"/>
        <v>0.71575153583617745</v>
      </c>
      <c r="K67" s="2"/>
      <c r="L67" s="2"/>
    </row>
    <row r="68" spans="3:12" x14ac:dyDescent="0.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0.33100000000000002</v>
      </c>
      <c r="J68" s="2">
        <f t="shared" si="0"/>
        <v>3.8014839879154079</v>
      </c>
      <c r="K68" s="2"/>
      <c r="L68" s="2"/>
    </row>
    <row r="69" spans="3:12" x14ac:dyDescent="0.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0.45</v>
      </c>
      <c r="J69" s="2">
        <f t="shared" ref="J69:J85" si="1">(2*C69*D69*E69)/(I69/1000)/10^12</f>
        <v>5.5924053333333328</v>
      </c>
      <c r="K69" s="2"/>
      <c r="L69" s="2"/>
    </row>
    <row r="70" spans="3:12" x14ac:dyDescent="0.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0.73699999999999999</v>
      </c>
      <c r="J70" s="2">
        <f t="shared" si="1"/>
        <v>6.8292602442333781</v>
      </c>
      <c r="K70" s="2"/>
      <c r="L70" s="2"/>
    </row>
    <row r="71" spans="3:12" x14ac:dyDescent="0.2">
      <c r="C71">
        <v>7680</v>
      </c>
      <c r="D71">
        <v>16</v>
      </c>
      <c r="E71">
        <v>2560</v>
      </c>
      <c r="F71" t="s">
        <v>15</v>
      </c>
      <c r="G71" t="s">
        <v>3</v>
      </c>
      <c r="I71" s="2">
        <v>0.53700000000000003</v>
      </c>
      <c r="J71" s="2">
        <f t="shared" si="1"/>
        <v>1.1715932960893856</v>
      </c>
      <c r="K71" s="2"/>
      <c r="L71" s="2"/>
    </row>
    <row r="72" spans="3:12" x14ac:dyDescent="0.2">
      <c r="C72">
        <v>7680</v>
      </c>
      <c r="D72">
        <v>32</v>
      </c>
      <c r="E72">
        <v>2560</v>
      </c>
      <c r="F72" t="s">
        <v>15</v>
      </c>
      <c r="G72" t="s">
        <v>3</v>
      </c>
      <c r="I72" s="2">
        <v>0.69799999999999995</v>
      </c>
      <c r="J72" s="2">
        <f t="shared" si="1"/>
        <v>1.8027094555873926</v>
      </c>
      <c r="K72" s="2"/>
      <c r="L72" s="2"/>
    </row>
    <row r="73" spans="3:12" x14ac:dyDescent="0.2">
      <c r="C73">
        <v>7680</v>
      </c>
      <c r="D73">
        <v>64</v>
      </c>
      <c r="E73">
        <v>2560</v>
      </c>
      <c r="F73" t="s">
        <v>15</v>
      </c>
      <c r="G73" t="s">
        <v>3</v>
      </c>
      <c r="I73" s="2">
        <v>0.70499999999999996</v>
      </c>
      <c r="J73" s="2">
        <f t="shared" si="1"/>
        <v>3.5696204255319151</v>
      </c>
      <c r="K73" s="2"/>
      <c r="L73" s="2"/>
    </row>
    <row r="74" spans="3:12" x14ac:dyDescent="0.2">
      <c r="C74">
        <v>7680</v>
      </c>
      <c r="D74">
        <v>128</v>
      </c>
      <c r="E74">
        <v>2560</v>
      </c>
      <c r="F74" t="s">
        <v>15</v>
      </c>
      <c r="G74" t="s">
        <v>3</v>
      </c>
      <c r="I74" s="2">
        <v>1.615</v>
      </c>
      <c r="J74" s="2">
        <f t="shared" si="1"/>
        <v>3.1165107120743039</v>
      </c>
      <c r="K74" s="2"/>
      <c r="L74" s="2"/>
    </row>
    <row r="75" spans="3:12" x14ac:dyDescent="0.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7.8E-2</v>
      </c>
      <c r="J75" s="2">
        <f t="shared" si="1"/>
        <v>1.2905550769230769</v>
      </c>
      <c r="K75" s="2"/>
      <c r="L75" s="2"/>
    </row>
    <row r="76" spans="3:12" x14ac:dyDescent="0.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0.115</v>
      </c>
      <c r="J76" s="2">
        <f t="shared" si="1"/>
        <v>1.7506660173913042</v>
      </c>
      <c r="K76" s="2"/>
      <c r="L76" s="2"/>
    </row>
    <row r="77" spans="3:12" x14ac:dyDescent="0.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 s="2">
        <v>0.13300000000000001</v>
      </c>
      <c r="J77" s="2">
        <f t="shared" si="1"/>
        <v>3.0274675488721803</v>
      </c>
      <c r="K77" s="2"/>
      <c r="L77" s="2"/>
    </row>
    <row r="78" spans="3:12" x14ac:dyDescent="0.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 s="2">
        <v>0.13300000000000001</v>
      </c>
      <c r="J78" s="2">
        <f t="shared" si="1"/>
        <v>6.0549350977443606</v>
      </c>
      <c r="K78" s="2"/>
      <c r="L78" s="2"/>
    </row>
    <row r="79" spans="3:12" x14ac:dyDescent="0.2">
      <c r="C79">
        <f t="shared" si="2"/>
        <v>3072</v>
      </c>
      <c r="D79">
        <v>16</v>
      </c>
      <c r="E79">
        <v>1024</v>
      </c>
      <c r="F79" t="s">
        <v>15</v>
      </c>
      <c r="G79" t="s">
        <v>3</v>
      </c>
      <c r="I79" s="2">
        <v>9.2999999999999999E-2</v>
      </c>
      <c r="J79" s="2">
        <f t="shared" si="1"/>
        <v>1.0824010322580646</v>
      </c>
      <c r="K79" s="2"/>
      <c r="L79" s="2"/>
    </row>
    <row r="80" spans="3:12" x14ac:dyDescent="0.2">
      <c r="C80">
        <f t="shared" si="2"/>
        <v>3072</v>
      </c>
      <c r="D80">
        <v>32</v>
      </c>
      <c r="E80">
        <v>1024</v>
      </c>
      <c r="F80" t="s">
        <v>15</v>
      </c>
      <c r="G80" t="s">
        <v>3</v>
      </c>
      <c r="I80" s="2">
        <v>0.13500000000000001</v>
      </c>
      <c r="J80" s="2">
        <f t="shared" si="1"/>
        <v>1.491308088888889</v>
      </c>
      <c r="K80" s="2"/>
      <c r="L80" s="2"/>
    </row>
    <row r="81" spans="3:12" x14ac:dyDescent="0.2">
      <c r="C81">
        <f t="shared" si="2"/>
        <v>3072</v>
      </c>
      <c r="D81">
        <v>64</v>
      </c>
      <c r="E81">
        <v>1024</v>
      </c>
      <c r="F81" t="s">
        <v>15</v>
      </c>
      <c r="G81" t="s">
        <v>3</v>
      </c>
      <c r="I81" s="2">
        <v>0.13600000000000001</v>
      </c>
      <c r="J81" s="2">
        <f t="shared" si="1"/>
        <v>2.9606851764705886</v>
      </c>
      <c r="K81" s="2"/>
      <c r="L81" s="2"/>
    </row>
    <row r="82" spans="3:12" x14ac:dyDescent="0.2">
      <c r="C82">
        <f t="shared" si="2"/>
        <v>3072</v>
      </c>
      <c r="D82">
        <v>128</v>
      </c>
      <c r="E82">
        <v>1024</v>
      </c>
      <c r="F82" t="s">
        <v>15</v>
      </c>
      <c r="G82" t="s">
        <v>3</v>
      </c>
      <c r="I82" s="2">
        <v>0.13400000000000001</v>
      </c>
      <c r="J82" s="2">
        <f t="shared" si="1"/>
        <v>6.0097490149253732</v>
      </c>
      <c r="K82" s="2"/>
      <c r="L82" s="2"/>
    </row>
    <row r="83" spans="3:12" x14ac:dyDescent="0.2">
      <c r="I83" s="2"/>
      <c r="J83" s="2"/>
      <c r="K83" s="2"/>
      <c r="L83" s="2"/>
    </row>
    <row r="84" spans="3:12" x14ac:dyDescent="0.2">
      <c r="C84">
        <v>3072</v>
      </c>
      <c r="D84">
        <v>7435</v>
      </c>
      <c r="E84">
        <v>1024</v>
      </c>
      <c r="F84" t="s">
        <v>3</v>
      </c>
      <c r="G84" t="s">
        <v>15</v>
      </c>
      <c r="I84" s="2">
        <v>4.9269999999999996</v>
      </c>
      <c r="J84" s="2">
        <f t="shared" si="1"/>
        <v>9.4940075827075301</v>
      </c>
      <c r="K84" s="2"/>
      <c r="L84" s="2"/>
    </row>
    <row r="85" spans="3:12" x14ac:dyDescent="0.2">
      <c r="C85">
        <v>7680</v>
      </c>
      <c r="D85">
        <v>5481</v>
      </c>
      <c r="E85">
        <v>2560</v>
      </c>
      <c r="F85" t="s">
        <v>3</v>
      </c>
      <c r="G85" t="s">
        <v>15</v>
      </c>
      <c r="I85" s="2">
        <v>20.986000000000001</v>
      </c>
      <c r="J85" s="2">
        <f t="shared" si="1"/>
        <v>10.269784122748497</v>
      </c>
      <c r="K85" s="2"/>
      <c r="L85" s="2"/>
    </row>
    <row r="87" spans="3:12" x14ac:dyDescent="0.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6.9509999999999996</v>
      </c>
      <c r="J87" s="2">
        <f t="shared" ref="J87:J150" si="3">(2*C87*D87*E87)/(I87/1000)/10^12</f>
        <v>0.58926773126168897</v>
      </c>
    </row>
    <row r="88" spans="3:12" x14ac:dyDescent="0.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7.7640000000000002</v>
      </c>
      <c r="J88" s="2">
        <f t="shared" si="3"/>
        <v>1.0551262235960845</v>
      </c>
    </row>
    <row r="89" spans="3:12" x14ac:dyDescent="0.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6.81</v>
      </c>
      <c r="J89" s="2">
        <f t="shared" si="3"/>
        <v>1.2029368575624084</v>
      </c>
    </row>
    <row r="90" spans="3:12" x14ac:dyDescent="0.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8.5150000000000006</v>
      </c>
      <c r="J90" s="2">
        <f t="shared" si="3"/>
        <v>1.9241338813857898</v>
      </c>
    </row>
    <row r="91" spans="3:12" x14ac:dyDescent="0.2">
      <c r="C91">
        <v>512</v>
      </c>
      <c r="D91">
        <v>8</v>
      </c>
      <c r="E91">
        <v>500000</v>
      </c>
      <c r="F91" t="s">
        <v>15</v>
      </c>
      <c r="G91" t="s">
        <v>3</v>
      </c>
      <c r="I91" s="2">
        <v>5.085</v>
      </c>
      <c r="J91" s="2">
        <f t="shared" si="3"/>
        <v>0.80550639134709923</v>
      </c>
    </row>
    <row r="92" spans="3:12" x14ac:dyDescent="0.2">
      <c r="C92">
        <v>1024</v>
      </c>
      <c r="D92">
        <v>8</v>
      </c>
      <c r="E92">
        <v>500000</v>
      </c>
      <c r="F92" t="s">
        <v>15</v>
      </c>
      <c r="G92" t="s">
        <v>3</v>
      </c>
      <c r="I92" s="2">
        <v>6.718</v>
      </c>
      <c r="J92" s="2">
        <f t="shared" si="3"/>
        <v>1.2194105388508485</v>
      </c>
    </row>
    <row r="93" spans="3:12" x14ac:dyDescent="0.2">
      <c r="C93">
        <v>512</v>
      </c>
      <c r="D93">
        <v>16</v>
      </c>
      <c r="E93">
        <v>500000</v>
      </c>
      <c r="F93" t="s">
        <v>15</v>
      </c>
      <c r="G93" t="s">
        <v>3</v>
      </c>
      <c r="I93" s="2">
        <v>7.5</v>
      </c>
      <c r="J93" s="2">
        <f t="shared" si="3"/>
        <v>1.0922666666666667</v>
      </c>
    </row>
    <row r="94" spans="3:12" x14ac:dyDescent="0.2">
      <c r="C94">
        <v>1024</v>
      </c>
      <c r="D94">
        <v>16</v>
      </c>
      <c r="E94">
        <v>500000</v>
      </c>
      <c r="F94" t="s">
        <v>15</v>
      </c>
      <c r="G94" t="s">
        <v>3</v>
      </c>
      <c r="I94" s="2">
        <v>14.877000000000001</v>
      </c>
      <c r="J94" s="2">
        <f t="shared" si="3"/>
        <v>1.1012973045640921</v>
      </c>
    </row>
    <row r="95" spans="3:12" x14ac:dyDescent="0.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9.8000000000000004E-2</v>
      </c>
      <c r="J95" s="2">
        <f t="shared" si="3"/>
        <v>7.4898285714285704</v>
      </c>
    </row>
    <row r="96" spans="3:12" x14ac:dyDescent="0.2">
      <c r="C96">
        <v>1024</v>
      </c>
      <c r="D96">
        <v>700</v>
      </c>
      <c r="E96">
        <v>512</v>
      </c>
      <c r="F96" t="s">
        <v>15</v>
      </c>
      <c r="G96" t="s">
        <v>3</v>
      </c>
      <c r="I96" s="2">
        <v>0.10299999999999999</v>
      </c>
      <c r="J96" s="2">
        <f t="shared" si="3"/>
        <v>7.1262446601941747</v>
      </c>
    </row>
    <row r="97" spans="1:10" x14ac:dyDescent="0.2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91.754999999999995</v>
      </c>
      <c r="J97" s="2">
        <f t="shared" si="3"/>
        <v>10.285198626777834</v>
      </c>
    </row>
    <row r="98" spans="1:10" x14ac:dyDescent="0.2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56.402000000000001</v>
      </c>
      <c r="J98" s="2">
        <f t="shared" si="3"/>
        <v>10.708481543207688</v>
      </c>
    </row>
    <row r="99" spans="1:10" x14ac:dyDescent="0.2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33.232999999999997</v>
      </c>
      <c r="J99" s="2">
        <f t="shared" si="3"/>
        <v>10.222929738512924</v>
      </c>
    </row>
    <row r="100" spans="1:10" x14ac:dyDescent="0.2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110.935</v>
      </c>
      <c r="J100" s="2">
        <f t="shared" si="3"/>
        <v>10.29340842835895</v>
      </c>
    </row>
    <row r="101" spans="1:10" x14ac:dyDescent="0.2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14.843999999999999</v>
      </c>
      <c r="J101" s="2">
        <f t="shared" si="3"/>
        <v>10.172119644300729</v>
      </c>
    </row>
    <row r="102" spans="1:10" x14ac:dyDescent="0.2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183.18600000000001</v>
      </c>
      <c r="J102" s="2">
        <f t="shared" si="3"/>
        <v>10.303389997052175</v>
      </c>
    </row>
    <row r="103" spans="1:10" x14ac:dyDescent="0.2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112.22799999999999</v>
      </c>
      <c r="J103" s="2">
        <f t="shared" si="3"/>
        <v>10.763441850518587</v>
      </c>
    </row>
    <row r="104" spans="1:10" x14ac:dyDescent="0.2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66.644000000000005</v>
      </c>
      <c r="J104" s="2">
        <f t="shared" si="3"/>
        <v>10.195625232579076</v>
      </c>
    </row>
    <row r="105" spans="1:10" x14ac:dyDescent="0.2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224.09200000000001</v>
      </c>
      <c r="J105" s="2">
        <f t="shared" si="3"/>
        <v>10.191343412526997</v>
      </c>
    </row>
    <row r="106" spans="1:10" x14ac:dyDescent="0.2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30.061</v>
      </c>
      <c r="J106" s="2">
        <f t="shared" si="3"/>
        <v>10.045902930707561</v>
      </c>
    </row>
    <row r="107" spans="1:10" x14ac:dyDescent="0.2">
      <c r="C107">
        <v>7680</v>
      </c>
      <c r="D107">
        <v>24000</v>
      </c>
      <c r="E107">
        <v>2560</v>
      </c>
      <c r="F107" t="s">
        <v>15</v>
      </c>
      <c r="G107" t="s">
        <v>3</v>
      </c>
      <c r="I107" s="2">
        <v>287.02199999999999</v>
      </c>
      <c r="J107" s="2">
        <f t="shared" si="3"/>
        <v>3.2879653824445514</v>
      </c>
    </row>
    <row r="108" spans="1:10" x14ac:dyDescent="0.2">
      <c r="C108">
        <v>6144</v>
      </c>
      <c r="D108">
        <v>24000</v>
      </c>
      <c r="E108">
        <v>2048</v>
      </c>
      <c r="F108" t="s">
        <v>15</v>
      </c>
      <c r="G108" t="s">
        <v>3</v>
      </c>
      <c r="I108" s="2">
        <v>92.747</v>
      </c>
      <c r="J108" s="2">
        <f t="shared" si="3"/>
        <v>6.5121219662091496</v>
      </c>
    </row>
    <row r="109" spans="1:10" x14ac:dyDescent="0.2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 s="2">
        <v>92.403999999999996</v>
      </c>
      <c r="J109" s="2">
        <f t="shared" si="3"/>
        <v>3.6766657720445002</v>
      </c>
    </row>
    <row r="110" spans="1:10" x14ac:dyDescent="0.2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 s="2">
        <v>348.69600000000003</v>
      </c>
      <c r="J110" s="2">
        <f t="shared" si="3"/>
        <v>3.2747701837703902</v>
      </c>
    </row>
    <row r="111" spans="1:10" x14ac:dyDescent="0.2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 s="2">
        <v>16.367000000000001</v>
      </c>
      <c r="J111" s="2">
        <f t="shared" si="3"/>
        <v>9.2255724323333528</v>
      </c>
    </row>
    <row r="112" spans="1:10" x14ac:dyDescent="0.2">
      <c r="C112">
        <v>7680</v>
      </c>
      <c r="D112">
        <v>48000</v>
      </c>
      <c r="E112">
        <v>2560</v>
      </c>
      <c r="F112" t="s">
        <v>15</v>
      </c>
      <c r="G112" t="s">
        <v>3</v>
      </c>
      <c r="I112" s="2">
        <v>574.73299999999995</v>
      </c>
      <c r="J112" s="2">
        <f t="shared" si="3"/>
        <v>3.2840237118801254</v>
      </c>
    </row>
    <row r="113" spans="1:10" x14ac:dyDescent="0.2">
      <c r="C113">
        <v>6144</v>
      </c>
      <c r="D113">
        <v>48000</v>
      </c>
      <c r="E113">
        <v>2048</v>
      </c>
      <c r="F113" t="s">
        <v>15</v>
      </c>
      <c r="G113" t="s">
        <v>3</v>
      </c>
      <c r="I113" s="2">
        <v>186.39400000000001</v>
      </c>
      <c r="J113" s="2">
        <f t="shared" si="3"/>
        <v>6.4806783050956573</v>
      </c>
    </row>
    <row r="114" spans="1:10" x14ac:dyDescent="0.2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 s="2">
        <v>185.31200000000001</v>
      </c>
      <c r="J114" s="2">
        <f t="shared" si="3"/>
        <v>3.6666662061820063</v>
      </c>
    </row>
    <row r="115" spans="1:10" x14ac:dyDescent="0.2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 s="2">
        <v>698.44799999999998</v>
      </c>
      <c r="J115" s="2">
        <f t="shared" si="3"/>
        <v>3.2698189815132985</v>
      </c>
    </row>
    <row r="116" spans="1:10" x14ac:dyDescent="0.2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 s="2">
        <v>32.200000000000003</v>
      </c>
      <c r="J116" s="2">
        <f t="shared" si="3"/>
        <v>9.3785679503105595</v>
      </c>
    </row>
    <row r="117" spans="1:10" x14ac:dyDescent="0.2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0.52900000000000003</v>
      </c>
      <c r="J117" s="2">
        <f t="shared" si="3"/>
        <v>0.76115913799621926</v>
      </c>
    </row>
    <row r="118" spans="1:10" x14ac:dyDescent="0.2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0.23100000000000001</v>
      </c>
      <c r="J118" s="2">
        <f t="shared" si="3"/>
        <v>0.98048664935064933</v>
      </c>
    </row>
    <row r="119" spans="1:10" x14ac:dyDescent="0.2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1.048</v>
      </c>
      <c r="J119" s="2">
        <f t="shared" si="3"/>
        <v>0.7263990229007633</v>
      </c>
    </row>
    <row r="120" spans="1:10" x14ac:dyDescent="0.2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0.245</v>
      </c>
      <c r="J120" s="2">
        <f t="shared" si="3"/>
        <v>3.2869647673469391</v>
      </c>
    </row>
    <row r="121" spans="1:10" x14ac:dyDescent="0.2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0.191</v>
      </c>
      <c r="J121" s="2">
        <f t="shared" si="3"/>
        <v>2.3716483350785342</v>
      </c>
    </row>
    <row r="122" spans="1:10" x14ac:dyDescent="0.2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0.371</v>
      </c>
      <c r="J122" s="2">
        <f t="shared" si="3"/>
        <v>4.1038607870619943</v>
      </c>
    </row>
    <row r="123" spans="1:10" x14ac:dyDescent="0.2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 s="2">
        <v>0.318</v>
      </c>
      <c r="J123" s="2">
        <f t="shared" si="3"/>
        <v>1.2662049811320755</v>
      </c>
    </row>
    <row r="124" spans="1:10" x14ac:dyDescent="0.2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 s="2">
        <v>0.18099999999999999</v>
      </c>
      <c r="J124" s="2">
        <f t="shared" si="3"/>
        <v>1.2513393149171272</v>
      </c>
    </row>
    <row r="125" spans="1:10" x14ac:dyDescent="0.2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 s="2">
        <v>0.6</v>
      </c>
      <c r="J125" s="2">
        <f t="shared" si="3"/>
        <v>1.2687769600000001</v>
      </c>
    </row>
    <row r="126" spans="1:10" x14ac:dyDescent="0.2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 s="2">
        <v>0.28100000000000003</v>
      </c>
      <c r="J126" s="2">
        <f t="shared" si="3"/>
        <v>2.8658589608540916</v>
      </c>
    </row>
    <row r="127" spans="1:10" x14ac:dyDescent="0.2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 s="2">
        <v>0.26</v>
      </c>
      <c r="J127" s="2">
        <f t="shared" si="3"/>
        <v>1.7422493538461536</v>
      </c>
    </row>
    <row r="128" spans="1:10" x14ac:dyDescent="0.2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 s="2">
        <v>0.8</v>
      </c>
      <c r="J128" s="2">
        <f t="shared" si="3"/>
        <v>1.90316544</v>
      </c>
    </row>
    <row r="129" spans="2:10" x14ac:dyDescent="0.2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7.07</v>
      </c>
      <c r="J129" s="2">
        <f t="shared" si="3"/>
        <v>9.7886868458274403</v>
      </c>
    </row>
    <row r="130" spans="2:10" x14ac:dyDescent="0.2">
      <c r="C130" s="1">
        <v>512</v>
      </c>
      <c r="D130">
        <f t="shared" ref="D130:D136" si="4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5.1660000000000004</v>
      </c>
      <c r="J130" s="2">
        <f t="shared" si="3"/>
        <v>9.7428664343786284</v>
      </c>
    </row>
    <row r="131" spans="2:10" x14ac:dyDescent="0.2">
      <c r="B131" s="1"/>
      <c r="C131" s="1">
        <v>512</v>
      </c>
      <c r="D131">
        <f t="shared" si="4"/>
        <v>24000</v>
      </c>
      <c r="E131" s="1">
        <v>2560</v>
      </c>
      <c r="F131" s="1" t="s">
        <v>3</v>
      </c>
      <c r="G131" s="1" t="s">
        <v>3</v>
      </c>
      <c r="H131" s="1"/>
      <c r="I131" s="2">
        <v>6.4080000000000004</v>
      </c>
      <c r="J131" s="2">
        <f t="shared" si="3"/>
        <v>9.8181273408239687</v>
      </c>
    </row>
    <row r="132" spans="2:10" x14ac:dyDescent="0.2">
      <c r="B132" s="1"/>
      <c r="C132" s="1">
        <v>512</v>
      </c>
      <c r="D132">
        <f t="shared" si="4"/>
        <v>24000</v>
      </c>
      <c r="E132" s="1">
        <v>1530</v>
      </c>
      <c r="F132" s="1" t="s">
        <v>3</v>
      </c>
      <c r="G132" s="1" t="s">
        <v>3</v>
      </c>
      <c r="H132" s="1"/>
      <c r="I132" s="2">
        <v>3.9</v>
      </c>
      <c r="J132" s="2">
        <f t="shared" si="3"/>
        <v>9.6413538461538462</v>
      </c>
    </row>
    <row r="133" spans="2:10" x14ac:dyDescent="0.2">
      <c r="C133" s="1">
        <v>1024</v>
      </c>
      <c r="D133">
        <f t="shared" si="4"/>
        <v>24000</v>
      </c>
      <c r="E133" s="1">
        <v>2816</v>
      </c>
      <c r="F133" s="1" t="s">
        <v>3</v>
      </c>
      <c r="G133" s="1" t="s">
        <v>3</v>
      </c>
      <c r="H133" s="1"/>
      <c r="I133" s="2">
        <v>13.545999999999999</v>
      </c>
      <c r="J133" s="2">
        <f t="shared" si="3"/>
        <v>10.217926472759487</v>
      </c>
    </row>
    <row r="134" spans="2:10" x14ac:dyDescent="0.2">
      <c r="C134" s="1">
        <v>1024</v>
      </c>
      <c r="D134">
        <f t="shared" si="4"/>
        <v>24000</v>
      </c>
      <c r="E134" s="1">
        <v>2048</v>
      </c>
      <c r="F134" s="1" t="s">
        <v>3</v>
      </c>
      <c r="G134" s="1" t="s">
        <v>3</v>
      </c>
      <c r="H134" s="1"/>
      <c r="I134" s="2">
        <v>9.7739999999999991</v>
      </c>
      <c r="J134" s="2">
        <f t="shared" si="3"/>
        <v>10.299089011663598</v>
      </c>
    </row>
    <row r="135" spans="2:10" x14ac:dyDescent="0.2">
      <c r="B135" s="1"/>
      <c r="C135" s="1">
        <v>1024</v>
      </c>
      <c r="D135">
        <f t="shared" si="4"/>
        <v>24000</v>
      </c>
      <c r="E135" s="1">
        <v>2560</v>
      </c>
      <c r="F135" s="1" t="s">
        <v>3</v>
      </c>
      <c r="G135" s="1" t="s">
        <v>3</v>
      </c>
      <c r="H135" s="1"/>
      <c r="I135" s="2">
        <v>12.249000000000001</v>
      </c>
      <c r="J135" s="2">
        <f t="shared" si="3"/>
        <v>10.272603477834924</v>
      </c>
    </row>
    <row r="136" spans="2:10" x14ac:dyDescent="0.2">
      <c r="B136" s="1"/>
      <c r="C136" s="1">
        <v>1024</v>
      </c>
      <c r="D136">
        <f t="shared" si="4"/>
        <v>24000</v>
      </c>
      <c r="E136" s="1">
        <v>1530</v>
      </c>
      <c r="F136" s="1" t="s">
        <v>3</v>
      </c>
      <c r="G136" s="1" t="s">
        <v>3</v>
      </c>
      <c r="H136" s="1"/>
      <c r="I136" s="2">
        <v>7.5369999999999999</v>
      </c>
      <c r="J136" s="2">
        <f t="shared" si="3"/>
        <v>9.9777842642961385</v>
      </c>
    </row>
    <row r="137" spans="2:10" x14ac:dyDescent="0.2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1.0999999999999999E-2</v>
      </c>
      <c r="J137" s="2">
        <f t="shared" si="3"/>
        <v>0.76260072727272732</v>
      </c>
    </row>
    <row r="138" spans="2:10" x14ac:dyDescent="0.2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1.0999999999999999E-2</v>
      </c>
      <c r="J138" s="2">
        <f t="shared" si="3"/>
        <v>1.5252014545454546</v>
      </c>
    </row>
    <row r="139" spans="2:10" x14ac:dyDescent="0.2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 s="2">
        <v>7.3929999999999998</v>
      </c>
      <c r="J139" s="2">
        <f t="shared" si="3"/>
        <v>9.3610193426213986</v>
      </c>
    </row>
    <row r="140" spans="2:10" x14ac:dyDescent="0.2">
      <c r="C140" s="1">
        <v>512</v>
      </c>
      <c r="D140">
        <f t="shared" ref="D140:D146" si="5">1500*16</f>
        <v>24000</v>
      </c>
      <c r="E140" s="1">
        <v>2048</v>
      </c>
      <c r="F140" s="1" t="s">
        <v>15</v>
      </c>
      <c r="G140" s="1" t="s">
        <v>3</v>
      </c>
      <c r="H140" s="1"/>
      <c r="I140" s="2">
        <v>5.2469999999999999</v>
      </c>
      <c r="J140" s="2">
        <f t="shared" si="3"/>
        <v>9.5924619782732989</v>
      </c>
    </row>
    <row r="141" spans="2:10" x14ac:dyDescent="0.2">
      <c r="B141" s="1"/>
      <c r="C141" s="1">
        <v>512</v>
      </c>
      <c r="D141">
        <f t="shared" si="5"/>
        <v>24000</v>
      </c>
      <c r="E141" s="1">
        <v>2560</v>
      </c>
      <c r="F141" s="1" t="s">
        <v>15</v>
      </c>
      <c r="G141" s="1" t="s">
        <v>3</v>
      </c>
      <c r="H141" s="1"/>
      <c r="I141" s="2">
        <v>6.742</v>
      </c>
      <c r="J141" s="2">
        <f t="shared" si="3"/>
        <v>9.3317353900919606</v>
      </c>
    </row>
    <row r="142" spans="2:10" x14ac:dyDescent="0.2">
      <c r="B142" s="1"/>
      <c r="C142" s="1">
        <v>512</v>
      </c>
      <c r="D142">
        <f t="shared" si="5"/>
        <v>24000</v>
      </c>
      <c r="E142" s="1">
        <v>1530</v>
      </c>
      <c r="F142" s="1" t="s">
        <v>15</v>
      </c>
      <c r="G142" s="1" t="s">
        <v>3</v>
      </c>
      <c r="H142" s="1"/>
      <c r="I142" s="2">
        <v>4.0460000000000003</v>
      </c>
      <c r="J142" s="2">
        <f t="shared" si="3"/>
        <v>9.2934453781512598</v>
      </c>
    </row>
    <row r="143" spans="2:10" x14ac:dyDescent="0.2">
      <c r="C143" s="1">
        <v>1024</v>
      </c>
      <c r="D143">
        <f t="shared" si="5"/>
        <v>24000</v>
      </c>
      <c r="E143" s="1">
        <v>2816</v>
      </c>
      <c r="F143" s="1" t="s">
        <v>15</v>
      </c>
      <c r="G143" s="1" t="s">
        <v>3</v>
      </c>
      <c r="H143" s="1"/>
      <c r="I143" s="2">
        <v>14.116</v>
      </c>
      <c r="J143" s="2">
        <f t="shared" si="3"/>
        <v>9.8053295551147635</v>
      </c>
    </row>
    <row r="144" spans="2:10" x14ac:dyDescent="0.2">
      <c r="C144" s="1">
        <v>1024</v>
      </c>
      <c r="D144">
        <f t="shared" si="5"/>
        <v>24000</v>
      </c>
      <c r="E144" s="1">
        <v>2048</v>
      </c>
      <c r="F144" s="1" t="s">
        <v>15</v>
      </c>
      <c r="G144" s="1" t="s">
        <v>3</v>
      </c>
      <c r="H144" s="1"/>
      <c r="I144" s="2">
        <v>10.209</v>
      </c>
      <c r="J144" s="2">
        <f t="shared" si="3"/>
        <v>9.8602503673229513</v>
      </c>
    </row>
    <row r="145" spans="2:10" x14ac:dyDescent="0.2">
      <c r="B145" s="1"/>
      <c r="C145" s="1">
        <v>1024</v>
      </c>
      <c r="D145">
        <f t="shared" si="5"/>
        <v>24000</v>
      </c>
      <c r="E145" s="1">
        <v>2560</v>
      </c>
      <c r="F145" s="1" t="s">
        <v>15</v>
      </c>
      <c r="G145" s="1" t="s">
        <v>3</v>
      </c>
      <c r="H145" s="1"/>
      <c r="I145" s="2">
        <v>12.869</v>
      </c>
      <c r="J145" s="2">
        <f t="shared" si="3"/>
        <v>9.7776921283705018</v>
      </c>
    </row>
    <row r="146" spans="2:10" x14ac:dyDescent="0.2">
      <c r="B146" s="1"/>
      <c r="C146" s="1">
        <v>1024</v>
      </c>
      <c r="D146">
        <f t="shared" si="5"/>
        <v>24000</v>
      </c>
      <c r="E146" s="1">
        <v>1530</v>
      </c>
      <c r="F146" s="1" t="s">
        <v>15</v>
      </c>
      <c r="G146" s="1" t="s">
        <v>3</v>
      </c>
      <c r="H146" s="1"/>
      <c r="I146" s="2">
        <v>7.9050000000000002</v>
      </c>
      <c r="J146" s="2">
        <f t="shared" si="3"/>
        <v>9.5132903225806444</v>
      </c>
    </row>
    <row r="147" spans="2:10" x14ac:dyDescent="0.2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 s="2">
        <v>4.5999999999999999E-2</v>
      </c>
      <c r="J147" s="2">
        <f t="shared" si="3"/>
        <v>0.18236104347826088</v>
      </c>
    </row>
    <row r="148" spans="2:10" x14ac:dyDescent="0.2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4.5999999999999999E-2</v>
      </c>
      <c r="J148" s="2">
        <f t="shared" si="3"/>
        <v>0.36472208695652175</v>
      </c>
    </row>
    <row r="149" spans="2:10" x14ac:dyDescent="0.2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13.782999999999999</v>
      </c>
      <c r="J149" s="2">
        <f t="shared" si="3"/>
        <v>10.042228252194732</v>
      </c>
    </row>
    <row r="150" spans="2:10" x14ac:dyDescent="0.2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10.058999999999999</v>
      </c>
      <c r="J150" s="2">
        <f t="shared" si="3"/>
        <v>10.007286609006862</v>
      </c>
    </row>
    <row r="151" spans="2:10" x14ac:dyDescent="0.2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 s="2">
        <v>12.474</v>
      </c>
      <c r="J151" s="2">
        <f t="shared" ref="J151:J168" si="7">(2*C151*D151*E151)/(I151/1000)/10^12</f>
        <v>10.087311207311208</v>
      </c>
    </row>
    <row r="152" spans="2:10" x14ac:dyDescent="0.2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 s="2">
        <v>7.5970000000000004</v>
      </c>
      <c r="J152" s="2">
        <f t="shared" si="7"/>
        <v>9.8989811767803069</v>
      </c>
    </row>
    <row r="153" spans="2:10" x14ac:dyDescent="0.2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 s="2">
        <v>27.177</v>
      </c>
      <c r="J153" s="2">
        <f t="shared" si="7"/>
        <v>10.185968429186445</v>
      </c>
    </row>
    <row r="154" spans="2:10" x14ac:dyDescent="0.2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 s="2">
        <v>19.724</v>
      </c>
      <c r="J154" s="2">
        <f t="shared" si="7"/>
        <v>10.207188805516124</v>
      </c>
    </row>
    <row r="155" spans="2:10" x14ac:dyDescent="0.2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 s="2">
        <v>24.745999999999999</v>
      </c>
      <c r="J155" s="2">
        <f t="shared" si="7"/>
        <v>10.169653277297341</v>
      </c>
    </row>
    <row r="156" spans="2:10" x14ac:dyDescent="0.2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 s="2">
        <v>15.093</v>
      </c>
      <c r="J156" s="2">
        <f t="shared" si="7"/>
        <v>9.9652236135957075</v>
      </c>
    </row>
    <row r="157" spans="2:10" x14ac:dyDescent="0.2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0.05</v>
      </c>
      <c r="J157" s="2">
        <f t="shared" si="7"/>
        <v>0.33554432000000001</v>
      </c>
    </row>
    <row r="158" spans="2:10" x14ac:dyDescent="0.2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4.9000000000000002E-2</v>
      </c>
      <c r="J158" s="2">
        <f t="shared" si="7"/>
        <v>0.68478432653061216</v>
      </c>
    </row>
    <row r="159" spans="2:10" x14ac:dyDescent="0.2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 s="2">
        <v>14.968999999999999</v>
      </c>
      <c r="J159" s="2">
        <f t="shared" si="7"/>
        <v>9.2465783953503902</v>
      </c>
    </row>
    <row r="160" spans="2:10" x14ac:dyDescent="0.2">
      <c r="C160" s="1">
        <v>512</v>
      </c>
      <c r="D160">
        <f t="shared" ref="D160:D166" si="8">1500*32</f>
        <v>48000</v>
      </c>
      <c r="E160" s="1">
        <v>2048</v>
      </c>
      <c r="F160" s="1" t="s">
        <v>15</v>
      </c>
      <c r="G160" s="1" t="s">
        <v>3</v>
      </c>
      <c r="H160" s="1"/>
      <c r="I160" s="2">
        <v>10.037000000000001</v>
      </c>
      <c r="J160" s="2">
        <f t="shared" si="7"/>
        <v>10.029221480522068</v>
      </c>
    </row>
    <row r="161" spans="1:31" x14ac:dyDescent="0.2">
      <c r="B161" s="1"/>
      <c r="C161" s="1">
        <v>512</v>
      </c>
      <c r="D161">
        <f t="shared" si="8"/>
        <v>48000</v>
      </c>
      <c r="E161" s="1">
        <v>2560</v>
      </c>
      <c r="F161" s="1" t="s">
        <v>15</v>
      </c>
      <c r="G161" s="1" t="s">
        <v>3</v>
      </c>
      <c r="H161" s="1"/>
      <c r="I161" s="2">
        <v>13.629</v>
      </c>
      <c r="J161" s="2">
        <f t="shared" si="7"/>
        <v>9.2324543253356808</v>
      </c>
    </row>
    <row r="162" spans="1:31" x14ac:dyDescent="0.2">
      <c r="B162" s="1"/>
      <c r="C162" s="1">
        <v>512</v>
      </c>
      <c r="D162">
        <f t="shared" si="8"/>
        <v>48000</v>
      </c>
      <c r="E162" s="1">
        <v>1530</v>
      </c>
      <c r="F162" s="1" t="s">
        <v>15</v>
      </c>
      <c r="G162" s="1" t="s">
        <v>3</v>
      </c>
      <c r="H162" s="1"/>
      <c r="I162" s="2">
        <v>7.9619999999999997</v>
      </c>
      <c r="J162" s="2">
        <f t="shared" si="7"/>
        <v>9.445184626978147</v>
      </c>
    </row>
    <row r="163" spans="1:31" x14ac:dyDescent="0.2">
      <c r="C163" s="1">
        <v>1024</v>
      </c>
      <c r="D163">
        <f t="shared" si="8"/>
        <v>48000</v>
      </c>
      <c r="E163" s="1">
        <v>2816</v>
      </c>
      <c r="F163" s="1" t="s">
        <v>15</v>
      </c>
      <c r="G163" s="1" t="s">
        <v>3</v>
      </c>
      <c r="H163" s="1"/>
      <c r="I163" s="2">
        <v>28.268999999999998</v>
      </c>
      <c r="J163" s="2">
        <f t="shared" si="7"/>
        <v>9.792495808129047</v>
      </c>
    </row>
    <row r="164" spans="1:31" x14ac:dyDescent="0.2">
      <c r="C164" s="1">
        <v>1024</v>
      </c>
      <c r="D164">
        <f t="shared" si="8"/>
        <v>48000</v>
      </c>
      <c r="E164" s="1">
        <v>2048</v>
      </c>
      <c r="F164" s="1" t="s">
        <v>15</v>
      </c>
      <c r="G164" s="1" t="s">
        <v>3</v>
      </c>
      <c r="H164" s="1"/>
      <c r="I164" s="2">
        <v>20.347000000000001</v>
      </c>
      <c r="J164" s="2">
        <f t="shared" si="7"/>
        <v>9.8946572959158594</v>
      </c>
    </row>
    <row r="165" spans="1:31" x14ac:dyDescent="0.2">
      <c r="B165" s="1"/>
      <c r="C165" s="1">
        <v>1024</v>
      </c>
      <c r="D165">
        <f t="shared" si="8"/>
        <v>48000</v>
      </c>
      <c r="E165" s="1">
        <v>2560</v>
      </c>
      <c r="F165" s="1" t="s">
        <v>15</v>
      </c>
      <c r="G165" s="1" t="s">
        <v>3</v>
      </c>
      <c r="H165" s="1"/>
      <c r="I165" s="2">
        <v>25.805</v>
      </c>
      <c r="J165" s="2">
        <f t="shared" si="7"/>
        <v>9.7523053671769038</v>
      </c>
    </row>
    <row r="166" spans="1:31" x14ac:dyDescent="0.2">
      <c r="B166" s="1"/>
      <c r="C166" s="1">
        <v>1024</v>
      </c>
      <c r="D166">
        <f t="shared" si="8"/>
        <v>48000</v>
      </c>
      <c r="E166" s="1">
        <v>1530</v>
      </c>
      <c r="F166" s="1" t="s">
        <v>15</v>
      </c>
      <c r="G166" s="1" t="s">
        <v>3</v>
      </c>
      <c r="H166" s="1"/>
      <c r="I166" s="2">
        <v>15.74</v>
      </c>
      <c r="J166" s="2">
        <f t="shared" si="7"/>
        <v>9.5555984752223626</v>
      </c>
    </row>
    <row r="167" spans="1:31" x14ac:dyDescent="0.2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 s="2">
        <v>4.7E-2</v>
      </c>
      <c r="J167" s="2">
        <f t="shared" si="7"/>
        <v>0.35696204255319153</v>
      </c>
    </row>
    <row r="168" spans="1:31" x14ac:dyDescent="0.2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4.5999999999999999E-2</v>
      </c>
      <c r="J168" s="2">
        <f t="shared" si="7"/>
        <v>0.7294441739130435</v>
      </c>
    </row>
    <row r="171" spans="1:31" x14ac:dyDescent="0.2">
      <c r="J171" s="3"/>
    </row>
    <row r="173" spans="1:31" x14ac:dyDescent="0.2">
      <c r="A173" t="s">
        <v>1</v>
      </c>
    </row>
    <row r="174" spans="1:31" x14ac:dyDescent="0.2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64</v>
      </c>
      <c r="I174" t="s">
        <v>63</v>
      </c>
      <c r="J174" t="s">
        <v>24</v>
      </c>
      <c r="K174" t="s">
        <v>23</v>
      </c>
      <c r="L174" t="s">
        <v>26</v>
      </c>
      <c r="M174" t="s">
        <v>25</v>
      </c>
      <c r="N174" t="s">
        <v>18</v>
      </c>
      <c r="O174" t="s">
        <v>19</v>
      </c>
      <c r="P174" t="s">
        <v>20</v>
      </c>
      <c r="R174" t="s">
        <v>27</v>
      </c>
      <c r="S174" t="s">
        <v>28</v>
      </c>
      <c r="T174" t="s">
        <v>55</v>
      </c>
      <c r="U174" t="s">
        <v>33</v>
      </c>
      <c r="V174" t="s">
        <v>34</v>
      </c>
      <c r="W174" t="s">
        <v>35</v>
      </c>
      <c r="X174" t="s">
        <v>29</v>
      </c>
    </row>
    <row r="175" spans="1:31" x14ac:dyDescent="0.2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0.13200000000000001</v>
      </c>
      <c r="O175" s="2" t="s">
        <v>53</v>
      </c>
      <c r="P175" s="2">
        <v>0.28000000000000003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0.41200000000000003</v>
      </c>
      <c r="U175" s="2">
        <f t="shared" ref="U175:U206" si="9">(2*$R175*$S175*$F175*$G175*$E175*$I175*$H175)/(N175/1000)/10^12</f>
        <v>5.2245333333333326</v>
      </c>
      <c r="V175" s="2" t="s">
        <v>53</v>
      </c>
      <c r="W175" s="2">
        <f t="shared" ref="W175:W206" si="10">(2*$R175*$S175*$F175*$G175*$E175*$I175*$H175)/(P175/1000)/10^12</f>
        <v>2.4629942857142857</v>
      </c>
      <c r="X175" s="1" t="s">
        <v>30</v>
      </c>
      <c r="AA175" s="2"/>
      <c r="AE175" s="2"/>
    </row>
    <row r="176" spans="1:31" x14ac:dyDescent="0.2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0.23100000000000001</v>
      </c>
      <c r="O176" s="2" t="s">
        <v>53</v>
      </c>
      <c r="P176" s="2">
        <v>0.51500000000000001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2">
        <f>N176+P176</f>
        <v>0.746</v>
      </c>
      <c r="U176" s="2">
        <f t="shared" si="9"/>
        <v>5.9708952380952383</v>
      </c>
      <c r="V176" s="2" t="s">
        <v>53</v>
      </c>
      <c r="W176" s="2">
        <f t="shared" si="10"/>
        <v>2.6782073786407765</v>
      </c>
      <c r="X176" s="1" t="s">
        <v>30</v>
      </c>
      <c r="AA176" s="2"/>
      <c r="AE176" s="2"/>
    </row>
    <row r="177" spans="3:31" x14ac:dyDescent="0.2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0.41</v>
      </c>
      <c r="O177" s="2" t="s">
        <v>53</v>
      </c>
      <c r="P177" s="2">
        <v>0.98699999999999999</v>
      </c>
      <c r="R177" s="4">
        <f t="shared" si="11"/>
        <v>341</v>
      </c>
      <c r="S177" s="4">
        <f t="shared" si="12"/>
        <v>79</v>
      </c>
      <c r="T177" s="2">
        <f>N177+P177</f>
        <v>1.397</v>
      </c>
      <c r="U177" s="2">
        <f t="shared" si="9"/>
        <v>6.7281795121951218</v>
      </c>
      <c r="V177" s="2" t="s">
        <v>53</v>
      </c>
      <c r="W177" s="2">
        <f t="shared" si="10"/>
        <v>2.7948871327254308</v>
      </c>
      <c r="X177" s="1" t="s">
        <v>30</v>
      </c>
      <c r="AA177" s="2"/>
      <c r="AE177" s="2"/>
    </row>
    <row r="178" spans="3:31" x14ac:dyDescent="0.2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0.82499999999999996</v>
      </c>
      <c r="O178" s="2" t="s">
        <v>53</v>
      </c>
      <c r="P178" s="2">
        <v>2.1349999999999998</v>
      </c>
      <c r="R178" s="4">
        <f t="shared" si="11"/>
        <v>341</v>
      </c>
      <c r="S178" s="4">
        <f t="shared" si="12"/>
        <v>79</v>
      </c>
      <c r="T178" s="2">
        <f>N178+P178</f>
        <v>2.96</v>
      </c>
      <c r="U178" s="2">
        <f t="shared" si="9"/>
        <v>6.6874026666666673</v>
      </c>
      <c r="V178" s="2" t="s">
        <v>53</v>
      </c>
      <c r="W178" s="2">
        <f t="shared" si="10"/>
        <v>2.5841251522248245</v>
      </c>
      <c r="X178" s="1" t="s">
        <v>30</v>
      </c>
      <c r="AA178" s="2"/>
      <c r="AE178" s="2"/>
    </row>
    <row r="179" spans="3:31" x14ac:dyDescent="0.2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0.378</v>
      </c>
      <c r="O179" s="2">
        <v>1.5229999999999999</v>
      </c>
      <c r="P179" s="2">
        <v>0.45100000000000001</v>
      </c>
      <c r="R179" s="4">
        <f t="shared" si="11"/>
        <v>166</v>
      </c>
      <c r="S179" s="4">
        <f t="shared" si="12"/>
        <v>38</v>
      </c>
      <c r="T179" s="2">
        <f>N179+O179+P179</f>
        <v>2.3519999999999999</v>
      </c>
      <c r="U179" s="2">
        <f t="shared" si="9"/>
        <v>6.8353354497354495</v>
      </c>
      <c r="V179" s="2">
        <f>(2*$R179*$S179*$F179*$G179*$E179*$I179*$H179)/(O179/1000)/10^12</f>
        <v>1.69649166119501</v>
      </c>
      <c r="W179" s="2">
        <f t="shared" si="10"/>
        <v>5.7289507760532148</v>
      </c>
      <c r="X179" s="1" t="s">
        <v>30</v>
      </c>
      <c r="AA179" s="2"/>
      <c r="AE179" s="2"/>
    </row>
    <row r="180" spans="3:31" x14ac:dyDescent="0.2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0.64800000000000002</v>
      </c>
      <c r="O180" s="2">
        <v>2.895</v>
      </c>
      <c r="P180" s="2">
        <v>0.89400000000000002</v>
      </c>
      <c r="R180" s="4">
        <f t="shared" si="11"/>
        <v>166</v>
      </c>
      <c r="S180" s="4">
        <f t="shared" si="12"/>
        <v>38</v>
      </c>
      <c r="T180" s="2">
        <f t="shared" ref="T180:T182" si="13">N180+O180+P180</f>
        <v>4.4370000000000003</v>
      </c>
      <c r="U180" s="2">
        <f t="shared" si="9"/>
        <v>7.9745580246913574</v>
      </c>
      <c r="V180" s="2">
        <f>(2*$R180*$S180*$F180*$G180*$E180*$I180*$H180)/(O180/1000)/10^12</f>
        <v>1.7849787910189983</v>
      </c>
      <c r="W180" s="2">
        <f t="shared" si="10"/>
        <v>5.7802165548098428</v>
      </c>
      <c r="X180" s="1" t="s">
        <v>30</v>
      </c>
      <c r="AA180" s="2"/>
      <c r="AE180" s="2"/>
    </row>
    <row r="181" spans="3:31" x14ac:dyDescent="0.2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1.3169999999999999</v>
      </c>
      <c r="O181" s="2">
        <v>5.6870000000000003</v>
      </c>
      <c r="P181" s="2">
        <v>1.726</v>
      </c>
      <c r="R181" s="4">
        <f t="shared" si="11"/>
        <v>166</v>
      </c>
      <c r="S181" s="4">
        <f t="shared" si="12"/>
        <v>38</v>
      </c>
      <c r="T181" s="2">
        <f t="shared" si="13"/>
        <v>8.73</v>
      </c>
      <c r="U181" s="2">
        <f t="shared" si="9"/>
        <v>7.8474010630220192</v>
      </c>
      <c r="V181" s="2">
        <f>(2*$R181*$S181*$F181*$G181*$E181*$I181*$H181)/(O181/1000)/10^12</f>
        <v>1.817307402848602</v>
      </c>
      <c r="W181" s="2">
        <f t="shared" si="10"/>
        <v>5.9878488991888759</v>
      </c>
      <c r="X181" s="1" t="s">
        <v>30</v>
      </c>
      <c r="AA181" s="2"/>
      <c r="AE181" s="2"/>
    </row>
    <row r="182" spans="3:31" x14ac:dyDescent="0.2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2.7389999999999999</v>
      </c>
      <c r="O182" s="2">
        <v>11.247999999999999</v>
      </c>
      <c r="P182" s="2">
        <v>3.4060000000000001</v>
      </c>
      <c r="R182" s="4">
        <f t="shared" si="11"/>
        <v>166</v>
      </c>
      <c r="S182" s="4">
        <f t="shared" si="12"/>
        <v>38</v>
      </c>
      <c r="T182" s="2">
        <f t="shared" si="13"/>
        <v>17.392999999999997</v>
      </c>
      <c r="U182" s="2">
        <f t="shared" si="9"/>
        <v>7.5465696969696978</v>
      </c>
      <c r="V182" s="2">
        <f>(2*$R182*$S182*$F182*$G182*$E182*$I182*$H182)/(O182/1000)/10^12</f>
        <v>1.837664864864865</v>
      </c>
      <c r="W182" s="2">
        <f t="shared" si="10"/>
        <v>6.0687182618907807</v>
      </c>
      <c r="X182" s="1" t="s">
        <v>30</v>
      </c>
      <c r="AA182" s="2"/>
      <c r="AE182" s="2"/>
    </row>
    <row r="183" spans="3:31" x14ac:dyDescent="0.2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0.11899999999999999</v>
      </c>
      <c r="O183" s="2" t="s">
        <v>53</v>
      </c>
      <c r="P183" s="2">
        <v>0.40600000000000003</v>
      </c>
      <c r="R183" s="4">
        <f t="shared" si="11"/>
        <v>480</v>
      </c>
      <c r="S183" s="4">
        <f t="shared" si="12"/>
        <v>48</v>
      </c>
      <c r="T183" s="2">
        <f>N183+P183</f>
        <v>0.52500000000000002</v>
      </c>
      <c r="U183" s="2">
        <f t="shared" si="9"/>
        <v>0.89217075630252107</v>
      </c>
      <c r="V183" s="2" t="s">
        <v>53</v>
      </c>
      <c r="W183" s="2">
        <f t="shared" si="10"/>
        <v>0.26149832512315269</v>
      </c>
      <c r="X183" s="1" t="s">
        <v>30</v>
      </c>
      <c r="AA183" s="2"/>
      <c r="AE183" s="2"/>
    </row>
    <row r="184" spans="3:31" x14ac:dyDescent="0.2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0.14000000000000001</v>
      </c>
      <c r="O184" s="2">
        <v>0.16700000000000001</v>
      </c>
      <c r="P184" s="2">
        <v>0.495</v>
      </c>
      <c r="R184" s="4">
        <f t="shared" si="11"/>
        <v>240</v>
      </c>
      <c r="S184" s="4">
        <f t="shared" si="12"/>
        <v>24</v>
      </c>
      <c r="T184" s="2">
        <f>N184+O184+P184</f>
        <v>0.80200000000000005</v>
      </c>
      <c r="U184" s="2">
        <f t="shared" si="9"/>
        <v>6.0667611428571426</v>
      </c>
      <c r="V184" s="2">
        <f>(2*$R184*$S184*$F184*$G184*$E184*$I184*$H184)/(O184/1000)/10^12</f>
        <v>5.0859075449101789</v>
      </c>
      <c r="W184" s="2">
        <f t="shared" si="10"/>
        <v>1.7158516363636365</v>
      </c>
      <c r="X184" s="1" t="s">
        <v>30</v>
      </c>
      <c r="AA184" s="2"/>
      <c r="AE184" s="2"/>
    </row>
    <row r="185" spans="3:31" x14ac:dyDescent="0.2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0.114</v>
      </c>
      <c r="O185" s="2">
        <v>8.5000000000000006E-2</v>
      </c>
      <c r="P185" s="2">
        <v>0.33200000000000002</v>
      </c>
      <c r="R185" s="4">
        <f t="shared" si="11"/>
        <v>120</v>
      </c>
      <c r="S185" s="4">
        <f t="shared" si="12"/>
        <v>12</v>
      </c>
      <c r="T185" s="2">
        <f t="shared" ref="T185:T186" si="14">N185+O185+P185</f>
        <v>0.53100000000000003</v>
      </c>
      <c r="U185" s="2">
        <f t="shared" si="9"/>
        <v>7.4504084210526305</v>
      </c>
      <c r="V185" s="2">
        <f>(2*$R185*$S185*$F185*$G185*$E185*$I185*$H185)/(O185/1000)/10^12</f>
        <v>9.9923124705882351</v>
      </c>
      <c r="W185" s="2">
        <f t="shared" si="10"/>
        <v>2.5582727710843374</v>
      </c>
      <c r="X185" s="1" t="s">
        <v>30</v>
      </c>
      <c r="AA185" s="2"/>
      <c r="AE185" s="2"/>
    </row>
    <row r="186" spans="3:31" x14ac:dyDescent="0.2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8.2000000000000003E-2</v>
      </c>
      <c r="O186" s="2">
        <v>7.0999999999999994E-2</v>
      </c>
      <c r="P186" s="2">
        <v>0.183</v>
      </c>
      <c r="R186" s="4">
        <f t="shared" si="11"/>
        <v>60</v>
      </c>
      <c r="S186" s="4">
        <f t="shared" si="12"/>
        <v>6</v>
      </c>
      <c r="T186" s="2">
        <f t="shared" si="14"/>
        <v>0.33599999999999997</v>
      </c>
      <c r="U186" s="2">
        <f t="shared" si="9"/>
        <v>10.357884878048781</v>
      </c>
      <c r="V186" s="2">
        <f>(2*$R186*$S186*$F186*$G186*$E186*$I186*$H186)/(O186/1000)/10^12</f>
        <v>11.962627605633804</v>
      </c>
      <c r="W186" s="2">
        <f t="shared" si="10"/>
        <v>4.6412380327868847</v>
      </c>
      <c r="X186" s="1" t="s">
        <v>31</v>
      </c>
      <c r="AA186" s="2"/>
      <c r="AE186" s="2"/>
    </row>
    <row r="187" spans="3:31" x14ac:dyDescent="0.2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3.6999999999999998E-2</v>
      </c>
      <c r="O187" s="2" t="s">
        <v>53</v>
      </c>
      <c r="P187" s="2">
        <v>0.10199999999999999</v>
      </c>
      <c r="R187" s="4">
        <f t="shared" si="11"/>
        <v>54</v>
      </c>
      <c r="S187" s="4">
        <f t="shared" si="12"/>
        <v>54</v>
      </c>
      <c r="T187" s="2">
        <f>N187+P187</f>
        <v>0.13899999999999998</v>
      </c>
      <c r="U187" s="2">
        <f t="shared" si="9"/>
        <v>2.1789612972972972</v>
      </c>
      <c r="V187" s="2" t="s">
        <v>53</v>
      </c>
      <c r="W187" s="2">
        <f t="shared" si="10"/>
        <v>0.79040752941176473</v>
      </c>
      <c r="X187" s="1" t="s">
        <v>30</v>
      </c>
      <c r="AA187" s="2"/>
      <c r="AE187" s="2"/>
    </row>
    <row r="188" spans="3:31" x14ac:dyDescent="0.2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0.16</v>
      </c>
      <c r="O188" s="2">
        <v>0.16300000000000001</v>
      </c>
      <c r="P188" s="2">
        <v>0.311</v>
      </c>
      <c r="R188" s="4">
        <f t="shared" si="11"/>
        <v>54</v>
      </c>
      <c r="S188" s="4">
        <f t="shared" si="12"/>
        <v>54</v>
      </c>
      <c r="T188" s="2">
        <f>N188+O188+P188</f>
        <v>0.63400000000000001</v>
      </c>
      <c r="U188" s="2">
        <f t="shared" si="9"/>
        <v>10.749542399999999</v>
      </c>
      <c r="V188" s="2">
        <f>(2*$R188*$S188*$F188*$G188*$E188*$I188*$H188)/(O188/1000)/10^12</f>
        <v>10.551698061349693</v>
      </c>
      <c r="W188" s="2">
        <f t="shared" si="10"/>
        <v>5.5303112025723467</v>
      </c>
      <c r="X188" s="1" t="s">
        <v>31</v>
      </c>
      <c r="AA188" s="2"/>
      <c r="AE188" s="2"/>
    </row>
    <row r="189" spans="3:31" x14ac:dyDescent="0.2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0.13200000000000001</v>
      </c>
      <c r="O189" s="2">
        <v>0.13200000000000001</v>
      </c>
      <c r="P189" s="2">
        <v>0.23300000000000001</v>
      </c>
      <c r="R189" s="4">
        <f t="shared" si="11"/>
        <v>27</v>
      </c>
      <c r="S189" s="4">
        <f t="shared" si="12"/>
        <v>27</v>
      </c>
      <c r="T189" s="2">
        <f t="shared" ref="T189:T191" si="15">N189+O189+P189</f>
        <v>0.497</v>
      </c>
      <c r="U189" s="2">
        <f t="shared" si="9"/>
        <v>13.029748363636363</v>
      </c>
      <c r="V189" s="2">
        <f>(2*$R189*$S189*$F189*$G189*$E189*$I189*$H189)/(O189/1000)/10^12</f>
        <v>13.029748363636363</v>
      </c>
      <c r="W189" s="2">
        <f t="shared" si="10"/>
        <v>7.3816600171673805</v>
      </c>
      <c r="X189" s="1" t="s">
        <v>31</v>
      </c>
      <c r="AA189" s="2"/>
      <c r="AE189" s="2"/>
    </row>
    <row r="190" spans="3:31" x14ac:dyDescent="0.2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7.6999999999999999E-2</v>
      </c>
      <c r="O190" s="2">
        <v>7.2999999999999995E-2</v>
      </c>
      <c r="P190" s="2">
        <v>0.153</v>
      </c>
      <c r="R190" s="4">
        <f t="shared" si="11"/>
        <v>14</v>
      </c>
      <c r="S190" s="4">
        <f t="shared" si="12"/>
        <v>14</v>
      </c>
      <c r="T190" s="2">
        <f t="shared" si="15"/>
        <v>0.30299999999999999</v>
      </c>
      <c r="U190" s="2">
        <f t="shared" si="9"/>
        <v>12.010961454545455</v>
      </c>
      <c r="V190" s="2">
        <f>(2*$R190*$S190*$F190*$G190*$E190*$I190*$H190)/(O190/1000)/10^12</f>
        <v>12.669096328767123</v>
      </c>
      <c r="W190" s="2">
        <f t="shared" si="10"/>
        <v>6.0447322352941173</v>
      </c>
      <c r="X190" s="1" t="s">
        <v>31</v>
      </c>
      <c r="AA190" s="2"/>
      <c r="AE190" s="2"/>
    </row>
    <row r="191" spans="3:31" x14ac:dyDescent="0.2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0.187</v>
      </c>
      <c r="O191" s="2">
        <v>0.19700000000000001</v>
      </c>
      <c r="P191" s="2">
        <v>0.28299999999999997</v>
      </c>
      <c r="R191" s="4">
        <f t="shared" si="11"/>
        <v>7</v>
      </c>
      <c r="S191" s="4">
        <f t="shared" si="12"/>
        <v>7</v>
      </c>
      <c r="T191" s="2">
        <f t="shared" si="15"/>
        <v>0.66700000000000004</v>
      </c>
      <c r="U191" s="2">
        <f t="shared" si="9"/>
        <v>4.9456900106951878</v>
      </c>
      <c r="V191" s="2">
        <f>(2*$R191*$S191*$F191*$G191*$E191*$I191*$H191)/(O191/1000)/10^12</f>
        <v>4.6946397563451772</v>
      </c>
      <c r="W191" s="2">
        <f t="shared" si="10"/>
        <v>3.2680001130742049</v>
      </c>
      <c r="X191" s="1" t="s">
        <v>31</v>
      </c>
      <c r="AA191" s="2"/>
      <c r="AE191" s="2"/>
    </row>
    <row r="192" spans="3:31" x14ac:dyDescent="0.2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0.39800000000000002</v>
      </c>
      <c r="O192" s="2" t="s">
        <v>53</v>
      </c>
      <c r="P192" s="2">
        <v>1.611</v>
      </c>
      <c r="R192" s="4">
        <f t="shared" si="11"/>
        <v>224</v>
      </c>
      <c r="S192" s="4">
        <f t="shared" si="12"/>
        <v>224</v>
      </c>
      <c r="T192" s="2">
        <f>N192+P192</f>
        <v>2.0089999999999999</v>
      </c>
      <c r="U192" s="2">
        <f t="shared" si="9"/>
        <v>3.4855930854271353</v>
      </c>
      <c r="V192" s="2" t="s">
        <v>53</v>
      </c>
      <c r="W192" s="2">
        <f t="shared" si="10"/>
        <v>0.86112107262569837</v>
      </c>
      <c r="X192" s="1" t="s">
        <v>30</v>
      </c>
      <c r="AA192" s="2"/>
      <c r="AE192" s="2"/>
    </row>
    <row r="193" spans="3:31" x14ac:dyDescent="0.2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0.97699999999999998</v>
      </c>
      <c r="O193" s="2">
        <v>0.88900000000000001</v>
      </c>
      <c r="P193" s="2">
        <v>1.847</v>
      </c>
      <c r="R193" s="4">
        <f t="shared" si="11"/>
        <v>112</v>
      </c>
      <c r="S193" s="4">
        <f t="shared" si="12"/>
        <v>112</v>
      </c>
      <c r="T193" s="2">
        <f>N193+O193+P193</f>
        <v>3.7130000000000001</v>
      </c>
      <c r="U193" s="2">
        <f t="shared" si="9"/>
        <v>15.145859275332651</v>
      </c>
      <c r="V193" s="2">
        <f>(2*$R193*$S193*$F193*$G193*$E193*$I193*$H193)/(O193/1000)/10^12</f>
        <v>16.645111937007872</v>
      </c>
      <c r="W193" s="2">
        <f t="shared" si="10"/>
        <v>8.0116429409853822</v>
      </c>
      <c r="X193" s="1" t="s">
        <v>31</v>
      </c>
      <c r="AA193" s="2"/>
      <c r="AE193" s="2"/>
    </row>
    <row r="194" spans="3:31" x14ac:dyDescent="0.2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3.6440000000000001</v>
      </c>
      <c r="O194" s="2">
        <v>0.90200000000000002</v>
      </c>
      <c r="P194" s="2">
        <v>1.6439999999999999</v>
      </c>
      <c r="R194" s="4">
        <f t="shared" si="11"/>
        <v>56</v>
      </c>
      <c r="S194" s="4">
        <f t="shared" si="12"/>
        <v>56</v>
      </c>
      <c r="T194" s="2">
        <f t="shared" ref="T194:T197" si="16">N194+O194+P194</f>
        <v>6.19</v>
      </c>
      <c r="U194" s="2">
        <f t="shared" si="9"/>
        <v>4.0607860900109767</v>
      </c>
      <c r="V194" s="2">
        <f>(2*$R194*$S194*$F194*$G194*$E194*$I194*$H194)/(O194/1000)/10^12</f>
        <v>16.405215645232815</v>
      </c>
      <c r="W194" s="2">
        <f t="shared" si="10"/>
        <v>9.0009151532846712</v>
      </c>
      <c r="X194" s="1" t="s">
        <v>32</v>
      </c>
      <c r="AA194" s="2"/>
      <c r="AE194" s="2"/>
    </row>
    <row r="195" spans="3:31" x14ac:dyDescent="0.2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0.98499999999999999</v>
      </c>
      <c r="O195" s="2">
        <v>0.89700000000000002</v>
      </c>
      <c r="P195" s="2">
        <v>1.8819999999999999</v>
      </c>
      <c r="R195" s="4">
        <f t="shared" si="11"/>
        <v>28</v>
      </c>
      <c r="S195" s="4">
        <f t="shared" si="12"/>
        <v>28</v>
      </c>
      <c r="T195" s="2">
        <f t="shared" si="16"/>
        <v>3.7640000000000002</v>
      </c>
      <c r="U195" s="2">
        <f t="shared" si="9"/>
        <v>15.022847220304568</v>
      </c>
      <c r="V195" s="2">
        <f>(2*$R195*$S195*$F195*$G195*$E195*$I195*$H195)/(O195/1000)/10^12</f>
        <v>16.496660548494983</v>
      </c>
      <c r="W195" s="2">
        <f t="shared" si="10"/>
        <v>7.8626485185972372</v>
      </c>
      <c r="X195" s="1" t="s">
        <v>31</v>
      </c>
      <c r="AA195" s="2"/>
      <c r="AE195" s="2"/>
    </row>
    <row r="196" spans="3:31" x14ac:dyDescent="0.2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0.51800000000000002</v>
      </c>
      <c r="O196" s="2">
        <v>0.48899999999999999</v>
      </c>
      <c r="P196" s="2">
        <v>1.232</v>
      </c>
      <c r="R196" s="4">
        <f t="shared" si="11"/>
        <v>14</v>
      </c>
      <c r="S196" s="4">
        <f t="shared" si="12"/>
        <v>14</v>
      </c>
      <c r="T196" s="2">
        <f t="shared" si="16"/>
        <v>2.2389999999999999</v>
      </c>
      <c r="U196" s="2">
        <f t="shared" si="9"/>
        <v>14.283305513513513</v>
      </c>
      <c r="V196" s="2">
        <f>(2*$R196*$S196*$F196*$G196*$E196*$I196*$H196)/(O196/1000)/10^12</f>
        <v>15.130372711656443</v>
      </c>
      <c r="W196" s="2">
        <f t="shared" si="10"/>
        <v>6.0054807272727277</v>
      </c>
      <c r="X196" s="1" t="s">
        <v>31</v>
      </c>
      <c r="AA196" s="2"/>
      <c r="AE196" s="2"/>
    </row>
    <row r="197" spans="3:31" x14ac:dyDescent="0.2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0.38100000000000001</v>
      </c>
      <c r="O197" s="2">
        <v>0.36799999999999999</v>
      </c>
      <c r="P197" s="2">
        <v>0.55300000000000005</v>
      </c>
      <c r="R197" s="4">
        <f t="shared" si="11"/>
        <v>7</v>
      </c>
      <c r="S197" s="4">
        <f t="shared" si="12"/>
        <v>7</v>
      </c>
      <c r="T197" s="2">
        <f t="shared" si="16"/>
        <v>1.302</v>
      </c>
      <c r="U197" s="2">
        <f t="shared" si="9"/>
        <v>4.8548243149606298</v>
      </c>
      <c r="V197" s="2">
        <f>(2*$R197*$S197*$F197*$G197*$E197*$I197*$H197)/(O197/1000)/10^12</f>
        <v>5.0263262608695651</v>
      </c>
      <c r="W197" s="2">
        <f t="shared" si="10"/>
        <v>3.3448247088607594</v>
      </c>
      <c r="X197" s="1" t="s">
        <v>31</v>
      </c>
      <c r="AA197" s="2"/>
      <c r="AE197" s="2"/>
    </row>
    <row r="198" spans="3:31" x14ac:dyDescent="0.2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0.77400000000000002</v>
      </c>
      <c r="O198" s="2" t="s">
        <v>53</v>
      </c>
      <c r="P198" s="2">
        <v>3.198</v>
      </c>
      <c r="R198" s="4">
        <f t="shared" si="11"/>
        <v>224</v>
      </c>
      <c r="S198" s="4">
        <f t="shared" si="12"/>
        <v>224</v>
      </c>
      <c r="T198" s="2">
        <f>N198+P198</f>
        <v>3.972</v>
      </c>
      <c r="U198" s="2">
        <f t="shared" si="9"/>
        <v>3.5846667906976744</v>
      </c>
      <c r="V198" s="2" t="s">
        <v>53</v>
      </c>
      <c r="W198" s="2">
        <f t="shared" si="10"/>
        <v>0.8675835196998124</v>
      </c>
      <c r="X198" s="1" t="s">
        <v>30</v>
      </c>
      <c r="AA198" s="2"/>
      <c r="AE198" s="2"/>
    </row>
    <row r="199" spans="3:31" x14ac:dyDescent="0.2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1.958</v>
      </c>
      <c r="O199" s="2">
        <v>1.7829999999999999</v>
      </c>
      <c r="P199" s="2">
        <v>3.4529999999999998</v>
      </c>
      <c r="R199" s="4">
        <f t="shared" si="11"/>
        <v>112</v>
      </c>
      <c r="S199" s="4">
        <f t="shared" si="12"/>
        <v>112</v>
      </c>
      <c r="T199" s="2">
        <f>N199+O199+P199</f>
        <v>7.1939999999999991</v>
      </c>
      <c r="U199" s="2">
        <f t="shared" si="9"/>
        <v>15.114917785495402</v>
      </c>
      <c r="V199" s="2">
        <f>(2*$R199*$S199*$F199*$G199*$E199*$I199*$H199)/(O199/1000)/10^12</f>
        <v>16.598434674144702</v>
      </c>
      <c r="W199" s="2">
        <f t="shared" si="10"/>
        <v>8.5708106064291929</v>
      </c>
      <c r="X199" s="1" t="s">
        <v>31</v>
      </c>
      <c r="AA199" s="2"/>
      <c r="AE199" s="2"/>
    </row>
    <row r="200" spans="3:31" x14ac:dyDescent="0.2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5.82</v>
      </c>
      <c r="O200" s="2">
        <v>5.9859999999999998</v>
      </c>
      <c r="P200" s="2">
        <v>3.149</v>
      </c>
      <c r="R200" s="4">
        <f t="shared" si="11"/>
        <v>56</v>
      </c>
      <c r="S200" s="4">
        <f t="shared" si="12"/>
        <v>56</v>
      </c>
      <c r="T200" s="2">
        <f t="shared" ref="T200:T203" si="17">N200+O200+P200</f>
        <v>14.955000000000002</v>
      </c>
      <c r="U200" s="2">
        <f t="shared" si="9"/>
        <v>5.0850530969072159</v>
      </c>
      <c r="V200" s="2">
        <f>(2*$R200*$S200*$F200*$G200*$E200*$I200*$H200)/(O200/1000)/10^12</f>
        <v>4.9440375917139994</v>
      </c>
      <c r="W200" s="2">
        <f t="shared" si="10"/>
        <v>9.398224523340744</v>
      </c>
      <c r="X200" s="1" t="s">
        <v>32</v>
      </c>
      <c r="AA200" s="2"/>
      <c r="AE200" s="2"/>
    </row>
    <row r="201" spans="3:31" x14ac:dyDescent="0.2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2.0169999999999999</v>
      </c>
      <c r="O201" s="2">
        <v>1.825</v>
      </c>
      <c r="P201" s="2">
        <v>3.5550000000000002</v>
      </c>
      <c r="R201" s="4">
        <f t="shared" si="11"/>
        <v>28</v>
      </c>
      <c r="S201" s="4">
        <f t="shared" si="12"/>
        <v>28</v>
      </c>
      <c r="T201" s="2">
        <f t="shared" si="17"/>
        <v>7.3970000000000002</v>
      </c>
      <c r="U201" s="2">
        <f t="shared" si="9"/>
        <v>14.672785832424395</v>
      </c>
      <c r="V201" s="2">
        <f>(2*$R201*$S201*$F201*$G201*$E201*$I201*$H201)/(O201/1000)/10^12</f>
        <v>16.216443300821918</v>
      </c>
      <c r="W201" s="2">
        <f t="shared" si="10"/>
        <v>8.3248970531645572</v>
      </c>
      <c r="X201" s="1" t="s">
        <v>31</v>
      </c>
      <c r="AA201" s="2"/>
      <c r="AE201" s="2"/>
    </row>
    <row r="202" spans="3:31" x14ac:dyDescent="0.2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0.97399999999999998</v>
      </c>
      <c r="O202" s="2">
        <v>0.94899999999999995</v>
      </c>
      <c r="P202" s="2">
        <v>1.883</v>
      </c>
      <c r="R202" s="4">
        <f t="shared" si="11"/>
        <v>14</v>
      </c>
      <c r="S202" s="4">
        <f t="shared" si="12"/>
        <v>14</v>
      </c>
      <c r="T202" s="2">
        <f t="shared" si="17"/>
        <v>3.806</v>
      </c>
      <c r="U202" s="2">
        <f t="shared" si="9"/>
        <v>15.192509765913758</v>
      </c>
      <c r="V202" s="2">
        <f>(2*$R202*$S202*$F202*$G202*$E202*$I202*$H202)/(O202/1000)/10^12</f>
        <v>15.592733943097999</v>
      </c>
      <c r="W202" s="2">
        <f t="shared" si="10"/>
        <v>7.8584729219330862</v>
      </c>
      <c r="X202" s="1" t="s">
        <v>31</v>
      </c>
      <c r="AA202" s="2"/>
      <c r="AE202" s="2"/>
    </row>
    <row r="203" spans="3:31" x14ac:dyDescent="0.2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0.63400000000000001</v>
      </c>
      <c r="O203" s="2">
        <v>0.57399999999999995</v>
      </c>
      <c r="P203" s="2">
        <v>1.7230000000000001</v>
      </c>
      <c r="R203" s="4">
        <f t="shared" si="11"/>
        <v>7</v>
      </c>
      <c r="S203" s="4">
        <f t="shared" si="12"/>
        <v>7</v>
      </c>
      <c r="T203" s="2">
        <f t="shared" si="17"/>
        <v>2.931</v>
      </c>
      <c r="U203" s="2">
        <f t="shared" si="9"/>
        <v>5.8349781198738171</v>
      </c>
      <c r="V203" s="2">
        <f>(2*$R203*$S203*$F203*$G203*$E203*$I203*$H203)/(O203/1000)/10^12</f>
        <v>6.4449061463414639</v>
      </c>
      <c r="W203" s="2">
        <f t="shared" si="10"/>
        <v>2.1470552106790479</v>
      </c>
      <c r="X203" s="1" t="s">
        <v>31</v>
      </c>
      <c r="AA203" s="2"/>
      <c r="AE203" s="2"/>
    </row>
    <row r="204" spans="3:31" x14ac:dyDescent="0.2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0.498</v>
      </c>
      <c r="O204" s="2" t="s">
        <v>53</v>
      </c>
      <c r="P204" s="2">
        <v>1.1020000000000001</v>
      </c>
      <c r="R204" s="4">
        <f t="shared" si="11"/>
        <v>112</v>
      </c>
      <c r="S204" s="4">
        <f t="shared" si="12"/>
        <v>112</v>
      </c>
      <c r="T204" s="2">
        <f>N204+P204</f>
        <v>1.6</v>
      </c>
      <c r="U204" s="2">
        <f t="shared" si="9"/>
        <v>7.5832258313253016</v>
      </c>
      <c r="V204" s="2" t="s">
        <v>53</v>
      </c>
      <c r="W204" s="2">
        <f t="shared" si="10"/>
        <v>3.4269024174228671</v>
      </c>
      <c r="X204" s="1" t="s">
        <v>30</v>
      </c>
      <c r="AA204" s="2"/>
      <c r="AE204" s="2"/>
    </row>
    <row r="205" spans="3:31" x14ac:dyDescent="0.2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0.59699999999999998</v>
      </c>
      <c r="O205" s="2">
        <v>0.38900000000000001</v>
      </c>
      <c r="P205" s="2">
        <v>0.59399999999999997</v>
      </c>
      <c r="R205" s="4">
        <f t="shared" si="11"/>
        <v>28</v>
      </c>
      <c r="S205" s="4">
        <f t="shared" si="12"/>
        <v>28</v>
      </c>
      <c r="T205" s="2">
        <f>N205+O205+P205</f>
        <v>1.58</v>
      </c>
      <c r="U205" s="2">
        <f t="shared" si="9"/>
        <v>6.4548020100502512</v>
      </c>
      <c r="V205" s="2">
        <f t="shared" ref="V205:V236" si="18">(2*$R205*$S205*$F205*$G205*$E205*$I205*$H205)/(O205/1000)/10^12</f>
        <v>9.9062128534704357</v>
      </c>
      <c r="W205" s="2">
        <f t="shared" si="10"/>
        <v>6.4874020202020199</v>
      </c>
      <c r="X205" s="1" t="s">
        <v>30</v>
      </c>
      <c r="AA205" s="2"/>
      <c r="AE205" s="2"/>
    </row>
    <row r="206" spans="3:31" x14ac:dyDescent="0.2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5.8999999999999997E-2</v>
      </c>
      <c r="O206" s="2">
        <v>8.2000000000000003E-2</v>
      </c>
      <c r="P206" s="2">
        <v>0.14699999999999999</v>
      </c>
      <c r="R206" s="4">
        <f t="shared" si="11"/>
        <v>28</v>
      </c>
      <c r="S206" s="4">
        <f t="shared" si="12"/>
        <v>28</v>
      </c>
      <c r="T206" s="2">
        <f t="shared" ref="T206:T228" si="19">N206+O206+P206</f>
        <v>0.28800000000000003</v>
      </c>
      <c r="U206" s="2">
        <f t="shared" si="9"/>
        <v>5.2251075254237298</v>
      </c>
      <c r="V206" s="2">
        <f t="shared" si="18"/>
        <v>3.7595285853658535</v>
      </c>
      <c r="W206" s="2">
        <f t="shared" si="10"/>
        <v>2.0971519999999999</v>
      </c>
      <c r="X206" s="1" t="s">
        <v>30</v>
      </c>
      <c r="AA206" s="2"/>
      <c r="AE206" s="2"/>
    </row>
    <row r="207" spans="3:31" x14ac:dyDescent="0.2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1.4570000000000001</v>
      </c>
      <c r="O207" s="2">
        <v>1.246</v>
      </c>
      <c r="P207" s="2">
        <v>1.2529999999999999</v>
      </c>
      <c r="R207" s="4">
        <f t="shared" si="11"/>
        <v>14</v>
      </c>
      <c r="S207" s="4">
        <f t="shared" si="12"/>
        <v>14</v>
      </c>
      <c r="T207" s="2">
        <f t="shared" si="19"/>
        <v>3.9560000000000004</v>
      </c>
      <c r="U207" s="2">
        <f t="shared" ref="U207:U238" si="20">(2*$R207*$S207*$F207*$G207*$E207*$I207*$H207)/(N207/1000)/10^12</f>
        <v>2.6448296499656827</v>
      </c>
      <c r="V207" s="2">
        <f t="shared" si="18"/>
        <v>3.0927101123595508</v>
      </c>
      <c r="W207" s="2">
        <f t="shared" ref="W207:W238" si="21">(2*$R207*$S207*$F207*$G207*$E207*$I207*$H207)/(P207/1000)/10^12</f>
        <v>3.0754324022346369</v>
      </c>
      <c r="X207" s="1" t="s">
        <v>30</v>
      </c>
      <c r="AA207" s="2"/>
      <c r="AE207" s="2"/>
    </row>
    <row r="208" spans="3:31" x14ac:dyDescent="0.2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9.0999999999999998E-2</v>
      </c>
      <c r="O208" s="2">
        <v>0.09</v>
      </c>
      <c r="P208" s="2">
        <v>0.16400000000000001</v>
      </c>
      <c r="R208" s="4">
        <f t="shared" si="11"/>
        <v>14</v>
      </c>
      <c r="S208" s="4">
        <f t="shared" si="12"/>
        <v>14</v>
      </c>
      <c r="T208" s="2">
        <f t="shared" si="19"/>
        <v>0.34499999999999997</v>
      </c>
      <c r="U208" s="2">
        <f t="shared" si="20"/>
        <v>6.7754141538461532</v>
      </c>
      <c r="V208" s="2">
        <f t="shared" si="18"/>
        <v>6.8506965333333341</v>
      </c>
      <c r="W208" s="2">
        <f t="shared" si="21"/>
        <v>3.7595285853658535</v>
      </c>
      <c r="X208" s="1" t="s">
        <v>30</v>
      </c>
      <c r="AA208" s="2"/>
      <c r="AE208" s="2"/>
    </row>
    <row r="209" spans="2:31" x14ac:dyDescent="0.2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0.10199999999999999</v>
      </c>
      <c r="O209" s="2">
        <v>6.2E-2</v>
      </c>
      <c r="P209" s="2">
        <v>9.9000000000000005E-2</v>
      </c>
      <c r="R209" s="4">
        <f t="shared" si="11"/>
        <v>7</v>
      </c>
      <c r="S209" s="4">
        <f t="shared" si="12"/>
        <v>7</v>
      </c>
      <c r="T209" s="2">
        <f t="shared" si="19"/>
        <v>0.26300000000000001</v>
      </c>
      <c r="U209" s="2">
        <f t="shared" si="20"/>
        <v>3.2742299607843139</v>
      </c>
      <c r="V209" s="2">
        <f t="shared" si="18"/>
        <v>5.3866363870967744</v>
      </c>
      <c r="W209" s="2">
        <f t="shared" si="21"/>
        <v>3.3734490505050503</v>
      </c>
      <c r="X209" s="1" t="s">
        <v>30</v>
      </c>
      <c r="AA209" s="2"/>
      <c r="AE209" s="2"/>
    </row>
    <row r="210" spans="2:31" x14ac:dyDescent="0.2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0.55500000000000005</v>
      </c>
      <c r="O210" s="2">
        <v>1.1459999999999999</v>
      </c>
      <c r="P210" s="2">
        <v>0.78400000000000003</v>
      </c>
      <c r="R210" s="4">
        <f t="shared" si="11"/>
        <v>7</v>
      </c>
      <c r="S210" s="4">
        <f t="shared" si="12"/>
        <v>7</v>
      </c>
      <c r="T210" s="2">
        <f t="shared" si="19"/>
        <v>2.4850000000000003</v>
      </c>
      <c r="U210" s="2">
        <f t="shared" si="20"/>
        <v>7.5218796396396383</v>
      </c>
      <c r="V210" s="2">
        <f t="shared" si="18"/>
        <v>3.6427951134380461</v>
      </c>
      <c r="W210" s="2">
        <f t="shared" si="21"/>
        <v>5.3247999999999989</v>
      </c>
      <c r="X210" s="1" t="s">
        <v>30</v>
      </c>
      <c r="AA210" s="2"/>
      <c r="AE210" s="2"/>
    </row>
    <row r="211" spans="2:31" x14ac:dyDescent="0.2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0.156</v>
      </c>
      <c r="O211" s="2">
        <v>0.157</v>
      </c>
      <c r="P211" s="2">
        <v>0.32400000000000001</v>
      </c>
      <c r="R211" s="4">
        <f t="shared" si="11"/>
        <v>56</v>
      </c>
      <c r="S211" s="4">
        <f t="shared" si="12"/>
        <v>56</v>
      </c>
      <c r="T211" s="2">
        <f t="shared" si="19"/>
        <v>0.63700000000000001</v>
      </c>
      <c r="U211" s="2">
        <f t="shared" si="20"/>
        <v>11.856974769230769</v>
      </c>
      <c r="V211" s="2">
        <f t="shared" si="18"/>
        <v>11.781452636942676</v>
      </c>
      <c r="W211" s="2">
        <f t="shared" si="21"/>
        <v>5.7089137777777772</v>
      </c>
      <c r="X211" t="s">
        <v>30</v>
      </c>
    </row>
    <row r="212" spans="2:31" x14ac:dyDescent="0.2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5.6000000000000001E-2</v>
      </c>
      <c r="O212" s="2">
        <v>9.5000000000000001E-2</v>
      </c>
      <c r="P212" s="2">
        <v>0.08</v>
      </c>
      <c r="R212" s="4">
        <f t="shared" si="11"/>
        <v>28</v>
      </c>
      <c r="S212" s="4">
        <f t="shared" si="12"/>
        <v>28</v>
      </c>
      <c r="T212" s="2">
        <f t="shared" si="19"/>
        <v>0.23099999999999998</v>
      </c>
      <c r="U212" s="2">
        <f t="shared" si="20"/>
        <v>3.6700159999999999</v>
      </c>
      <c r="V212" s="2">
        <f t="shared" si="18"/>
        <v>2.1633778526315788</v>
      </c>
      <c r="W212" s="2">
        <f t="shared" si="21"/>
        <v>2.5690111999999998</v>
      </c>
      <c r="X212" t="s">
        <v>30</v>
      </c>
    </row>
    <row r="213" spans="2:31" x14ac:dyDescent="0.2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0.13900000000000001</v>
      </c>
      <c r="O213" s="2">
        <v>0.13700000000000001</v>
      </c>
      <c r="P213" s="2">
        <v>0.17199999999999999</v>
      </c>
      <c r="R213" s="4">
        <f t="shared" si="11"/>
        <v>28</v>
      </c>
      <c r="S213" s="4">
        <f t="shared" si="12"/>
        <v>28</v>
      </c>
      <c r="T213" s="2">
        <f t="shared" si="19"/>
        <v>0.44800000000000001</v>
      </c>
      <c r="U213" s="2">
        <f t="shared" si="20"/>
        <v>13.307108374100716</v>
      </c>
      <c r="V213" s="2">
        <f t="shared" si="18"/>
        <v>13.501372729927006</v>
      </c>
      <c r="W213" s="2">
        <f t="shared" si="21"/>
        <v>10.754000372093026</v>
      </c>
      <c r="X213" t="s">
        <v>57</v>
      </c>
    </row>
    <row r="214" spans="2:31" x14ac:dyDescent="0.2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4.1000000000000002E-2</v>
      </c>
      <c r="O214" s="2">
        <v>0.13100000000000001</v>
      </c>
      <c r="P214" s="2">
        <v>7.9000000000000001E-2</v>
      </c>
      <c r="R214" s="4">
        <f t="shared" si="11"/>
        <v>14</v>
      </c>
      <c r="S214" s="4">
        <f t="shared" si="12"/>
        <v>14</v>
      </c>
      <c r="T214" s="2">
        <f t="shared" si="19"/>
        <v>0.251</v>
      </c>
      <c r="U214" s="2">
        <f t="shared" si="20"/>
        <v>5.0127047804878044</v>
      </c>
      <c r="V214" s="2">
        <f t="shared" si="18"/>
        <v>1.5688618015267173</v>
      </c>
      <c r="W214" s="2">
        <f t="shared" si="21"/>
        <v>2.6015303291139245</v>
      </c>
      <c r="X214" t="s">
        <v>30</v>
      </c>
    </row>
    <row r="215" spans="2:31" x14ac:dyDescent="0.2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6.0999999999999999E-2</v>
      </c>
      <c r="O215" s="2">
        <v>0.05</v>
      </c>
      <c r="P215" s="2">
        <v>7.6999999999999999E-2</v>
      </c>
      <c r="R215" s="4">
        <f t="shared" si="11"/>
        <v>14</v>
      </c>
      <c r="S215" s="4">
        <f t="shared" si="12"/>
        <v>14</v>
      </c>
      <c r="T215" s="2">
        <f t="shared" si="19"/>
        <v>0.188</v>
      </c>
      <c r="U215" s="2">
        <f t="shared" si="20"/>
        <v>3.369195016393443</v>
      </c>
      <c r="V215" s="2">
        <f t="shared" si="18"/>
        <v>4.1104179199999997</v>
      </c>
      <c r="W215" s="2">
        <f t="shared" si="21"/>
        <v>2.6691025454545456</v>
      </c>
      <c r="X215" t="s">
        <v>30</v>
      </c>
    </row>
    <row r="216" spans="2:31" x14ac:dyDescent="0.2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0.14199999999999999</v>
      </c>
      <c r="O216" s="2">
        <v>0.14099999999999999</v>
      </c>
      <c r="P216" s="2">
        <v>0.222</v>
      </c>
      <c r="R216" s="4">
        <f t="shared" si="11"/>
        <v>14</v>
      </c>
      <c r="S216" s="4">
        <f t="shared" si="12"/>
        <v>14</v>
      </c>
      <c r="T216" s="2">
        <f t="shared" si="19"/>
        <v>0.505</v>
      </c>
      <c r="U216" s="2">
        <f t="shared" si="20"/>
        <v>13.025972281690143</v>
      </c>
      <c r="V216" s="2">
        <f t="shared" si="18"/>
        <v>13.118355063829789</v>
      </c>
      <c r="W216" s="2">
        <f t="shared" si="21"/>
        <v>8.331928216216216</v>
      </c>
      <c r="X216" t="s">
        <v>57</v>
      </c>
    </row>
    <row r="217" spans="2:31" x14ac:dyDescent="0.2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7.2999999999999995E-2</v>
      </c>
      <c r="O217" s="2">
        <v>0.112</v>
      </c>
      <c r="P217" s="2">
        <v>9.6000000000000002E-2</v>
      </c>
      <c r="R217" s="4">
        <f t="shared" si="11"/>
        <v>7</v>
      </c>
      <c r="S217" s="4">
        <f t="shared" si="12"/>
        <v>7</v>
      </c>
      <c r="T217" s="2">
        <f t="shared" si="19"/>
        <v>0.28100000000000003</v>
      </c>
      <c r="U217" s="2">
        <f t="shared" si="20"/>
        <v>2.8153547397260272</v>
      </c>
      <c r="V217" s="2">
        <f t="shared" si="18"/>
        <v>1.835008</v>
      </c>
      <c r="W217" s="2">
        <f t="shared" si="21"/>
        <v>2.1408426666666664</v>
      </c>
      <c r="X217" t="s">
        <v>30</v>
      </c>
    </row>
    <row r="218" spans="2:31" x14ac:dyDescent="0.2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7.0000000000000007E-2</v>
      </c>
      <c r="O218" s="2">
        <v>5.6000000000000001E-2</v>
      </c>
      <c r="P218" s="2">
        <v>8.5999999999999993E-2</v>
      </c>
      <c r="R218" s="4">
        <f t="shared" si="11"/>
        <v>7</v>
      </c>
      <c r="S218" s="4">
        <f t="shared" si="12"/>
        <v>7</v>
      </c>
      <c r="T218" s="2">
        <f t="shared" si="19"/>
        <v>0.21199999999999999</v>
      </c>
      <c r="U218" s="2">
        <f t="shared" si="20"/>
        <v>2.9360127999999994</v>
      </c>
      <c r="V218" s="2">
        <f t="shared" si="18"/>
        <v>3.6700159999999999</v>
      </c>
      <c r="W218" s="2">
        <f t="shared" si="21"/>
        <v>2.3897778604651165</v>
      </c>
      <c r="X218" t="s">
        <v>30</v>
      </c>
    </row>
    <row r="219" spans="2:31" x14ac:dyDescent="0.2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0.21199999999999999</v>
      </c>
      <c r="O219" s="2">
        <v>0.22600000000000001</v>
      </c>
      <c r="P219" s="2">
        <v>0.21199999999999999</v>
      </c>
      <c r="R219" s="4">
        <f t="shared" si="11"/>
        <v>7</v>
      </c>
      <c r="S219" s="4">
        <f t="shared" si="12"/>
        <v>7</v>
      </c>
      <c r="T219" s="2">
        <f t="shared" si="19"/>
        <v>0.65</v>
      </c>
      <c r="U219" s="2">
        <f t="shared" si="20"/>
        <v>3.877752754716981</v>
      </c>
      <c r="V219" s="2">
        <f t="shared" si="18"/>
        <v>3.6375379823008847</v>
      </c>
      <c r="W219" s="2">
        <f t="shared" si="21"/>
        <v>3.877752754716981</v>
      </c>
      <c r="X219" t="s">
        <v>30</v>
      </c>
    </row>
    <row r="220" spans="2:31" x14ac:dyDescent="0.2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</v>
      </c>
      <c r="O220" s="2">
        <v>0.29899999999999999</v>
      </c>
      <c r="P220" s="2">
        <v>0.60299999999999998</v>
      </c>
      <c r="R220" s="4">
        <f t="shared" si="11"/>
        <v>56</v>
      </c>
      <c r="S220" s="4">
        <f t="shared" si="12"/>
        <v>56</v>
      </c>
      <c r="T220" s="2">
        <f t="shared" si="19"/>
        <v>1.202</v>
      </c>
      <c r="U220" s="2">
        <f t="shared" si="20"/>
        <v>12.331253760000003</v>
      </c>
      <c r="V220" s="2">
        <f t="shared" si="18"/>
        <v>12.372495411371238</v>
      </c>
      <c r="W220" s="2">
        <f t="shared" si="21"/>
        <v>6.1349521194029855</v>
      </c>
      <c r="X220" t="s">
        <v>30</v>
      </c>
    </row>
    <row r="221" spans="2:31" x14ac:dyDescent="0.2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0.107</v>
      </c>
      <c r="O221" s="2">
        <v>0.20799999999999999</v>
      </c>
      <c r="P221" s="2">
        <v>0.127</v>
      </c>
      <c r="R221" s="4">
        <f t="shared" si="11"/>
        <v>28</v>
      </c>
      <c r="S221" s="4">
        <f t="shared" si="12"/>
        <v>28</v>
      </c>
      <c r="T221" s="2">
        <f t="shared" si="19"/>
        <v>0.442</v>
      </c>
      <c r="U221" s="2">
        <f t="shared" si="20"/>
        <v>3.8415120747663551</v>
      </c>
      <c r="V221" s="2">
        <f t="shared" si="18"/>
        <v>1.9761624615384616</v>
      </c>
      <c r="W221" s="2">
        <f t="shared" si="21"/>
        <v>3.236549543307087</v>
      </c>
      <c r="X221" t="s">
        <v>30</v>
      </c>
    </row>
    <row r="222" spans="2:31" x14ac:dyDescent="0.2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0.26500000000000001</v>
      </c>
      <c r="O222" s="2">
        <v>0.26200000000000001</v>
      </c>
      <c r="P222" s="2">
        <v>0.29399999999999998</v>
      </c>
      <c r="R222" s="4">
        <f t="shared" si="11"/>
        <v>28</v>
      </c>
      <c r="S222" s="4">
        <f t="shared" si="12"/>
        <v>28</v>
      </c>
      <c r="T222" s="2">
        <f t="shared" si="19"/>
        <v>0.82099999999999995</v>
      </c>
      <c r="U222" s="2">
        <f t="shared" si="20"/>
        <v>13.959909916981132</v>
      </c>
      <c r="V222" s="2">
        <f t="shared" si="18"/>
        <v>14.119756213740457</v>
      </c>
      <c r="W222" s="2">
        <f t="shared" si="21"/>
        <v>12.582912</v>
      </c>
      <c r="X222" t="s">
        <v>30</v>
      </c>
    </row>
    <row r="223" spans="2:31" x14ac:dyDescent="0.2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7.8E-2</v>
      </c>
      <c r="O223" s="2">
        <v>0.158</v>
      </c>
      <c r="P223" s="2">
        <v>0.106</v>
      </c>
      <c r="R223" s="4">
        <f t="shared" si="11"/>
        <v>14</v>
      </c>
      <c r="S223" s="4">
        <f t="shared" si="12"/>
        <v>14</v>
      </c>
      <c r="T223" s="2">
        <f t="shared" si="19"/>
        <v>0.34199999999999997</v>
      </c>
      <c r="U223" s="2">
        <f t="shared" si="20"/>
        <v>5.2697665641025644</v>
      </c>
      <c r="V223" s="2">
        <f t="shared" si="18"/>
        <v>2.6015303291139245</v>
      </c>
      <c r="W223" s="2">
        <f t="shared" si="21"/>
        <v>3.877752754716981</v>
      </c>
      <c r="X223" t="s">
        <v>57</v>
      </c>
    </row>
    <row r="224" spans="2:31" x14ac:dyDescent="0.2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5.7000000000000002E-2</v>
      </c>
      <c r="O224" s="2">
        <v>6.2E-2</v>
      </c>
      <c r="P224" s="2">
        <v>8.5000000000000006E-2</v>
      </c>
      <c r="R224" s="4">
        <f t="shared" si="11"/>
        <v>14</v>
      </c>
      <c r="S224" s="4">
        <f t="shared" si="12"/>
        <v>14</v>
      </c>
      <c r="T224" s="2">
        <f t="shared" si="19"/>
        <v>0.20400000000000001</v>
      </c>
      <c r="U224" s="2">
        <f t="shared" si="20"/>
        <v>7.2112595087719296</v>
      </c>
      <c r="V224" s="2">
        <f t="shared" si="18"/>
        <v>6.6297063225806445</v>
      </c>
      <c r="W224" s="2">
        <f t="shared" si="21"/>
        <v>4.8357857882352944</v>
      </c>
      <c r="X224" t="s">
        <v>30</v>
      </c>
    </row>
    <row r="225" spans="2:24" x14ac:dyDescent="0.2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0.26</v>
      </c>
      <c r="O225" s="2">
        <v>0.27300000000000002</v>
      </c>
      <c r="P225" s="2">
        <v>0.317</v>
      </c>
      <c r="R225" s="4">
        <f t="shared" si="11"/>
        <v>14</v>
      </c>
      <c r="S225" s="4">
        <f t="shared" si="12"/>
        <v>14</v>
      </c>
      <c r="T225" s="2">
        <f t="shared" si="19"/>
        <v>0.85000000000000009</v>
      </c>
      <c r="U225" s="2">
        <f t="shared" si="20"/>
        <v>14.228369723076922</v>
      </c>
      <c r="V225" s="2">
        <f t="shared" si="18"/>
        <v>13.550828307692306</v>
      </c>
      <c r="W225" s="2">
        <f t="shared" si="21"/>
        <v>11.669956239747634</v>
      </c>
      <c r="X225" t="s">
        <v>30</v>
      </c>
    </row>
    <row r="226" spans="2:24" x14ac:dyDescent="0.2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6.0999999999999999E-2</v>
      </c>
      <c r="O226" s="2">
        <v>0.13300000000000001</v>
      </c>
      <c r="P226" s="2">
        <v>0.122</v>
      </c>
      <c r="R226" s="4">
        <f t="shared" si="11"/>
        <v>7</v>
      </c>
      <c r="S226" s="4">
        <f t="shared" si="12"/>
        <v>7</v>
      </c>
      <c r="T226" s="2">
        <f t="shared" si="19"/>
        <v>0.316</v>
      </c>
      <c r="U226" s="2">
        <f t="shared" si="20"/>
        <v>6.738390032786886</v>
      </c>
      <c r="V226" s="2">
        <f t="shared" si="18"/>
        <v>3.0905397894736839</v>
      </c>
      <c r="W226" s="2">
        <f t="shared" si="21"/>
        <v>3.369195016393443</v>
      </c>
      <c r="X226" t="s">
        <v>57</v>
      </c>
    </row>
    <row r="227" spans="2:24" x14ac:dyDescent="0.2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9.9000000000000005E-2</v>
      </c>
      <c r="O227" s="2">
        <v>7.5999999999999998E-2</v>
      </c>
      <c r="P227" s="2">
        <v>0.11</v>
      </c>
      <c r="R227" s="4">
        <f t="shared" si="11"/>
        <v>7</v>
      </c>
      <c r="S227" s="4">
        <f t="shared" si="12"/>
        <v>7</v>
      </c>
      <c r="T227" s="2">
        <f t="shared" si="19"/>
        <v>0.28499999999999998</v>
      </c>
      <c r="U227" s="2">
        <f t="shared" si="20"/>
        <v>4.1519372929292926</v>
      </c>
      <c r="V227" s="2">
        <f t="shared" si="18"/>
        <v>5.4084446315789476</v>
      </c>
      <c r="W227" s="2">
        <f t="shared" si="21"/>
        <v>3.7367435636363631</v>
      </c>
      <c r="X227" t="s">
        <v>30</v>
      </c>
    </row>
    <row r="228" spans="2:24" x14ac:dyDescent="0.2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0.22</v>
      </c>
      <c r="O228" s="2">
        <v>0.43099999999999999</v>
      </c>
      <c r="P228" s="2">
        <v>0.38100000000000001</v>
      </c>
      <c r="R228" s="4">
        <f t="shared" si="11"/>
        <v>7</v>
      </c>
      <c r="S228" s="4">
        <f t="shared" si="12"/>
        <v>7</v>
      </c>
      <c r="T228" s="2">
        <f t="shared" si="19"/>
        <v>1.032</v>
      </c>
      <c r="U228" s="2">
        <f t="shared" si="20"/>
        <v>7.4734871272727261</v>
      </c>
      <c r="V228" s="2">
        <f t="shared" si="18"/>
        <v>3.8147730116009275</v>
      </c>
      <c r="W228" s="2">
        <f t="shared" si="21"/>
        <v>4.3153993910761157</v>
      </c>
      <c r="X228" t="s">
        <v>30</v>
      </c>
    </row>
    <row r="229" spans="2:24" x14ac:dyDescent="0.2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0.438</v>
      </c>
      <c r="O229" s="2">
        <v>0.8</v>
      </c>
      <c r="P229" s="2">
        <v>1.7430000000000001</v>
      </c>
      <c r="R229" s="4">
        <f t="shared" si="11"/>
        <v>349</v>
      </c>
      <c r="S229" s="4">
        <f t="shared" si="12"/>
        <v>80</v>
      </c>
      <c r="T229" s="2">
        <f>N229+O229+P229</f>
        <v>2.9809999999999999</v>
      </c>
      <c r="U229" s="2">
        <f t="shared" si="20"/>
        <v>3.2637077625570776</v>
      </c>
      <c r="V229" s="2">
        <f t="shared" si="18"/>
        <v>1.78688</v>
      </c>
      <c r="W229" s="2">
        <f t="shared" si="21"/>
        <v>0.82013998852553061</v>
      </c>
      <c r="X229" t="s">
        <v>30</v>
      </c>
    </row>
    <row r="230" spans="2:24" x14ac:dyDescent="0.2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2.9460000000000002</v>
      </c>
      <c r="O230" s="2">
        <v>2.9489999999999998</v>
      </c>
      <c r="P230" s="2">
        <v>5.3029999999999999</v>
      </c>
      <c r="R230" s="4">
        <f t="shared" si="11"/>
        <v>350</v>
      </c>
      <c r="S230" s="4">
        <f t="shared" si="12"/>
        <v>80</v>
      </c>
      <c r="T230" s="2">
        <f t="shared" ref="T230:T268" si="22">N230+O230+P230</f>
        <v>11.198</v>
      </c>
      <c r="U230" s="2">
        <f t="shared" si="20"/>
        <v>11.211861507128308</v>
      </c>
      <c r="V230" s="2">
        <f t="shared" si="18"/>
        <v>11.200455747711089</v>
      </c>
      <c r="W230" s="2">
        <f t="shared" si="21"/>
        <v>6.2285770318687543</v>
      </c>
      <c r="X230" t="s">
        <v>31</v>
      </c>
    </row>
    <row r="231" spans="2:24" x14ac:dyDescent="0.2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4.5179999999999998</v>
      </c>
      <c r="O231" s="2">
        <v>9.7469999999999999</v>
      </c>
      <c r="P231" s="2">
        <v>5.117</v>
      </c>
      <c r="R231" s="4">
        <f t="shared" si="11"/>
        <v>174</v>
      </c>
      <c r="S231" s="4">
        <f t="shared" si="12"/>
        <v>39</v>
      </c>
      <c r="T231" s="2">
        <f t="shared" si="22"/>
        <v>19.382000000000001</v>
      </c>
      <c r="U231" s="2">
        <f t="shared" si="20"/>
        <v>9.8434549800796809</v>
      </c>
      <c r="V231" s="2">
        <f t="shared" si="18"/>
        <v>4.5627095106186513</v>
      </c>
      <c r="W231" s="2">
        <f t="shared" si="21"/>
        <v>8.6911724838772724</v>
      </c>
      <c r="X231" t="s">
        <v>30</v>
      </c>
    </row>
    <row r="232" spans="2:24" x14ac:dyDescent="0.2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2.0489999999999999</v>
      </c>
      <c r="O232" s="2">
        <v>2.0499999999999998</v>
      </c>
      <c r="P232" s="2">
        <v>2.347</v>
      </c>
      <c r="R232" s="4">
        <f t="shared" si="11"/>
        <v>175</v>
      </c>
      <c r="S232" s="4">
        <f t="shared" si="12"/>
        <v>40</v>
      </c>
      <c r="T232" s="2">
        <f t="shared" si="22"/>
        <v>6.4459999999999997</v>
      </c>
      <c r="U232" s="2">
        <f t="shared" si="20"/>
        <v>16.120128843338215</v>
      </c>
      <c r="V232" s="2">
        <f t="shared" si="18"/>
        <v>16.112265365853659</v>
      </c>
      <c r="W232" s="2">
        <f t="shared" si="21"/>
        <v>14.073346399659139</v>
      </c>
      <c r="X232" t="s">
        <v>31</v>
      </c>
    </row>
    <row r="233" spans="2:24" x14ac:dyDescent="0.2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4.5599999999999996</v>
      </c>
      <c r="O233" s="2">
        <v>8.5830000000000002</v>
      </c>
      <c r="P233" s="2">
        <v>4.7789999999999999</v>
      </c>
      <c r="R233" s="4">
        <f t="shared" si="11"/>
        <v>87</v>
      </c>
      <c r="S233" s="4">
        <f t="shared" si="12"/>
        <v>19</v>
      </c>
      <c r="T233" s="2">
        <f t="shared" si="22"/>
        <v>17.922000000000001</v>
      </c>
      <c r="U233" s="2">
        <f t="shared" si="20"/>
        <v>9.5027200000000001</v>
      </c>
      <c r="V233" s="2">
        <f t="shared" si="18"/>
        <v>5.0486313876267044</v>
      </c>
      <c r="W233" s="2">
        <f t="shared" si="21"/>
        <v>9.0672532328939095</v>
      </c>
      <c r="X233" t="s">
        <v>30</v>
      </c>
    </row>
    <row r="234" spans="2:24" x14ac:dyDescent="0.2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1.552</v>
      </c>
      <c r="O234" s="2">
        <v>1.512</v>
      </c>
      <c r="P234" s="2">
        <v>1.5620000000000001</v>
      </c>
      <c r="R234" s="4">
        <f t="shared" si="11"/>
        <v>84</v>
      </c>
      <c r="S234" s="4">
        <f t="shared" si="12"/>
        <v>20</v>
      </c>
      <c r="T234" s="2">
        <f t="shared" si="22"/>
        <v>4.6260000000000003</v>
      </c>
      <c r="U234" s="2">
        <f t="shared" si="20"/>
        <v>20.431016907216495</v>
      </c>
      <c r="V234" s="2">
        <f t="shared" si="18"/>
        <v>20.971520000000002</v>
      </c>
      <c r="W234" s="2">
        <f t="shared" si="21"/>
        <v>20.300216542893725</v>
      </c>
      <c r="X234" t="s">
        <v>57</v>
      </c>
    </row>
    <row r="235" spans="2:24" x14ac:dyDescent="0.2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4.4189999999999996</v>
      </c>
      <c r="O235" s="2">
        <v>6.8620000000000001</v>
      </c>
      <c r="P235" s="2">
        <v>4.3849999999999998</v>
      </c>
      <c r="R235" s="4">
        <f t="shared" si="11"/>
        <v>41</v>
      </c>
      <c r="S235" s="4">
        <f t="shared" si="12"/>
        <v>9</v>
      </c>
      <c r="T235" s="2">
        <f t="shared" si="22"/>
        <v>15.665999999999999</v>
      </c>
      <c r="U235" s="2">
        <f t="shared" si="20"/>
        <v>8.7559299389002057</v>
      </c>
      <c r="V235" s="2">
        <f t="shared" si="18"/>
        <v>5.6386555523171085</v>
      </c>
      <c r="W235" s="2">
        <f t="shared" si="21"/>
        <v>8.8238208437856329</v>
      </c>
      <c r="X235" t="s">
        <v>30</v>
      </c>
    </row>
    <row r="236" spans="2:24" x14ac:dyDescent="0.2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1.6970000000000001</v>
      </c>
      <c r="O236" s="2">
        <v>1.651</v>
      </c>
      <c r="P236" s="2">
        <v>1.6279999999999999</v>
      </c>
      <c r="R236" s="4">
        <f t="shared" si="11"/>
        <v>42</v>
      </c>
      <c r="S236" s="4">
        <f t="shared" si="12"/>
        <v>10</v>
      </c>
      <c r="T236" s="2">
        <f t="shared" si="22"/>
        <v>4.976</v>
      </c>
      <c r="U236" s="2">
        <f t="shared" si="20"/>
        <v>18.685290654095461</v>
      </c>
      <c r="V236" s="2">
        <f t="shared" si="18"/>
        <v>19.205898388855239</v>
      </c>
      <c r="W236" s="2">
        <f t="shared" si="21"/>
        <v>19.477234791154793</v>
      </c>
      <c r="X236" t="s">
        <v>57</v>
      </c>
    </row>
    <row r="237" spans="2:24" x14ac:dyDescent="0.2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0.17599999999999999</v>
      </c>
      <c r="O237" s="2">
        <v>0.17899999999999999</v>
      </c>
      <c r="P237" s="2">
        <v>0.56799999999999995</v>
      </c>
      <c r="R237" s="4">
        <f t="shared" si="11"/>
        <v>112</v>
      </c>
      <c r="S237" s="4">
        <f t="shared" si="12"/>
        <v>112</v>
      </c>
      <c r="T237" s="2">
        <f t="shared" si="22"/>
        <v>0.92299999999999993</v>
      </c>
      <c r="U237" s="2">
        <f t="shared" si="20"/>
        <v>4.6709294545454547</v>
      </c>
      <c r="V237" s="2">
        <f t="shared" ref="V237:V268" si="23">(2*$R237*$S237*$F237*$G237*$E237*$I237*$H237)/(O237/1000)/10^12</f>
        <v>4.5926457206703919</v>
      </c>
      <c r="W237" s="2">
        <f t="shared" si="21"/>
        <v>1.447330253521127</v>
      </c>
      <c r="X237" t="s">
        <v>30</v>
      </c>
    </row>
    <row r="238" spans="2:24" x14ac:dyDescent="0.2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0.156</v>
      </c>
      <c r="O238" s="2">
        <v>0.13400000000000001</v>
      </c>
      <c r="P238" s="2">
        <v>0.26600000000000001</v>
      </c>
      <c r="R238" s="4">
        <f t="shared" si="11"/>
        <v>56</v>
      </c>
      <c r="S238" s="4">
        <f t="shared" si="12"/>
        <v>56</v>
      </c>
      <c r="T238" s="2">
        <f t="shared" si="22"/>
        <v>0.55600000000000005</v>
      </c>
      <c r="U238" s="2">
        <f t="shared" si="20"/>
        <v>5.2697665641025644</v>
      </c>
      <c r="V238" s="2">
        <f t="shared" si="23"/>
        <v>6.1349521194029855</v>
      </c>
      <c r="W238" s="2">
        <f t="shared" si="21"/>
        <v>3.0905397894736839</v>
      </c>
      <c r="X238" t="s">
        <v>30</v>
      </c>
    </row>
    <row r="239" spans="2:24" x14ac:dyDescent="0.2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0.13</v>
      </c>
      <c r="O239" s="2">
        <v>0.16200000000000001</v>
      </c>
      <c r="P239" s="2">
        <v>0.35899999999999999</v>
      </c>
      <c r="R239" s="4">
        <f t="shared" si="11"/>
        <v>56</v>
      </c>
      <c r="S239" s="4">
        <f t="shared" si="12"/>
        <v>56</v>
      </c>
      <c r="T239" s="2">
        <f t="shared" si="22"/>
        <v>0.65100000000000002</v>
      </c>
      <c r="U239" s="2">
        <f t="shared" ref="U239:U268" si="24">(2*$R239*$S239*$F239*$G239*$E239*$I239*$H239)/(N239/1000)/10^12</f>
        <v>6.323719876923076</v>
      </c>
      <c r="V239" s="2">
        <f t="shared" si="23"/>
        <v>5.0745900246913571</v>
      </c>
      <c r="W239" s="2">
        <f t="shared" ref="W239:W268" si="25">(2*$R239*$S239*$F239*$G239*$E239*$I239*$H239)/(P239/1000)/10^12</f>
        <v>2.289926417827298</v>
      </c>
      <c r="X239" t="s">
        <v>30</v>
      </c>
    </row>
    <row r="240" spans="2:24" x14ac:dyDescent="0.2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9.1999999999999998E-2</v>
      </c>
      <c r="O240" s="2">
        <v>0.27</v>
      </c>
      <c r="P240" s="2">
        <v>0.14499999999999999</v>
      </c>
      <c r="R240" s="4">
        <f t="shared" ref="R240:R268" si="26">1+ROUNDDOWN((($C240-$H240+2*$J240)/$L240),0)</f>
        <v>28</v>
      </c>
      <c r="S240" s="4">
        <f t="shared" ref="S240:S268" si="27">1+ROUNDDOWN((($D240-$I240+2*$K240)/$M240),0)</f>
        <v>28</v>
      </c>
      <c r="T240" s="2">
        <f t="shared" si="22"/>
        <v>0.50700000000000001</v>
      </c>
      <c r="U240" s="2">
        <f t="shared" si="24"/>
        <v>4.4678455652173916</v>
      </c>
      <c r="V240" s="2">
        <f t="shared" si="23"/>
        <v>1.5223770074074074</v>
      </c>
      <c r="W240" s="2">
        <f t="shared" si="25"/>
        <v>2.8347709793103446</v>
      </c>
      <c r="X240" t="s">
        <v>30</v>
      </c>
    </row>
    <row r="241" spans="2:24" x14ac:dyDescent="0.2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0.128</v>
      </c>
      <c r="O241" s="2">
        <v>0.108</v>
      </c>
      <c r="P241" s="2">
        <v>0.189</v>
      </c>
      <c r="R241" s="4">
        <f t="shared" si="26"/>
        <v>28</v>
      </c>
      <c r="S241" s="4">
        <f t="shared" si="27"/>
        <v>28</v>
      </c>
      <c r="T241" s="2">
        <f t="shared" si="22"/>
        <v>0.42499999999999999</v>
      </c>
      <c r="U241" s="2">
        <f t="shared" si="24"/>
        <v>6.4225279999999998</v>
      </c>
      <c r="V241" s="2">
        <f t="shared" si="23"/>
        <v>7.6118850370370374</v>
      </c>
      <c r="W241" s="2">
        <f t="shared" si="25"/>
        <v>4.3496485925925921</v>
      </c>
      <c r="X241" t="s">
        <v>30</v>
      </c>
    </row>
    <row r="242" spans="2:24" x14ac:dyDescent="0.2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0.104</v>
      </c>
      <c r="O242" s="2">
        <v>0.13</v>
      </c>
      <c r="P242" s="2">
        <v>0.186</v>
      </c>
      <c r="R242" s="4">
        <f t="shared" si="26"/>
        <v>28</v>
      </c>
      <c r="S242" s="4">
        <f t="shared" si="27"/>
        <v>28</v>
      </c>
      <c r="T242" s="2">
        <f t="shared" si="22"/>
        <v>0.42</v>
      </c>
      <c r="U242" s="2">
        <f t="shared" si="24"/>
        <v>7.9046498461538466</v>
      </c>
      <c r="V242" s="2">
        <f t="shared" si="23"/>
        <v>6.323719876923076</v>
      </c>
      <c r="W242" s="2">
        <f t="shared" si="25"/>
        <v>4.4198042150537633</v>
      </c>
      <c r="X242" t="s">
        <v>30</v>
      </c>
    </row>
    <row r="243" spans="2:24" x14ac:dyDescent="0.2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0.106</v>
      </c>
      <c r="O243" s="2">
        <v>0.23699999999999999</v>
      </c>
      <c r="P243" s="2">
        <v>0.13100000000000001</v>
      </c>
      <c r="R243" s="4">
        <f t="shared" si="26"/>
        <v>14</v>
      </c>
      <c r="S243" s="4">
        <f t="shared" si="27"/>
        <v>14</v>
      </c>
      <c r="T243" s="2">
        <f t="shared" si="22"/>
        <v>0.47399999999999998</v>
      </c>
      <c r="U243" s="2">
        <f t="shared" si="24"/>
        <v>3.877752754716981</v>
      </c>
      <c r="V243" s="2">
        <f t="shared" si="23"/>
        <v>1.7343535527426162</v>
      </c>
      <c r="W243" s="2">
        <f t="shared" si="25"/>
        <v>3.1377236030534346</v>
      </c>
      <c r="X243" t="s">
        <v>30</v>
      </c>
    </row>
    <row r="244" spans="2:24" x14ac:dyDescent="0.2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0.112</v>
      </c>
      <c r="O244" s="2">
        <v>0.13</v>
      </c>
      <c r="P244" s="2">
        <v>0.17699999999999999</v>
      </c>
      <c r="R244" s="4">
        <f t="shared" si="26"/>
        <v>14</v>
      </c>
      <c r="S244" s="4">
        <f t="shared" si="27"/>
        <v>14</v>
      </c>
      <c r="T244" s="2">
        <f t="shared" si="22"/>
        <v>0.41899999999999998</v>
      </c>
      <c r="U244" s="2">
        <f t="shared" si="24"/>
        <v>7.3400319999999999</v>
      </c>
      <c r="V244" s="2">
        <f t="shared" si="23"/>
        <v>6.323719876923076</v>
      </c>
      <c r="W244" s="2">
        <f t="shared" si="25"/>
        <v>4.6445400225988704</v>
      </c>
      <c r="X244" t="s">
        <v>30</v>
      </c>
    </row>
    <row r="245" spans="2:24" x14ac:dyDescent="0.2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0.21</v>
      </c>
      <c r="O245" s="2">
        <v>0.54500000000000004</v>
      </c>
      <c r="P245" s="2">
        <v>0.379</v>
      </c>
      <c r="R245" s="4">
        <f t="shared" si="26"/>
        <v>14</v>
      </c>
      <c r="S245" s="4">
        <f t="shared" si="27"/>
        <v>14</v>
      </c>
      <c r="T245" s="2">
        <f t="shared" si="22"/>
        <v>1.1339999999999999</v>
      </c>
      <c r="U245" s="2">
        <f t="shared" si="24"/>
        <v>7.8293674666666666</v>
      </c>
      <c r="V245" s="2">
        <f t="shared" si="23"/>
        <v>3.0168204917431192</v>
      </c>
      <c r="W245" s="2">
        <f t="shared" si="25"/>
        <v>4.3381719472295517</v>
      </c>
      <c r="X245" t="s">
        <v>30</v>
      </c>
    </row>
    <row r="246" spans="2:24" x14ac:dyDescent="0.2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0.129</v>
      </c>
      <c r="O246" s="2">
        <v>0.115</v>
      </c>
      <c r="P246" s="2">
        <v>0.18099999999999999</v>
      </c>
      <c r="R246" s="4">
        <f t="shared" si="26"/>
        <v>14</v>
      </c>
      <c r="S246" s="4">
        <f t="shared" si="27"/>
        <v>14</v>
      </c>
      <c r="T246" s="2">
        <f t="shared" si="22"/>
        <v>0.42499999999999999</v>
      </c>
      <c r="U246" s="2">
        <f t="shared" si="24"/>
        <v>6.3727409612403108</v>
      </c>
      <c r="V246" s="2">
        <f t="shared" si="23"/>
        <v>7.1485529043478264</v>
      </c>
      <c r="W246" s="2">
        <f t="shared" si="25"/>
        <v>4.5418982541436463</v>
      </c>
      <c r="X246" t="s">
        <v>30</v>
      </c>
    </row>
    <row r="247" spans="2:24" x14ac:dyDescent="0.2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0.112</v>
      </c>
      <c r="O247" s="2">
        <v>0.13</v>
      </c>
      <c r="P247" s="2">
        <v>0.17599999999999999</v>
      </c>
      <c r="R247" s="4">
        <f t="shared" si="26"/>
        <v>14</v>
      </c>
      <c r="S247" s="4">
        <f t="shared" si="27"/>
        <v>14</v>
      </c>
      <c r="T247" s="2">
        <f t="shared" si="22"/>
        <v>0.41799999999999998</v>
      </c>
      <c r="U247" s="2">
        <f t="shared" si="24"/>
        <v>7.3400319999999999</v>
      </c>
      <c r="V247" s="2">
        <f t="shared" si="23"/>
        <v>6.323719876923076</v>
      </c>
      <c r="W247" s="2">
        <f t="shared" si="25"/>
        <v>4.6709294545454547</v>
      </c>
      <c r="X247" t="s">
        <v>30</v>
      </c>
    </row>
    <row r="248" spans="2:24" x14ac:dyDescent="0.2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0.121</v>
      </c>
      <c r="O248" s="2">
        <v>0.14499999999999999</v>
      </c>
      <c r="P248" s="2">
        <v>0.16500000000000001</v>
      </c>
      <c r="R248" s="4">
        <f t="shared" si="26"/>
        <v>7</v>
      </c>
      <c r="S248" s="4">
        <f t="shared" si="27"/>
        <v>7</v>
      </c>
      <c r="T248" s="2">
        <f t="shared" si="22"/>
        <v>0.43100000000000005</v>
      </c>
      <c r="U248" s="2">
        <f t="shared" si="24"/>
        <v>3.3970396033057852</v>
      </c>
      <c r="V248" s="2">
        <f t="shared" si="23"/>
        <v>2.8347709793103446</v>
      </c>
      <c r="W248" s="2">
        <f t="shared" si="25"/>
        <v>2.4911623757575758</v>
      </c>
      <c r="X248" t="s">
        <v>30</v>
      </c>
    </row>
    <row r="249" spans="2:24" x14ac:dyDescent="0.2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0.35899999999999999</v>
      </c>
      <c r="O249" s="2">
        <v>0.438</v>
      </c>
      <c r="P249" s="2">
        <v>0.39300000000000002</v>
      </c>
      <c r="R249" s="4">
        <f t="shared" si="26"/>
        <v>7</v>
      </c>
      <c r="S249" s="4">
        <f t="shared" si="27"/>
        <v>7</v>
      </c>
      <c r="T249" s="2">
        <f t="shared" si="22"/>
        <v>1.19</v>
      </c>
      <c r="U249" s="2">
        <f t="shared" si="24"/>
        <v>5.1523344401114208</v>
      </c>
      <c r="V249" s="2">
        <f t="shared" si="23"/>
        <v>4.2230321095890409</v>
      </c>
      <c r="W249" s="2">
        <f t="shared" si="25"/>
        <v>4.7065854045801521</v>
      </c>
      <c r="X249" t="s">
        <v>31</v>
      </c>
    </row>
    <row r="250" spans="2:24" x14ac:dyDescent="0.2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0.182</v>
      </c>
      <c r="O250" s="2">
        <v>0.22</v>
      </c>
      <c r="P250" s="2">
        <v>0.28100000000000003</v>
      </c>
      <c r="R250" s="4">
        <f t="shared" si="26"/>
        <v>7</v>
      </c>
      <c r="S250" s="4">
        <f t="shared" si="27"/>
        <v>7</v>
      </c>
      <c r="T250" s="2">
        <f t="shared" si="22"/>
        <v>0.68300000000000005</v>
      </c>
      <c r="U250" s="2">
        <f t="shared" si="24"/>
        <v>4.5169427692307691</v>
      </c>
      <c r="V250" s="2">
        <f t="shared" si="23"/>
        <v>3.7367435636363631</v>
      </c>
      <c r="W250" s="2">
        <f t="shared" si="25"/>
        <v>2.9255643558718858</v>
      </c>
      <c r="X250" t="s">
        <v>30</v>
      </c>
    </row>
    <row r="251" spans="2:24" x14ac:dyDescent="0.2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0.314</v>
      </c>
      <c r="O251" s="2">
        <v>0.378</v>
      </c>
      <c r="P251" s="2">
        <v>0.59199999999999997</v>
      </c>
      <c r="R251" s="4">
        <f t="shared" si="26"/>
        <v>7</v>
      </c>
      <c r="S251" s="4">
        <f t="shared" si="27"/>
        <v>7</v>
      </c>
      <c r="T251" s="2">
        <f t="shared" si="22"/>
        <v>1.2839999999999998</v>
      </c>
      <c r="U251" s="2">
        <f t="shared" si="24"/>
        <v>5.2362011719745221</v>
      </c>
      <c r="V251" s="2">
        <f t="shared" si="23"/>
        <v>4.3496485925925921</v>
      </c>
      <c r="W251" s="2">
        <f t="shared" si="25"/>
        <v>2.7773094054054059</v>
      </c>
      <c r="X251" t="s">
        <v>60</v>
      </c>
    </row>
    <row r="252" spans="2:24" x14ac:dyDescent="0.2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0.218</v>
      </c>
      <c r="O252" s="2">
        <v>0.16700000000000001</v>
      </c>
      <c r="P252" s="2">
        <v>0.29499999999999998</v>
      </c>
      <c r="R252" s="4">
        <f t="shared" si="26"/>
        <v>7</v>
      </c>
      <c r="S252" s="4">
        <f t="shared" si="27"/>
        <v>7</v>
      </c>
      <c r="T252" s="2">
        <f t="shared" si="22"/>
        <v>0.67999999999999994</v>
      </c>
      <c r="U252" s="2">
        <f t="shared" si="24"/>
        <v>3.7710256146788996</v>
      </c>
      <c r="V252" s="2">
        <f t="shared" si="23"/>
        <v>4.9226561916167659</v>
      </c>
      <c r="W252" s="2">
        <f t="shared" si="25"/>
        <v>2.7867240135593221</v>
      </c>
      <c r="X252" t="s">
        <v>30</v>
      </c>
    </row>
    <row r="253" spans="2:24" x14ac:dyDescent="0.2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0.34300000000000003</v>
      </c>
      <c r="O253" s="2">
        <v>0.35099999999999998</v>
      </c>
      <c r="P253" s="2">
        <v>1.127</v>
      </c>
      <c r="R253" s="4">
        <f t="shared" si="26"/>
        <v>112</v>
      </c>
      <c r="S253" s="4">
        <f t="shared" si="27"/>
        <v>112</v>
      </c>
      <c r="T253" s="2">
        <f t="shared" si="22"/>
        <v>1.821</v>
      </c>
      <c r="U253" s="2">
        <f t="shared" si="24"/>
        <v>4.7934902857142854</v>
      </c>
      <c r="V253" s="2">
        <f t="shared" si="23"/>
        <v>4.6842369458689461</v>
      </c>
      <c r="W253" s="2">
        <f t="shared" si="25"/>
        <v>1.458888347826087</v>
      </c>
      <c r="X253" t="s">
        <v>30</v>
      </c>
    </row>
    <row r="254" spans="2:24" x14ac:dyDescent="0.2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0.29599999999999999</v>
      </c>
      <c r="O254" s="2">
        <v>0.25800000000000001</v>
      </c>
      <c r="P254" s="2">
        <v>0.53100000000000003</v>
      </c>
      <c r="R254" s="4">
        <f t="shared" si="26"/>
        <v>56</v>
      </c>
      <c r="S254" s="4">
        <f t="shared" si="27"/>
        <v>56</v>
      </c>
      <c r="T254" s="2">
        <f t="shared" si="22"/>
        <v>1.085</v>
      </c>
      <c r="U254" s="2">
        <f t="shared" si="24"/>
        <v>5.5546188108108119</v>
      </c>
      <c r="V254" s="2">
        <f t="shared" si="23"/>
        <v>6.3727409612403108</v>
      </c>
      <c r="W254" s="2">
        <f t="shared" si="25"/>
        <v>3.0963600150659136</v>
      </c>
      <c r="X254" t="s">
        <v>30</v>
      </c>
    </row>
    <row r="255" spans="2:24" x14ac:dyDescent="0.2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0.249</v>
      </c>
      <c r="O255" s="2">
        <v>0.30499999999999999</v>
      </c>
      <c r="P255" s="2">
        <v>0.69799999999999995</v>
      </c>
      <c r="R255" s="4">
        <f t="shared" si="26"/>
        <v>56</v>
      </c>
      <c r="S255" s="4">
        <f t="shared" si="27"/>
        <v>56</v>
      </c>
      <c r="T255" s="2">
        <f t="shared" si="22"/>
        <v>1.252</v>
      </c>
      <c r="U255" s="2">
        <f t="shared" si="24"/>
        <v>6.6030809959839365</v>
      </c>
      <c r="V255" s="2">
        <f t="shared" si="23"/>
        <v>5.390712026229509</v>
      </c>
      <c r="W255" s="2">
        <f t="shared" si="25"/>
        <v>2.3555403553008598</v>
      </c>
      <c r="X255" t="s">
        <v>30</v>
      </c>
    </row>
    <row r="256" spans="2:24" x14ac:dyDescent="0.2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0.13100000000000001</v>
      </c>
      <c r="O256" s="2">
        <v>0.48699999999999999</v>
      </c>
      <c r="P256" s="2">
        <v>0.26400000000000001</v>
      </c>
      <c r="R256" s="4">
        <f t="shared" si="26"/>
        <v>28</v>
      </c>
      <c r="S256" s="4">
        <f t="shared" si="27"/>
        <v>28</v>
      </c>
      <c r="T256" s="2">
        <f t="shared" si="22"/>
        <v>0.88200000000000001</v>
      </c>
      <c r="U256" s="2">
        <f t="shared" si="24"/>
        <v>6.2754472061068691</v>
      </c>
      <c r="V256" s="2">
        <f t="shared" si="23"/>
        <v>1.6880566406570843</v>
      </c>
      <c r="W256" s="2">
        <f t="shared" si="25"/>
        <v>3.1139529696969692</v>
      </c>
      <c r="X256" t="s">
        <v>30</v>
      </c>
    </row>
    <row r="257" spans="2:24" x14ac:dyDescent="0.2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0.22900000000000001</v>
      </c>
      <c r="O257" s="2">
        <v>0.20699999999999999</v>
      </c>
      <c r="P257" s="2">
        <v>0.315</v>
      </c>
      <c r="R257" s="4">
        <f t="shared" si="26"/>
        <v>28</v>
      </c>
      <c r="S257" s="4">
        <f t="shared" si="27"/>
        <v>28</v>
      </c>
      <c r="T257" s="2">
        <f t="shared" si="22"/>
        <v>0.751</v>
      </c>
      <c r="U257" s="2">
        <f t="shared" si="24"/>
        <v>7.1797692925764194</v>
      </c>
      <c r="V257" s="2">
        <f t="shared" si="23"/>
        <v>7.9428365603864739</v>
      </c>
      <c r="W257" s="2">
        <f t="shared" si="25"/>
        <v>5.2195783111111114</v>
      </c>
      <c r="X257" t="s">
        <v>30</v>
      </c>
    </row>
    <row r="258" spans="2:24" x14ac:dyDescent="0.2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0.20399999999999999</v>
      </c>
      <c r="O258" s="2">
        <v>0.23300000000000001</v>
      </c>
      <c r="P258" s="2">
        <v>0.31</v>
      </c>
      <c r="R258" s="4">
        <f t="shared" si="26"/>
        <v>28</v>
      </c>
      <c r="S258" s="4">
        <f t="shared" si="27"/>
        <v>28</v>
      </c>
      <c r="T258" s="2">
        <f t="shared" si="22"/>
        <v>0.747</v>
      </c>
      <c r="U258" s="2">
        <f t="shared" si="24"/>
        <v>8.059642980392157</v>
      </c>
      <c r="V258" s="2">
        <f t="shared" si="23"/>
        <v>7.0565114506437761</v>
      </c>
      <c r="W258" s="2">
        <f t="shared" si="25"/>
        <v>5.303765058064517</v>
      </c>
      <c r="X258" t="s">
        <v>30</v>
      </c>
    </row>
    <row r="259" spans="2:24" x14ac:dyDescent="0.2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0.114</v>
      </c>
      <c r="O259" s="2">
        <v>0.38700000000000001</v>
      </c>
      <c r="P259" s="2">
        <v>0.20200000000000001</v>
      </c>
      <c r="R259" s="4">
        <f t="shared" si="26"/>
        <v>14</v>
      </c>
      <c r="S259" s="4">
        <f t="shared" si="27"/>
        <v>14</v>
      </c>
      <c r="T259" s="2">
        <f t="shared" si="22"/>
        <v>0.70300000000000007</v>
      </c>
      <c r="U259" s="2">
        <f t="shared" si="24"/>
        <v>7.2112595087719296</v>
      </c>
      <c r="V259" s="2">
        <f t="shared" si="23"/>
        <v>2.1242469870801033</v>
      </c>
      <c r="W259" s="2">
        <f t="shared" si="25"/>
        <v>4.0697207128712867</v>
      </c>
      <c r="X259" t="s">
        <v>30</v>
      </c>
    </row>
    <row r="260" spans="2:24" x14ac:dyDescent="0.2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0.218</v>
      </c>
      <c r="O260" s="2">
        <v>0.19800000000000001</v>
      </c>
      <c r="P260" s="2">
        <v>0.28699999999999998</v>
      </c>
      <c r="R260" s="4">
        <f t="shared" si="26"/>
        <v>14</v>
      </c>
      <c r="S260" s="4">
        <f t="shared" si="27"/>
        <v>14</v>
      </c>
      <c r="T260" s="2">
        <f t="shared" si="22"/>
        <v>0.70300000000000007</v>
      </c>
      <c r="U260" s="2">
        <f t="shared" si="24"/>
        <v>7.5420512293577993</v>
      </c>
      <c r="V260" s="2">
        <f t="shared" si="23"/>
        <v>8.3038745858585852</v>
      </c>
      <c r="W260" s="2">
        <f t="shared" si="25"/>
        <v>5.728805463414635</v>
      </c>
      <c r="X260" t="s">
        <v>30</v>
      </c>
    </row>
    <row r="261" spans="2:24" x14ac:dyDescent="0.2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0.42699999999999999</v>
      </c>
      <c r="O261" s="2">
        <v>0.84799999999999998</v>
      </c>
      <c r="P261" s="2">
        <v>0.64900000000000002</v>
      </c>
      <c r="R261" s="4">
        <f t="shared" si="26"/>
        <v>14</v>
      </c>
      <c r="S261" s="4">
        <f t="shared" si="27"/>
        <v>14</v>
      </c>
      <c r="T261" s="2">
        <f t="shared" si="22"/>
        <v>1.9239999999999999</v>
      </c>
      <c r="U261" s="2">
        <f t="shared" si="24"/>
        <v>7.7010171803278693</v>
      </c>
      <c r="V261" s="2">
        <f t="shared" si="23"/>
        <v>3.877752754716981</v>
      </c>
      <c r="W261" s="2">
        <f t="shared" si="25"/>
        <v>5.0667709337442215</v>
      </c>
      <c r="X261" t="s">
        <v>30</v>
      </c>
    </row>
    <row r="262" spans="2:24" x14ac:dyDescent="0.2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0.19600000000000001</v>
      </c>
      <c r="O262" s="2">
        <v>0.223</v>
      </c>
      <c r="P262" s="2">
        <v>0.30499999999999999</v>
      </c>
      <c r="R262" s="4">
        <f t="shared" si="26"/>
        <v>14</v>
      </c>
      <c r="S262" s="4">
        <f t="shared" si="27"/>
        <v>14</v>
      </c>
      <c r="T262" s="2">
        <f t="shared" si="22"/>
        <v>0.72399999999999998</v>
      </c>
      <c r="U262" s="2">
        <f t="shared" si="24"/>
        <v>8.3886079999999996</v>
      </c>
      <c r="V262" s="2">
        <f t="shared" si="23"/>
        <v>7.3729469417040363</v>
      </c>
      <c r="W262" s="2">
        <f t="shared" si="25"/>
        <v>5.390712026229509</v>
      </c>
      <c r="X262" t="s">
        <v>30</v>
      </c>
    </row>
    <row r="263" spans="2:24" x14ac:dyDescent="0.2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0.218</v>
      </c>
      <c r="O263" s="2">
        <v>0.19800000000000001</v>
      </c>
      <c r="P263" s="2">
        <v>0.28799999999999998</v>
      </c>
      <c r="R263" s="4">
        <f t="shared" si="26"/>
        <v>14</v>
      </c>
      <c r="S263" s="4">
        <f t="shared" si="27"/>
        <v>14</v>
      </c>
      <c r="T263" s="2">
        <f t="shared" si="22"/>
        <v>0.70399999999999996</v>
      </c>
      <c r="U263" s="2">
        <f t="shared" si="24"/>
        <v>7.5420512293577993</v>
      </c>
      <c r="V263" s="2">
        <f t="shared" si="23"/>
        <v>8.3038745858585852</v>
      </c>
      <c r="W263" s="2">
        <f t="shared" si="25"/>
        <v>5.7089137777777781</v>
      </c>
      <c r="X263" t="s">
        <v>30</v>
      </c>
    </row>
    <row r="264" spans="2:24" x14ac:dyDescent="0.2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0.13500000000000001</v>
      </c>
      <c r="O264" s="2">
        <v>0.29299999999999998</v>
      </c>
      <c r="P264" s="2">
        <v>0.246</v>
      </c>
      <c r="R264" s="4">
        <f t="shared" si="26"/>
        <v>7</v>
      </c>
      <c r="S264" s="4">
        <f t="shared" si="27"/>
        <v>7</v>
      </c>
      <c r="T264" s="2">
        <f t="shared" si="22"/>
        <v>0.67399999999999993</v>
      </c>
      <c r="U264" s="2">
        <f t="shared" si="24"/>
        <v>6.0895080296296298</v>
      </c>
      <c r="V264" s="2">
        <f t="shared" si="23"/>
        <v>2.805746020477816</v>
      </c>
      <c r="W264" s="2">
        <f t="shared" si="25"/>
        <v>3.3418031869918696</v>
      </c>
      <c r="X264" t="s">
        <v>30</v>
      </c>
    </row>
    <row r="265" spans="2:24" x14ac:dyDescent="0.2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</v>
      </c>
      <c r="O265" s="2">
        <v>0.45500000000000002</v>
      </c>
      <c r="P265" s="2">
        <v>0.44900000000000001</v>
      </c>
      <c r="R265" s="4">
        <f t="shared" si="26"/>
        <v>7</v>
      </c>
      <c r="S265" s="4">
        <f t="shared" si="27"/>
        <v>7</v>
      </c>
      <c r="T265" s="2">
        <f t="shared" si="22"/>
        <v>1.4040000000000001</v>
      </c>
      <c r="U265" s="2">
        <f t="shared" si="24"/>
        <v>7.3987522559999999</v>
      </c>
      <c r="V265" s="2">
        <f t="shared" si="23"/>
        <v>8.1304969846153856</v>
      </c>
      <c r="W265" s="2">
        <f t="shared" si="25"/>
        <v>8.2391450512249449</v>
      </c>
      <c r="X265" t="s">
        <v>30</v>
      </c>
    </row>
    <row r="266" spans="2:24" x14ac:dyDescent="0.2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0.20899999999999999</v>
      </c>
      <c r="O266" s="2">
        <v>0.24</v>
      </c>
      <c r="P266" s="2">
        <v>0.375</v>
      </c>
      <c r="R266" s="4">
        <f t="shared" si="26"/>
        <v>7</v>
      </c>
      <c r="S266" s="4">
        <f t="shared" si="27"/>
        <v>7</v>
      </c>
      <c r="T266" s="2">
        <f t="shared" si="22"/>
        <v>0.82399999999999995</v>
      </c>
      <c r="U266" s="2">
        <f t="shared" si="24"/>
        <v>7.8668285550239236</v>
      </c>
      <c r="V266" s="2">
        <f t="shared" si="23"/>
        <v>6.8506965333333341</v>
      </c>
      <c r="W266" s="2">
        <f t="shared" si="25"/>
        <v>4.3844457813333326</v>
      </c>
      <c r="X266" t="s">
        <v>30</v>
      </c>
    </row>
    <row r="267" spans="2:24" x14ac:dyDescent="0.2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0.40500000000000003</v>
      </c>
      <c r="O267" s="2">
        <v>0.84299999999999997</v>
      </c>
      <c r="P267" s="2">
        <v>0.83299999999999996</v>
      </c>
      <c r="R267" s="4">
        <f t="shared" si="26"/>
        <v>7</v>
      </c>
      <c r="S267" s="4">
        <f t="shared" si="27"/>
        <v>7</v>
      </c>
      <c r="T267" s="2">
        <f t="shared" si="22"/>
        <v>2.081</v>
      </c>
      <c r="U267" s="2">
        <f t="shared" si="24"/>
        <v>8.1193440395061725</v>
      </c>
      <c r="V267" s="2">
        <f t="shared" si="23"/>
        <v>3.9007524744958482</v>
      </c>
      <c r="W267" s="2">
        <f t="shared" si="25"/>
        <v>3.9475802352941178</v>
      </c>
      <c r="X267" t="s">
        <v>30</v>
      </c>
    </row>
    <row r="268" spans="2:24" x14ac:dyDescent="0.2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0.23499999999999999</v>
      </c>
      <c r="O268" s="2">
        <v>0.21199999999999999</v>
      </c>
      <c r="P268" s="2">
        <v>0.40400000000000003</v>
      </c>
      <c r="R268" s="4">
        <f t="shared" si="26"/>
        <v>7</v>
      </c>
      <c r="S268" s="4">
        <f t="shared" si="27"/>
        <v>7</v>
      </c>
      <c r="T268" s="2">
        <f t="shared" si="22"/>
        <v>0.85099999999999998</v>
      </c>
      <c r="U268" s="2">
        <f t="shared" si="24"/>
        <v>6.9964560340425539</v>
      </c>
      <c r="V268" s="2">
        <f t="shared" si="23"/>
        <v>7.755505509433962</v>
      </c>
      <c r="W268" s="2">
        <f t="shared" si="25"/>
        <v>4.0697207128712867</v>
      </c>
      <c r="X268" t="s">
        <v>30</v>
      </c>
    </row>
    <row r="271" spans="2:24" x14ac:dyDescent="0.2">
      <c r="D271" t="s">
        <v>54</v>
      </c>
    </row>
    <row r="277" spans="1:13" x14ac:dyDescent="0.2">
      <c r="L277" s="3"/>
    </row>
    <row r="278" spans="1:13" x14ac:dyDescent="0.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77</v>
      </c>
      <c r="I278" t="s">
        <v>76</v>
      </c>
      <c r="J278" t="s">
        <v>36</v>
      </c>
      <c r="K278" t="s">
        <v>78</v>
      </c>
      <c r="L278" t="s">
        <v>79</v>
      </c>
      <c r="M278" t="s">
        <v>80</v>
      </c>
    </row>
    <row r="280" spans="1:13" x14ac:dyDescent="0.2">
      <c r="C280">
        <v>1760</v>
      </c>
      <c r="D280">
        <v>16</v>
      </c>
      <c r="E280">
        <v>50</v>
      </c>
      <c r="G280" s="2">
        <v>4.516</v>
      </c>
      <c r="H280" s="2">
        <v>3.5459999999999998</v>
      </c>
      <c r="I280" s="2">
        <v>0.63200000000000001</v>
      </c>
      <c r="J280" s="2">
        <f>(2*$E280*$D280*$C280*$C280+$E280*$D280*$C280)/(G280/1000)/10^12</f>
        <v>1.0977785651018599</v>
      </c>
      <c r="K280" s="2">
        <f>(2*$E280*$D280*$C280*$C280+$E280*$D280*$C280)/(H280/1000)/10^12</f>
        <v>1.3980733220530175</v>
      </c>
      <c r="L280" s="2">
        <f>(2*$E280*$D280*$C280*$C280+$E280*$D280*$C280)/(I280/1000)/10^12</f>
        <v>7.8442531645569629</v>
      </c>
      <c r="M280" s="2">
        <f>G280+H280+I280</f>
        <v>8.6939999999999991</v>
      </c>
    </row>
    <row r="281" spans="1:13" x14ac:dyDescent="0.2">
      <c r="C281">
        <v>1760</v>
      </c>
      <c r="D281">
        <v>32</v>
      </c>
      <c r="E281">
        <v>50</v>
      </c>
      <c r="G281" s="2">
        <v>10.943</v>
      </c>
      <c r="H281" s="2">
        <v>10.483000000000001</v>
      </c>
      <c r="I281" s="2">
        <v>1.0820000000000001</v>
      </c>
      <c r="J281" s="2">
        <f>(2*$E281*$D281*$C281*$C281+$E281*$D281*$C281)/(G281/1000)/10^12</f>
        <v>0.90607109567760213</v>
      </c>
      <c r="K281" s="2">
        <f>(2*$E281*$D281*$C281*$C281+$E281*$D281*$C281)/(H281/1000)/10^12</f>
        <v>0.94583001049317927</v>
      </c>
      <c r="L281" s="2">
        <f t="shared" ref="L281:L291" si="28">(2*$E281*$D281*$C281*$C281+$E281*$D281*$C281)/(I281/1000)/10^12</f>
        <v>9.163711645101662</v>
      </c>
      <c r="M281" s="2">
        <f t="shared" ref="M281:M291" si="29">G281+H281+I281</f>
        <v>22.508000000000003</v>
      </c>
    </row>
    <row r="282" spans="1:13" x14ac:dyDescent="0.2">
      <c r="C282">
        <v>1760</v>
      </c>
      <c r="D282">
        <v>64</v>
      </c>
      <c r="E282">
        <v>50</v>
      </c>
      <c r="G282" s="2">
        <v>6.1630000000000003</v>
      </c>
      <c r="H282" s="2">
        <v>5.3550000000000004</v>
      </c>
      <c r="I282" s="2">
        <v>2.0030000000000001</v>
      </c>
      <c r="J282" s="2">
        <f>(2*$E282*$D282*$C282*$C282+$E282*$D282*$C282)/(G282/1000)/10^12</f>
        <v>3.217632970955703</v>
      </c>
      <c r="K282" s="2">
        <f>(2*$E282*$D282*$C282*$C282+$E282*$D282*$C282)/(H282/1000)/10^12</f>
        <v>3.7031320261437903</v>
      </c>
      <c r="L282" s="2">
        <f t="shared" si="28"/>
        <v>9.900285571642538</v>
      </c>
      <c r="M282" s="2">
        <f t="shared" si="29"/>
        <v>13.521000000000001</v>
      </c>
    </row>
    <row r="283" spans="1:13" x14ac:dyDescent="0.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6.9530000000000003</v>
      </c>
      <c r="H283" s="2">
        <v>6.3730000000000002</v>
      </c>
      <c r="I283" s="2">
        <v>4.0140000000000002</v>
      </c>
      <c r="J283" s="2">
        <f>(2*$E283*$D283*$C283*$C283+$E283*$D283*$C283)/(G283/1000)/10^12</f>
        <v>5.7040908960161083</v>
      </c>
      <c r="K283" s="2">
        <f>(2*$E283*$D283*$C283*$C283+$E283*$D283*$C283)/(H283/1000)/10^12</f>
        <v>6.2232141848423037</v>
      </c>
      <c r="L283" s="2">
        <f t="shared" si="28"/>
        <v>9.8805540607872437</v>
      </c>
      <c r="M283" s="2">
        <f t="shared" si="29"/>
        <v>17.34</v>
      </c>
    </row>
    <row r="284" spans="1:13" x14ac:dyDescent="0.2">
      <c r="C284">
        <v>2048</v>
      </c>
      <c r="D284">
        <v>16</v>
      </c>
      <c r="E284">
        <v>50</v>
      </c>
      <c r="G284" s="2">
        <v>6.859</v>
      </c>
      <c r="H284" s="2">
        <v>5.6710000000000003</v>
      </c>
      <c r="I284" s="2">
        <v>0.79300000000000004</v>
      </c>
      <c r="J284" s="2">
        <f>(2*$E284*$D284*$C284*$C284+$E284*$D284*$C284)/(G284/1000)/10^12</f>
        <v>0.97864481702872141</v>
      </c>
      <c r="K284" s="2">
        <f>(2*$E284*$D284*$C284*$C284+$E284*$D284*$C284)/(H284/1000)/10^12</f>
        <v>1.1836580497266795</v>
      </c>
      <c r="L284" s="2">
        <f t="shared" si="28"/>
        <v>8.4647223203026467</v>
      </c>
      <c r="M284" s="2">
        <f t="shared" si="29"/>
        <v>13.323</v>
      </c>
    </row>
    <row r="285" spans="1:13" x14ac:dyDescent="0.2">
      <c r="C285">
        <v>2048</v>
      </c>
      <c r="D285">
        <v>32</v>
      </c>
      <c r="E285">
        <v>50</v>
      </c>
      <c r="G285" s="2">
        <v>12.414999999999999</v>
      </c>
      <c r="H285" s="2">
        <v>11.92</v>
      </c>
      <c r="I285" s="2">
        <v>1.381</v>
      </c>
      <c r="J285" s="2">
        <f>(2*$E285*$D285*$C285*$C285+$E285*$D285*$C285)/(G285/1000)/10^12</f>
        <v>1.0813571969391864</v>
      </c>
      <c r="K285" s="2">
        <f>(2*$E285*$D285*$C285*$C285+$E285*$D285*$C285)/(H285/1000)/10^12</f>
        <v>1.1262625503355705</v>
      </c>
      <c r="L285" s="2">
        <f t="shared" si="28"/>
        <v>9.7212524257784221</v>
      </c>
      <c r="M285" s="2">
        <f t="shared" si="29"/>
        <v>25.716000000000001</v>
      </c>
    </row>
    <row r="286" spans="1:13" x14ac:dyDescent="0.2">
      <c r="C286">
        <v>2048</v>
      </c>
      <c r="D286">
        <v>64</v>
      </c>
      <c r="E286">
        <v>50</v>
      </c>
      <c r="G286" s="2">
        <v>11.162000000000001</v>
      </c>
      <c r="H286" s="2">
        <v>10.009</v>
      </c>
      <c r="I286" s="2">
        <v>2.5739999999999998</v>
      </c>
      <c r="J286" s="2">
        <f>(2*$E286*$D286*$C286*$C286+$E286*$D286*$C286)/(G286/1000)/10^12</f>
        <v>2.4054917756674428</v>
      </c>
      <c r="K286" s="2">
        <f>(2*$E286*$D286*$C286*$C286+$E286*$D286*$C286)/(H286/1000)/10^12</f>
        <v>2.6825955839744227</v>
      </c>
      <c r="L286" s="2">
        <f t="shared" si="28"/>
        <v>10.431273970473971</v>
      </c>
      <c r="M286" s="2">
        <f t="shared" si="29"/>
        <v>23.744999999999997</v>
      </c>
    </row>
    <row r="287" spans="1:13" x14ac:dyDescent="0.2">
      <c r="A287">
        <f>2560*2560/2048/2048</f>
        <v>1.5625</v>
      </c>
      <c r="C287">
        <v>2048</v>
      </c>
      <c r="D287">
        <v>128</v>
      </c>
      <c r="E287">
        <v>50</v>
      </c>
      <c r="G287" s="2">
        <v>9.4190000000000005</v>
      </c>
      <c r="H287" s="2">
        <v>8.9990000000000006</v>
      </c>
      <c r="I287" s="2">
        <v>5.016</v>
      </c>
      <c r="J287" s="2">
        <f>(2*$E287*$D287*$C287*$C287+$E287*$D287*$C287)/(G287/1000)/10^12</f>
        <v>5.7012632338889473</v>
      </c>
      <c r="K287" s="2">
        <f>(2*$E287*$D287*$C287*$C287+$E287*$D287*$C287)/(H287/1000)/10^12</f>
        <v>5.9673517501944655</v>
      </c>
      <c r="L287" s="2">
        <f t="shared" si="28"/>
        <v>10.705781180223287</v>
      </c>
      <c r="M287" s="2">
        <f t="shared" si="29"/>
        <v>23.433999999999997</v>
      </c>
    </row>
    <row r="288" spans="1:13" x14ac:dyDescent="0.2">
      <c r="C288">
        <v>2560</v>
      </c>
      <c r="D288">
        <v>16</v>
      </c>
      <c r="E288">
        <v>50</v>
      </c>
      <c r="G288" s="2">
        <v>10.526999999999999</v>
      </c>
      <c r="H288" s="2">
        <v>9.3870000000000005</v>
      </c>
      <c r="I288" s="2">
        <v>1.256</v>
      </c>
      <c r="J288" s="2">
        <f>(2*$E288*$D288*$C288*$C288+$E288*$D288*$C288)/(G288/1000)/10^12</f>
        <v>0.99627700199487035</v>
      </c>
      <c r="K288" s="2">
        <f>(2*$E288*$D288*$C288*$C288+$E288*$D288*$C288)/(H288/1000)/10^12</f>
        <v>1.1172694151486096</v>
      </c>
      <c r="L288" s="2">
        <f t="shared" si="28"/>
        <v>8.3501656050955422</v>
      </c>
      <c r="M288" s="2">
        <f t="shared" si="29"/>
        <v>21.17</v>
      </c>
    </row>
    <row r="289" spans="1:13" x14ac:dyDescent="0.2">
      <c r="C289">
        <v>2560</v>
      </c>
      <c r="D289">
        <v>32</v>
      </c>
      <c r="E289">
        <v>50</v>
      </c>
      <c r="G289" s="2">
        <v>15.121</v>
      </c>
      <c r="H289" s="2">
        <v>14.598000000000001</v>
      </c>
      <c r="I289" s="2">
        <v>2.2210000000000001</v>
      </c>
      <c r="J289" s="2">
        <f>(2*$E289*$D289*$C289*$C289+$E289*$D289*$C289)/(G289/1000)/10^12</f>
        <v>1.3871844454731828</v>
      </c>
      <c r="K289" s="2">
        <f>(2*$E289*$D289*$C289*$C289+$E289*$D289*$C289)/(H289/1000)/10^12</f>
        <v>1.4368828606658446</v>
      </c>
      <c r="L289" s="2">
        <f t="shared" si="28"/>
        <v>9.4442215218370116</v>
      </c>
      <c r="M289" s="2">
        <f t="shared" si="29"/>
        <v>31.94</v>
      </c>
    </row>
    <row r="290" spans="1:13" x14ac:dyDescent="0.2">
      <c r="C290">
        <v>2560</v>
      </c>
      <c r="D290">
        <v>64</v>
      </c>
      <c r="E290">
        <v>50</v>
      </c>
      <c r="G290" s="2">
        <v>16.381</v>
      </c>
      <c r="H290" s="2">
        <v>15.938000000000001</v>
      </c>
      <c r="I290" s="2">
        <v>4.0990000000000002</v>
      </c>
      <c r="J290" s="2">
        <f>(2*$E290*$D290*$C290*$C290+$E290*$D290*$C290)/(G290/1000)/10^12</f>
        <v>2.5609689274159089</v>
      </c>
      <c r="K290" s="2">
        <f>(2*$E290*$D290*$C290*$C290+$E290*$D290*$C290)/(H290/1000)/10^12</f>
        <v>2.6321515874011792</v>
      </c>
      <c r="L290" s="2">
        <f t="shared" si="28"/>
        <v>10.234504025372042</v>
      </c>
      <c r="M290" s="2">
        <f t="shared" si="29"/>
        <v>36.418000000000006</v>
      </c>
    </row>
    <row r="291" spans="1:13" x14ac:dyDescent="0.2">
      <c r="C291">
        <v>2560</v>
      </c>
      <c r="D291">
        <v>128</v>
      </c>
      <c r="E291">
        <v>50</v>
      </c>
      <c r="G291" s="2">
        <v>17.024000000000001</v>
      </c>
      <c r="H291" s="2">
        <v>16.341000000000001</v>
      </c>
      <c r="I291" s="2">
        <v>7.95</v>
      </c>
      <c r="J291" s="2">
        <f>(2*$E291*$D291*$C291*$C291+$E291*$D291*$C291)/(G291/1000)/10^12</f>
        <v>4.9284812030075189</v>
      </c>
      <c r="K291" s="2">
        <f>(2*$E291*$D291*$C291*$C291+$E291*$D291*$C291)/(H291/1000)/10^12</f>
        <v>5.1344754910960155</v>
      </c>
      <c r="L291" s="2">
        <f t="shared" si="28"/>
        <v>10.553769056603773</v>
      </c>
      <c r="M291" s="2">
        <f t="shared" si="29"/>
        <v>41.315000000000005</v>
      </c>
    </row>
    <row r="295" spans="1:13" x14ac:dyDescent="0.2">
      <c r="A295" t="s">
        <v>12</v>
      </c>
      <c r="C295" t="s">
        <v>13</v>
      </c>
      <c r="D295" t="s">
        <v>3</v>
      </c>
      <c r="E295" t="s">
        <v>14</v>
      </c>
      <c r="G295" t="s">
        <v>17</v>
      </c>
      <c r="H295" t="s">
        <v>77</v>
      </c>
      <c r="I295" t="s">
        <v>76</v>
      </c>
      <c r="J295" t="s">
        <v>36</v>
      </c>
      <c r="K295" t="s">
        <v>78</v>
      </c>
      <c r="L295" t="s">
        <v>79</v>
      </c>
      <c r="M295" t="s">
        <v>80</v>
      </c>
    </row>
    <row r="296" spans="1:13" x14ac:dyDescent="0.2">
      <c r="C296">
        <v>512</v>
      </c>
      <c r="D296">
        <v>16</v>
      </c>
      <c r="E296">
        <v>25</v>
      </c>
      <c r="G296" s="2">
        <v>1.3220000000000001</v>
      </c>
      <c r="H296" s="2">
        <v>1.401</v>
      </c>
      <c r="I296" s="2">
        <v>0.17299999999999999</v>
      </c>
      <c r="J296" s="2">
        <f>(8*$E296*$D296*$C296*$C296)/(G296/1000)/10^12</f>
        <v>0.63453918305597579</v>
      </c>
      <c r="K296" s="2">
        <f>(8*$E296*$D296*$C296*$C296)/(H296/1000)/10^12</f>
        <v>0.59875860099928613</v>
      </c>
      <c r="L296" s="2">
        <f>(8*$E296*$D296*$C296*$C296)/(I296/1000)/10^12</f>
        <v>4.8489063583815035</v>
      </c>
      <c r="M296" s="2">
        <f t="shared" ref="M296:M317" si="30">G296+H296+I296</f>
        <v>2.8959999999999999</v>
      </c>
    </row>
    <row r="297" spans="1:13" x14ac:dyDescent="0.2">
      <c r="C297">
        <v>512</v>
      </c>
      <c r="D297">
        <v>32</v>
      </c>
      <c r="E297">
        <v>25</v>
      </c>
      <c r="G297" s="2">
        <v>2.4119999999999999</v>
      </c>
      <c r="H297" s="2">
        <v>5.7619999999999996</v>
      </c>
      <c r="I297" s="2">
        <v>0.26100000000000001</v>
      </c>
      <c r="J297" s="2">
        <f>(8*$E297*$D297*$C297*$C297)/(G297/1000)/10^12</f>
        <v>0.69557280265339971</v>
      </c>
      <c r="K297" s="2">
        <f>(8*$E297*$D297*$C297*$C297)/(H297/1000)/10^12</f>
        <v>0.29117001041305102</v>
      </c>
      <c r="L297" s="2">
        <f t="shared" ref="L297:L317" si="31">(8*$E297*$D297*$C297*$C297)/(I297/1000)/10^12</f>
        <v>6.4280521072796937</v>
      </c>
      <c r="M297" s="2">
        <f t="shared" si="30"/>
        <v>8.4349999999999987</v>
      </c>
    </row>
    <row r="298" spans="1:13" x14ac:dyDescent="0.2">
      <c r="C298">
        <v>512</v>
      </c>
      <c r="D298">
        <v>64</v>
      </c>
      <c r="E298">
        <v>25</v>
      </c>
      <c r="G298" s="2">
        <v>2.09</v>
      </c>
      <c r="H298" s="2">
        <v>2.1680000000000001</v>
      </c>
      <c r="I298" s="2">
        <v>0.442</v>
      </c>
      <c r="J298" s="2">
        <f>(8*$E298*$D298*$C298*$C298)/(G298/1000)/10^12</f>
        <v>1.6054752153110048</v>
      </c>
      <c r="K298" s="2">
        <f>(8*$E298*$D298*$C298*$C298)/(H298/1000)/10^12</f>
        <v>1.5477136531365312</v>
      </c>
      <c r="L298" s="2">
        <f t="shared" si="31"/>
        <v>7.5915004524886873</v>
      </c>
      <c r="M298" s="2">
        <f t="shared" si="30"/>
        <v>4.7</v>
      </c>
    </row>
    <row r="299" spans="1:13" x14ac:dyDescent="0.2">
      <c r="C299">
        <v>512</v>
      </c>
      <c r="D299">
        <v>128</v>
      </c>
      <c r="E299">
        <v>25</v>
      </c>
      <c r="G299" s="2">
        <v>2.403</v>
      </c>
      <c r="H299" s="2">
        <v>2.5489999999999999</v>
      </c>
      <c r="I299" s="2">
        <v>0.76</v>
      </c>
      <c r="J299" s="2">
        <f>(8*$E299*$D299*$C299*$C299)/(G299/1000)/10^12</f>
        <v>2.7927117769454846</v>
      </c>
      <c r="K299" s="2">
        <f>(8*$E299*$D299*$C299*$C299)/(H299/1000)/10^12</f>
        <v>2.6327526088662223</v>
      </c>
      <c r="L299" s="2">
        <f t="shared" si="31"/>
        <v>8.8301136842105254</v>
      </c>
      <c r="M299" s="2">
        <f t="shared" si="30"/>
        <v>5.7119999999999997</v>
      </c>
    </row>
    <row r="300" spans="1:13" x14ac:dyDescent="0.2">
      <c r="C300">
        <v>1024</v>
      </c>
      <c r="D300">
        <v>16</v>
      </c>
      <c r="E300">
        <v>25</v>
      </c>
      <c r="G300" s="2">
        <v>4.1920000000000002</v>
      </c>
      <c r="H300" s="2">
        <v>2.4470000000000001</v>
      </c>
      <c r="I300" s="2">
        <v>0.52500000000000002</v>
      </c>
      <c r="J300" s="2">
        <f>(8*$E300*$D300*$C300*$C300)/(G300/1000)/10^12</f>
        <v>0.80043969465648857</v>
      </c>
      <c r="K300" s="2">
        <f>(8*$E300*$D300*$C300*$C300)/(H300/1000)/10^12</f>
        <v>1.3712477319166325</v>
      </c>
      <c r="L300" s="2">
        <f t="shared" si="31"/>
        <v>6.3913203809523802</v>
      </c>
      <c r="M300" s="2">
        <f t="shared" si="30"/>
        <v>7.1640000000000006</v>
      </c>
    </row>
    <row r="301" spans="1:13" x14ac:dyDescent="0.2">
      <c r="C301">
        <v>1024</v>
      </c>
      <c r="D301">
        <v>32</v>
      </c>
      <c r="E301">
        <v>25</v>
      </c>
      <c r="G301" s="2">
        <v>4.1660000000000004</v>
      </c>
      <c r="H301" s="2">
        <v>10.8</v>
      </c>
      <c r="I301" s="2">
        <v>0.83699999999999997</v>
      </c>
      <c r="J301" s="2">
        <f>(8*$E301*$D301*$C301*$C301)/(G301/1000)/10^12</f>
        <v>1.6108704752760439</v>
      </c>
      <c r="K301" s="2">
        <f>(8*$E301*$D301*$C301*$C301)/(H301/1000)/10^12</f>
        <v>0.62137837037037036</v>
      </c>
      <c r="L301" s="2">
        <f t="shared" si="31"/>
        <v>8.0177854241338107</v>
      </c>
      <c r="M301" s="2">
        <f t="shared" si="30"/>
        <v>15.803000000000001</v>
      </c>
    </row>
    <row r="302" spans="1:13" x14ac:dyDescent="0.2">
      <c r="C302">
        <v>1024</v>
      </c>
      <c r="D302">
        <v>64</v>
      </c>
      <c r="E302">
        <v>25</v>
      </c>
      <c r="G302" s="2">
        <v>4.4909999999999997</v>
      </c>
      <c r="H302" s="2">
        <v>3.504</v>
      </c>
      <c r="I302" s="2">
        <v>1.4550000000000001</v>
      </c>
      <c r="J302" s="2">
        <f>(8*$E302*$D302*$C302*$C302)/(G302/1000)/10^12</f>
        <v>2.9885933645067921</v>
      </c>
      <c r="K302" s="2">
        <f>(8*$E302*$D302*$C302*$C302)/(H302/1000)/10^12</f>
        <v>3.830414611872146</v>
      </c>
      <c r="L302" s="2">
        <f t="shared" si="31"/>
        <v>9.2245861168384859</v>
      </c>
      <c r="M302" s="2">
        <f t="shared" si="30"/>
        <v>9.4499999999999993</v>
      </c>
    </row>
    <row r="303" spans="1:13" x14ac:dyDescent="0.2">
      <c r="C303">
        <v>1024</v>
      </c>
      <c r="D303">
        <v>128</v>
      </c>
      <c r="E303">
        <v>25</v>
      </c>
      <c r="G303" s="2">
        <v>5.6029999999999998</v>
      </c>
      <c r="H303" s="2">
        <v>4.734</v>
      </c>
      <c r="I303" s="2">
        <v>2.6909999999999998</v>
      </c>
      <c r="J303" s="2">
        <f>(8*$E303*$D303*$C303*$C303)/(G303/1000)/10^12</f>
        <v>4.7909237194360168</v>
      </c>
      <c r="K303" s="2">
        <f>(8*$E303*$D303*$C303*$C303)/(H303/1000)/10^12</f>
        <v>5.67037296155471</v>
      </c>
      <c r="L303" s="2">
        <f t="shared" si="31"/>
        <v>9.9753049424005962</v>
      </c>
      <c r="M303" s="2">
        <f t="shared" si="30"/>
        <v>13.027999999999999</v>
      </c>
    </row>
    <row r="304" spans="1:13" x14ac:dyDescent="0.2">
      <c r="C304">
        <v>2048</v>
      </c>
      <c r="D304">
        <v>16</v>
      </c>
      <c r="E304">
        <v>25</v>
      </c>
      <c r="G304" s="2">
        <v>20.073</v>
      </c>
      <c r="H304" s="2">
        <v>9.4949999999999992</v>
      </c>
      <c r="I304" s="2">
        <v>1.784</v>
      </c>
      <c r="J304" s="2">
        <f>(8*$E304*$D304*$C304*$C304)/(G304/1000)/10^12</f>
        <v>0.66864807452797292</v>
      </c>
      <c r="K304" s="2">
        <f>(8*$E304*$D304*$C304*$C304)/(H304/1000)/10^12</f>
        <v>1.4135621695629279</v>
      </c>
      <c r="L304" s="2">
        <f t="shared" si="31"/>
        <v>7.5234152466367714</v>
      </c>
      <c r="M304" s="2">
        <f t="shared" si="30"/>
        <v>31.351999999999997</v>
      </c>
    </row>
    <row r="305" spans="1:13" x14ac:dyDescent="0.2">
      <c r="C305">
        <v>2048</v>
      </c>
      <c r="D305">
        <v>32</v>
      </c>
      <c r="E305">
        <v>25</v>
      </c>
      <c r="G305" s="2">
        <v>8.1739999999999995</v>
      </c>
      <c r="H305" s="2">
        <v>20.907</v>
      </c>
      <c r="I305" s="2">
        <v>2.895</v>
      </c>
      <c r="J305" s="2">
        <f>(8*$E305*$D305*$C305*$C305)/(G305/1000)/10^12</f>
        <v>3.2840158551504777</v>
      </c>
      <c r="K305" s="2">
        <f>(8*$E305*$D305*$C305*$C305)/(H305/1000)/10^12</f>
        <v>1.2839501411010668</v>
      </c>
      <c r="L305" s="2">
        <f t="shared" si="31"/>
        <v>9.2723818998272893</v>
      </c>
      <c r="M305" s="2">
        <f t="shared" si="30"/>
        <v>31.975999999999999</v>
      </c>
    </row>
    <row r="306" spans="1:13" x14ac:dyDescent="0.2">
      <c r="C306">
        <v>2048</v>
      </c>
      <c r="D306">
        <v>64</v>
      </c>
      <c r="E306">
        <v>25</v>
      </c>
      <c r="G306" s="2">
        <v>11.02</v>
      </c>
      <c r="H306" s="2">
        <v>21.306999999999999</v>
      </c>
      <c r="I306" s="2">
        <v>5.2450000000000001</v>
      </c>
      <c r="J306" s="2">
        <f>(8*$E306*$D306*$C306*$C306)/(G306/1000)/10^12</f>
        <v>4.8717868602540833</v>
      </c>
      <c r="K306" s="2">
        <f>(8*$E306*$D306*$C306*$C306)/(H306/1000)/10^12</f>
        <v>2.5196926456094242</v>
      </c>
      <c r="L306" s="2">
        <f t="shared" si="31"/>
        <v>10.23586104861773</v>
      </c>
      <c r="M306" s="2">
        <f t="shared" si="30"/>
        <v>37.571999999999996</v>
      </c>
    </row>
    <row r="307" spans="1:13" x14ac:dyDescent="0.2">
      <c r="C307">
        <v>2048</v>
      </c>
      <c r="D307">
        <v>128</v>
      </c>
      <c r="E307">
        <v>25</v>
      </c>
      <c r="G307" s="2">
        <v>16.521999999999998</v>
      </c>
      <c r="H307" s="2">
        <v>13.784000000000001</v>
      </c>
      <c r="I307" s="2">
        <v>10.039999999999999</v>
      </c>
      <c r="J307" s="2">
        <f>(8*$E307*$D307*$C307*$C307)/(G307/1000)/10^12</f>
        <v>6.4988610579832962</v>
      </c>
      <c r="K307" s="2">
        <f>(8*$E307*$D307*$C307*$C307)/(H307/1000)/10^12</f>
        <v>7.7897694718514208</v>
      </c>
      <c r="L307" s="2">
        <f t="shared" si="31"/>
        <v>10.694639681274902</v>
      </c>
      <c r="M307" s="2">
        <f t="shared" si="30"/>
        <v>40.345999999999997</v>
      </c>
    </row>
    <row r="308" spans="1:13" x14ac:dyDescent="0.2">
      <c r="C308">
        <v>4096</v>
      </c>
      <c r="D308">
        <v>16</v>
      </c>
      <c r="E308">
        <v>25</v>
      </c>
      <c r="G308" s="2">
        <v>78.269000000000005</v>
      </c>
      <c r="H308" s="2">
        <v>57.773000000000003</v>
      </c>
      <c r="I308" s="2">
        <v>6.657</v>
      </c>
      <c r="J308" s="2">
        <f>(8*$E308*$D308*$C308*$C308)/(G308/1000)/10^12</f>
        <v>0.68593046033550953</v>
      </c>
      <c r="K308" s="2">
        <f>(8*$E308*$D308*$C308*$C308)/(H308/1000)/10^12</f>
        <v>0.92927649940283519</v>
      </c>
      <c r="L308" s="2">
        <f t="shared" si="31"/>
        <v>8.064757578488809</v>
      </c>
      <c r="M308" s="2">
        <f t="shared" si="30"/>
        <v>142.69900000000001</v>
      </c>
    </row>
    <row r="309" spans="1:13" x14ac:dyDescent="0.2">
      <c r="C309">
        <v>4096</v>
      </c>
      <c r="D309">
        <v>32</v>
      </c>
      <c r="E309">
        <v>25</v>
      </c>
      <c r="G309" s="2">
        <v>23.702999999999999</v>
      </c>
      <c r="H309" s="2">
        <v>48.731000000000002</v>
      </c>
      <c r="I309" s="2">
        <v>11.257</v>
      </c>
      <c r="J309" s="2">
        <f>(8*$E309*$D309*$C309*$C309)/(G309/1000)/10^12</f>
        <v>4.52998280386449</v>
      </c>
      <c r="K309" s="2">
        <f>(8*$E309*$D309*$C309*$C309)/(H309/1000)/10^12</f>
        <v>2.2034060946830558</v>
      </c>
      <c r="L309" s="2">
        <f t="shared" si="31"/>
        <v>9.5384367415830162</v>
      </c>
      <c r="M309" s="2">
        <f t="shared" si="30"/>
        <v>83.691000000000003</v>
      </c>
    </row>
    <row r="310" spans="1:13" x14ac:dyDescent="0.2">
      <c r="C310">
        <v>4096</v>
      </c>
      <c r="D310">
        <v>64</v>
      </c>
      <c r="E310">
        <v>25</v>
      </c>
      <c r="G310" s="2">
        <v>47.393999999999998</v>
      </c>
      <c r="H310" s="2">
        <v>52.892000000000003</v>
      </c>
      <c r="I310" s="2">
        <v>20.782</v>
      </c>
      <c r="J310" s="2">
        <f>(8*$E310*$D310*$C310*$C310)/(G310/1000)/10^12</f>
        <v>4.5311297801409465</v>
      </c>
      <c r="K310" s="2">
        <f>(8*$E310*$D310*$C310*$C310)/(H310/1000)/10^12</f>
        <v>4.0601294108749899</v>
      </c>
      <c r="L310" s="2">
        <f t="shared" si="31"/>
        <v>10.333382966028294</v>
      </c>
      <c r="M310" s="2">
        <f t="shared" si="30"/>
        <v>121.068</v>
      </c>
    </row>
    <row r="311" spans="1:13" x14ac:dyDescent="0.2">
      <c r="C311">
        <v>4096</v>
      </c>
      <c r="D311">
        <v>128</v>
      </c>
      <c r="E311">
        <v>25</v>
      </c>
      <c r="G311" s="2">
        <v>52.686999999999998</v>
      </c>
      <c r="H311" s="2">
        <v>69.744</v>
      </c>
      <c r="I311" s="2">
        <v>43.350999999999999</v>
      </c>
      <c r="J311" s="2">
        <f>(8*$E311*$D311*$C311*$C311)/(G311/1000)/10^12</f>
        <v>8.1518539601799311</v>
      </c>
      <c r="K311" s="2">
        <f>(8*$E311*$D311*$C311*$C311)/(H311/1000)/10^12</f>
        <v>6.1581889424179854</v>
      </c>
      <c r="L311" s="2">
        <f t="shared" si="31"/>
        <v>9.9074238102927268</v>
      </c>
      <c r="M311" s="2">
        <f t="shared" si="30"/>
        <v>165.78199999999998</v>
      </c>
    </row>
    <row r="312" spans="1:13" x14ac:dyDescent="0.2">
      <c r="C312">
        <v>1536</v>
      </c>
      <c r="D312">
        <v>8</v>
      </c>
      <c r="E312">
        <v>50</v>
      </c>
      <c r="G312" s="2">
        <v>11.811</v>
      </c>
      <c r="H312" s="2">
        <v>7.6740000000000004</v>
      </c>
      <c r="I312" s="2">
        <v>1.1299999999999999</v>
      </c>
      <c r="J312" s="2">
        <f>(8*$E312*$D312*$C312*$C312)/(G312/1000)/10^12</f>
        <v>0.63921320802641601</v>
      </c>
      <c r="K312" s="2">
        <f>(8*$E312*$D312*$C312*$C312)/(H312/1000)/10^12</f>
        <v>0.98380860046911645</v>
      </c>
      <c r="L312" s="2">
        <f t="shared" si="31"/>
        <v>6.681192212389381</v>
      </c>
      <c r="M312" s="2">
        <f t="shared" si="30"/>
        <v>20.614999999999998</v>
      </c>
    </row>
    <row r="313" spans="1:13" x14ac:dyDescent="0.2">
      <c r="C313">
        <v>1536</v>
      </c>
      <c r="D313">
        <v>16</v>
      </c>
      <c r="E313">
        <v>50</v>
      </c>
      <c r="G313" s="2">
        <v>21.866</v>
      </c>
      <c r="H313" s="2">
        <v>9.8859999999999992</v>
      </c>
      <c r="I313" s="2">
        <v>1.89</v>
      </c>
      <c r="J313" s="2">
        <f>(8*$E313*$D313*$C313*$C313)/(G313/1000)/10^12</f>
        <v>0.69054671178999361</v>
      </c>
      <c r="K313" s="2">
        <f>(8*$E313*$D313*$C313*$C313)/(H313/1000)/10^12</f>
        <v>1.5273613594982804</v>
      </c>
      <c r="L313" s="2">
        <f t="shared" si="31"/>
        <v>7.9891504761904768</v>
      </c>
      <c r="M313" s="2">
        <f t="shared" si="30"/>
        <v>33.641999999999996</v>
      </c>
    </row>
    <row r="314" spans="1:13" x14ac:dyDescent="0.2">
      <c r="C314">
        <v>1536</v>
      </c>
      <c r="D314">
        <v>32</v>
      </c>
      <c r="E314">
        <v>50</v>
      </c>
      <c r="G314" s="2">
        <v>11.811999999999999</v>
      </c>
      <c r="H314" s="2">
        <v>31.908999999999999</v>
      </c>
      <c r="I314" s="2">
        <v>3.1720000000000002</v>
      </c>
      <c r="J314" s="2">
        <f>(8*$E314*$D314*$C314*$C314)/(G314/1000)/10^12</f>
        <v>2.5566363697934307</v>
      </c>
      <c r="K314" s="2">
        <f>(8*$E314*$D314*$C314*$C314)/(H314/1000)/10^12</f>
        <v>0.94640975273433825</v>
      </c>
      <c r="L314" s="2">
        <f t="shared" si="31"/>
        <v>9.5204882723833535</v>
      </c>
      <c r="M314" s="2">
        <f t="shared" si="30"/>
        <v>46.892999999999994</v>
      </c>
    </row>
    <row r="315" spans="1:13" x14ac:dyDescent="0.2">
      <c r="C315">
        <v>256</v>
      </c>
      <c r="D315">
        <v>16</v>
      </c>
      <c r="E315">
        <v>150</v>
      </c>
      <c r="G315" s="2">
        <v>2.4529999999999998</v>
      </c>
      <c r="H315" s="2">
        <v>4.0590000000000002</v>
      </c>
      <c r="I315" s="2">
        <v>0.19900000000000001</v>
      </c>
      <c r="J315" s="2">
        <f>(8*$E315*$D315*$C315*$C315)/(G315/1000)/10^12</f>
        <v>0.5129601304525071</v>
      </c>
      <c r="K315" s="2">
        <f>(8*$E315*$D315*$C315*$C315)/(H315/1000)/10^12</f>
        <v>0.31000029563932002</v>
      </c>
      <c r="L315" s="2">
        <f t="shared" si="31"/>
        <v>6.3230713567839185</v>
      </c>
      <c r="M315" s="2">
        <f t="shared" si="30"/>
        <v>6.7110000000000003</v>
      </c>
    </row>
    <row r="316" spans="1:13" x14ac:dyDescent="0.2">
      <c r="C316">
        <v>256</v>
      </c>
      <c r="D316">
        <v>32</v>
      </c>
      <c r="E316">
        <v>150</v>
      </c>
      <c r="G316" s="2">
        <v>6.6070000000000002</v>
      </c>
      <c r="H316" s="2">
        <v>15.624000000000001</v>
      </c>
      <c r="I316" s="2">
        <v>0.35299999999999998</v>
      </c>
      <c r="J316" s="2">
        <f>(8*$E316*$D316*$C316*$C316)/(G316/1000)/10^12</f>
        <v>0.38089638262448922</v>
      </c>
      <c r="K316" s="2">
        <f>(8*$E316*$D316*$C316*$C316)/(H316/1000)/10^12</f>
        <v>0.16107158218125958</v>
      </c>
      <c r="L316" s="2">
        <f t="shared" si="31"/>
        <v>7.1291286118980173</v>
      </c>
      <c r="M316" s="2">
        <f t="shared" si="30"/>
        <v>22.584000000000003</v>
      </c>
    </row>
    <row r="317" spans="1:13" x14ac:dyDescent="0.2">
      <c r="C317">
        <v>256</v>
      </c>
      <c r="D317">
        <v>64</v>
      </c>
      <c r="E317">
        <v>150</v>
      </c>
      <c r="G317" s="2">
        <v>6.2590000000000003</v>
      </c>
      <c r="H317" s="2">
        <v>9.4909999999999997</v>
      </c>
      <c r="I317" s="2">
        <v>0.61199999999999999</v>
      </c>
      <c r="J317" s="2">
        <f>(8*$E317*$D317*$C317*$C317)/(G317/1000)/10^12</f>
        <v>0.80414839431219032</v>
      </c>
      <c r="K317" s="2">
        <f>(8*$E317*$D317*$C317*$C317)/(H317/1000)/10^12</f>
        <v>0.53030921926035191</v>
      </c>
      <c r="L317" s="2">
        <f t="shared" si="31"/>
        <v>8.2241254901960783</v>
      </c>
      <c r="M317" s="2">
        <f t="shared" si="30"/>
        <v>16.361999999999998</v>
      </c>
    </row>
    <row r="318" spans="1:13" x14ac:dyDescent="0.2">
      <c r="G318" s="2"/>
      <c r="H318" s="2"/>
    </row>
    <row r="319" spans="1:13" x14ac:dyDescent="0.2">
      <c r="G319" s="2"/>
      <c r="H319" s="2"/>
    </row>
    <row r="320" spans="1:13" x14ac:dyDescent="0.2">
      <c r="A320" t="s">
        <v>58</v>
      </c>
      <c r="C320" t="s">
        <v>59</v>
      </c>
      <c r="D320" t="s">
        <v>3</v>
      </c>
      <c r="E320" t="s">
        <v>14</v>
      </c>
      <c r="G320" t="s">
        <v>17</v>
      </c>
      <c r="H320" t="s">
        <v>77</v>
      </c>
      <c r="I320" t="s">
        <v>76</v>
      </c>
      <c r="J320" t="s">
        <v>36</v>
      </c>
      <c r="K320" t="s">
        <v>78</v>
      </c>
      <c r="L320" t="s">
        <v>79</v>
      </c>
      <c r="M320" t="s">
        <v>80</v>
      </c>
    </row>
    <row r="321" spans="3:13" x14ac:dyDescent="0.2">
      <c r="C321">
        <v>2816</v>
      </c>
      <c r="D321">
        <v>32</v>
      </c>
      <c r="E321">
        <v>1500</v>
      </c>
      <c r="G321" s="2">
        <v>643.70500000000004</v>
      </c>
      <c r="H321" s="2">
        <v>1319.0709999999999</v>
      </c>
      <c r="I321" s="2">
        <v>233.00700000000001</v>
      </c>
      <c r="J321" s="2">
        <f>(6*$E321*$D321*$C321*$C321)/(G321/1000)/10^12</f>
        <v>3.5478962071135065</v>
      </c>
      <c r="K321" s="2">
        <f>(6*$E321*$D321*$C321*$C321)/(H321/1000)/10^12</f>
        <v>1.7313689164571129</v>
      </c>
      <c r="L321" s="2">
        <f>(6*$E321*$D321*$C321*$C321)/(I321/1000)/10^12</f>
        <v>9.801415957460506</v>
      </c>
      <c r="M321" s="2">
        <f>G321+H321+J321</f>
        <v>1966.3238962071134</v>
      </c>
    </row>
    <row r="322" spans="3:13" x14ac:dyDescent="0.2">
      <c r="C322">
        <v>2816</v>
      </c>
      <c r="D322">
        <v>32</v>
      </c>
      <c r="E322">
        <v>750</v>
      </c>
      <c r="G322" s="2">
        <v>332.334</v>
      </c>
      <c r="H322" s="2">
        <v>656.85199999999998</v>
      </c>
      <c r="I322" s="2">
        <v>113.032</v>
      </c>
      <c r="J322" s="2">
        <f>(6*$E322*$D322*$C322*$C322)/(G322/1000)/10^12</f>
        <v>3.4359989167524234</v>
      </c>
      <c r="K322" s="2">
        <f>(6*$E322*$D322*$C322*$C322)/(H322/1000)/10^12</f>
        <v>1.7384422426969852</v>
      </c>
      <c r="L322" s="2">
        <f t="shared" ref="L322:L339" si="32">(6*$E322*$D322*$C322*$C322)/(I322/1000)/10^12</f>
        <v>10.102442352608112</v>
      </c>
      <c r="M322" s="2">
        <f>G322+H322+J322</f>
        <v>992.62199891675232</v>
      </c>
    </row>
    <row r="323" spans="3:13" x14ac:dyDescent="0.2">
      <c r="C323">
        <v>2816</v>
      </c>
      <c r="D323">
        <v>32</v>
      </c>
      <c r="E323">
        <v>375</v>
      </c>
      <c r="G323" s="2">
        <v>170.238</v>
      </c>
      <c r="H323" s="2">
        <v>331.95299999999997</v>
      </c>
      <c r="I323" s="2">
        <v>59.963999999999999</v>
      </c>
      <c r="J323" s="2">
        <f>(6*$E323*$D323*$C323*$C323)/(G323/1000)/10^12</f>
        <v>3.3538318824234308</v>
      </c>
      <c r="K323" s="2">
        <f>(6*$E323*$D323*$C323*$C323)/(H323/1000)/10^12</f>
        <v>1.7199712971414629</v>
      </c>
      <c r="L323" s="2">
        <f t="shared" si="32"/>
        <v>9.5215401240744448</v>
      </c>
      <c r="M323" s="2">
        <f>G323+H323+J323</f>
        <v>505.54483188242341</v>
      </c>
    </row>
    <row r="324" spans="3:13" x14ac:dyDescent="0.2">
      <c r="C324">
        <v>2816</v>
      </c>
      <c r="D324">
        <v>32</v>
      </c>
      <c r="E324">
        <v>187</v>
      </c>
      <c r="G324" s="2">
        <v>85.332999999999998</v>
      </c>
      <c r="H324" s="2">
        <v>167.07599999999999</v>
      </c>
      <c r="I324" s="2">
        <v>29.652999999999999</v>
      </c>
      <c r="J324" s="2">
        <f>(6*$E324*$D324*$C324*$C324)/(G324/1000)/10^12</f>
        <v>3.3364999452029109</v>
      </c>
      <c r="K324" s="2">
        <f>(6*$E324*$D324*$C324*$C324)/(H324/1000)/10^12</f>
        <v>1.704096039072039</v>
      </c>
      <c r="L324" s="2">
        <f t="shared" si="32"/>
        <v>9.6015091162445625</v>
      </c>
      <c r="M324" s="2">
        <f>G324+H324+J324</f>
        <v>255.74549994520291</v>
      </c>
    </row>
    <row r="325" spans="3:13" x14ac:dyDescent="0.2">
      <c r="C325">
        <v>2048</v>
      </c>
      <c r="D325">
        <v>32</v>
      </c>
      <c r="E325">
        <v>1500</v>
      </c>
      <c r="G325" s="2">
        <v>420.95600000000002</v>
      </c>
      <c r="H325" s="2">
        <v>939.24800000000005</v>
      </c>
      <c r="I325" s="2">
        <v>120.626</v>
      </c>
      <c r="J325" s="2">
        <f>(6*$E325*$D325*$C325*$C325)/(G325/1000)/10^12</f>
        <v>2.8695625005938861</v>
      </c>
      <c r="K325" s="2">
        <f>(6*$E325*$D325*$C325*$C325)/(H325/1000)/10^12</f>
        <v>1.2860922269730677</v>
      </c>
      <c r="L325" s="2">
        <f t="shared" si="32"/>
        <v>10.014089433455473</v>
      </c>
      <c r="M325" s="2">
        <f>G325+H325+J325</f>
        <v>1363.0735625005941</v>
      </c>
    </row>
    <row r="326" spans="3:13" x14ac:dyDescent="0.2">
      <c r="C326">
        <v>2048</v>
      </c>
      <c r="D326">
        <v>32</v>
      </c>
      <c r="E326">
        <v>750</v>
      </c>
      <c r="G326" s="2">
        <v>217.07400000000001</v>
      </c>
      <c r="H326" s="2">
        <v>471.69400000000002</v>
      </c>
      <c r="I326" s="2">
        <v>60.24</v>
      </c>
      <c r="J326" s="2">
        <f>(6*$E326*$D326*$C326*$C326)/(G326/1000)/10^12</f>
        <v>2.7823681140993393</v>
      </c>
      <c r="K326" s="2">
        <f>(6*$E326*$D326*$C326*$C326)/(H326/1000)/10^12</f>
        <v>1.2804482906290942</v>
      </c>
      <c r="L326" s="2">
        <f t="shared" si="32"/>
        <v>10.026224701195218</v>
      </c>
      <c r="M326" s="2">
        <f>G326+H326+J326</f>
        <v>691.55036811409934</v>
      </c>
    </row>
    <row r="327" spans="3:13" x14ac:dyDescent="0.2">
      <c r="C327">
        <v>2048</v>
      </c>
      <c r="D327">
        <v>32</v>
      </c>
      <c r="E327">
        <v>375</v>
      </c>
      <c r="G327" s="2">
        <v>109.117</v>
      </c>
      <c r="H327" s="2">
        <v>237.125</v>
      </c>
      <c r="I327" s="2">
        <v>30.475999999999999</v>
      </c>
      <c r="J327" s="2">
        <f>(6*$E327*$D327*$C327*$C327)/(G327/1000)/10^12</f>
        <v>2.7675787274210251</v>
      </c>
      <c r="K327" s="2">
        <f>(6*$E327*$D327*$C327*$C327)/(H327/1000)/10^12</f>
        <v>1.2735472345809173</v>
      </c>
      <c r="L327" s="2">
        <f t="shared" si="32"/>
        <v>9.909105131907074</v>
      </c>
      <c r="M327" s="2">
        <f>G327+H327+J327</f>
        <v>349.00957872742106</v>
      </c>
    </row>
    <row r="328" spans="3:13" x14ac:dyDescent="0.2">
      <c r="C328">
        <v>2048</v>
      </c>
      <c r="D328">
        <v>32</v>
      </c>
      <c r="E328">
        <v>187</v>
      </c>
      <c r="G328" s="2">
        <v>54.591999999999999</v>
      </c>
      <c r="H328" s="2">
        <v>119.077</v>
      </c>
      <c r="I328" s="2">
        <v>14.928000000000001</v>
      </c>
      <c r="J328" s="2">
        <f>(6*$E328*$D328*$C328*$C328)/(G328/1000)/10^12</f>
        <v>2.7585047409144194</v>
      </c>
      <c r="K328" s="2">
        <f>(6*$E328*$D328*$C328*$C328)/(H328/1000)/10^12</f>
        <v>1.264663123995398</v>
      </c>
      <c r="L328" s="2">
        <f t="shared" si="32"/>
        <v>10.087908012861737</v>
      </c>
      <c r="M328" s="2">
        <f>G328+H328+J328</f>
        <v>176.4275047409144</v>
      </c>
    </row>
    <row r="329" spans="3:13" x14ac:dyDescent="0.2">
      <c r="C329">
        <v>1536</v>
      </c>
      <c r="D329">
        <v>32</v>
      </c>
      <c r="E329">
        <v>1500</v>
      </c>
      <c r="G329" s="2">
        <v>308.45400000000001</v>
      </c>
      <c r="H329" s="2">
        <v>704.15099999999995</v>
      </c>
      <c r="I329" s="2">
        <v>69.688000000000002</v>
      </c>
      <c r="J329" s="2">
        <f>(6*$E329*$D329*$C329*$C329)/(G329/1000)/10^12</f>
        <v>2.2028479060086754</v>
      </c>
      <c r="K329" s="2">
        <f>(6*$E329*$D329*$C329*$C329)/(H329/1000)/10^12</f>
        <v>0.96495957259167431</v>
      </c>
      <c r="L329" s="2">
        <f t="shared" si="32"/>
        <v>9.7502762025025813</v>
      </c>
      <c r="M329" s="2">
        <f>G329+H329+J329</f>
        <v>1014.8078479060086</v>
      </c>
    </row>
    <row r="330" spans="3:13" x14ac:dyDescent="0.2">
      <c r="C330">
        <v>1536</v>
      </c>
      <c r="D330">
        <v>32</v>
      </c>
      <c r="E330">
        <v>750</v>
      </c>
      <c r="G330" s="2">
        <v>153.66</v>
      </c>
      <c r="H330" s="2">
        <v>353.55399999999997</v>
      </c>
      <c r="I330" s="2">
        <v>34.82</v>
      </c>
      <c r="J330" s="2">
        <f>(6*$E330*$D330*$C330*$C330)/(G330/1000)/10^12</f>
        <v>2.2109763373682156</v>
      </c>
      <c r="K330" s="2">
        <f>(6*$E330*$D330*$C330*$C330)/(H330/1000)/10^12</f>
        <v>0.9609242831363809</v>
      </c>
      <c r="L330" s="2">
        <f t="shared" si="32"/>
        <v>9.756996668581273</v>
      </c>
      <c r="M330" s="2">
        <f>G330+H330+J330</f>
        <v>509.42497633736815</v>
      </c>
    </row>
    <row r="331" spans="3:13" x14ac:dyDescent="0.2">
      <c r="C331">
        <v>1536</v>
      </c>
      <c r="D331">
        <v>32</v>
      </c>
      <c r="E331">
        <v>375</v>
      </c>
      <c r="G331" s="2">
        <v>78.302000000000007</v>
      </c>
      <c r="H331" s="2">
        <v>178.547</v>
      </c>
      <c r="I331" s="2">
        <v>17.274000000000001</v>
      </c>
      <c r="J331" s="2">
        <f>(6*$E331*$D331*$C331*$C331)/(G331/1000)/10^12</f>
        <v>2.1694121733799898</v>
      </c>
      <c r="K331" s="2">
        <f>(6*$E331*$D331*$C331*$C331)/(H331/1000)/10^12</f>
        <v>0.95139829848723312</v>
      </c>
      <c r="L331" s="2">
        <f t="shared" si="32"/>
        <v>9.8338145189301844</v>
      </c>
      <c r="M331" s="2">
        <f>G331+H331+J331</f>
        <v>259.01841217338</v>
      </c>
    </row>
    <row r="332" spans="3:13" x14ac:dyDescent="0.2">
      <c r="C332">
        <v>1536</v>
      </c>
      <c r="D332">
        <v>32</v>
      </c>
      <c r="E332">
        <v>187</v>
      </c>
      <c r="G332" s="2">
        <v>40.225000000000001</v>
      </c>
      <c r="H332" s="2">
        <v>90.17</v>
      </c>
      <c r="I332" s="2">
        <v>8.5850000000000009</v>
      </c>
      <c r="J332" s="2">
        <f>(6*$E332*$D332*$C332*$C332)/(G332/1000)/10^12</f>
        <v>2.105858634779366</v>
      </c>
      <c r="K332" s="2">
        <f>(6*$E332*$D332*$C332*$C332)/(H332/1000)/10^12</f>
        <v>0.93942734372851278</v>
      </c>
      <c r="L332" s="2">
        <f t="shared" si="32"/>
        <v>9.8669963405940582</v>
      </c>
      <c r="M332" s="2">
        <f>G332+H332+J332</f>
        <v>132.50085863477938</v>
      </c>
    </row>
    <row r="333" spans="3:13" x14ac:dyDescent="0.2">
      <c r="C333">
        <v>2560</v>
      </c>
      <c r="D333" s="1">
        <v>32</v>
      </c>
      <c r="E333" s="1">
        <v>1500</v>
      </c>
      <c r="G333" s="2">
        <v>583.35799999999995</v>
      </c>
      <c r="H333" s="2">
        <v>1190.5219999999999</v>
      </c>
      <c r="I333" s="2">
        <v>198.49299999999999</v>
      </c>
      <c r="J333" s="2">
        <f>(6*$E333*$D333*$C333*$C333)/(G333/1000)/10^12</f>
        <v>3.2354691287339854</v>
      </c>
      <c r="K333" s="2">
        <f>(6*$E333*$D333*$C333*$C333)/(H333/1000)/10^12</f>
        <v>1.5853859063503237</v>
      </c>
      <c r="L333" s="2">
        <f t="shared" si="32"/>
        <v>9.5088330570851376</v>
      </c>
      <c r="M333" s="2">
        <f>G333+H333+J333</f>
        <v>1777.1154691287338</v>
      </c>
    </row>
    <row r="334" spans="3:13" x14ac:dyDescent="0.2">
      <c r="C334">
        <v>2560</v>
      </c>
      <c r="D334" s="1">
        <v>32</v>
      </c>
      <c r="E334" s="1">
        <v>750</v>
      </c>
      <c r="G334" s="2">
        <v>302.53699999999998</v>
      </c>
      <c r="H334" s="2">
        <v>596.52099999999996</v>
      </c>
      <c r="I334" s="2">
        <v>94.861000000000004</v>
      </c>
      <c r="J334" s="2">
        <f>(6*$E334*$D334*$C334*$C334)/(G334/1000)/10^12</f>
        <v>3.1193487077613646</v>
      </c>
      <c r="K334" s="2">
        <f>(6*$E334*$D334*$C334*$C334)/(H334/1000)/10^12</f>
        <v>1.5820371789090411</v>
      </c>
      <c r="L334" s="2">
        <f t="shared" si="32"/>
        <v>9.948434024520088</v>
      </c>
      <c r="M334" s="2">
        <f>G334+H334+J334</f>
        <v>902.17734870776133</v>
      </c>
    </row>
    <row r="335" spans="3:13" x14ac:dyDescent="0.2">
      <c r="C335">
        <v>2560</v>
      </c>
      <c r="D335" s="1">
        <v>32</v>
      </c>
      <c r="E335" s="1">
        <v>375</v>
      </c>
      <c r="G335" s="2">
        <v>153.83699999999999</v>
      </c>
      <c r="H335" s="2">
        <v>299.49099999999999</v>
      </c>
      <c r="I335" s="2">
        <v>47.874000000000002</v>
      </c>
      <c r="J335" s="2">
        <f>(6*$E335*$D335*$C335*$C335)/(G335/1000)/10^12</f>
        <v>3.0672673024044932</v>
      </c>
      <c r="K335" s="2">
        <f>(6*$E335*$D335*$C335*$C335)/(H335/1000)/10^12</f>
        <v>1.5755371613838145</v>
      </c>
      <c r="L335" s="2">
        <f t="shared" si="32"/>
        <v>9.8562727158791841</v>
      </c>
      <c r="M335" s="2">
        <f>G335+H335+J335</f>
        <v>456.39526730240448</v>
      </c>
    </row>
    <row r="336" spans="3:13" x14ac:dyDescent="0.2">
      <c r="C336">
        <v>2560</v>
      </c>
      <c r="D336" s="1">
        <v>32</v>
      </c>
      <c r="E336" s="1">
        <v>187</v>
      </c>
      <c r="G336" s="2">
        <v>77.613</v>
      </c>
      <c r="H336" s="2">
        <v>150.583</v>
      </c>
      <c r="I336" s="2">
        <v>23.888000000000002</v>
      </c>
      <c r="J336" s="2">
        <f>(6*$E336*$D336*$C336*$C336)/(G336/1000)/10^12</f>
        <v>3.0317144602064086</v>
      </c>
      <c r="K336" s="2">
        <f>(6*$E336*$D336*$C336*$C336)/(H336/1000)/10^12</f>
        <v>1.5625964046406302</v>
      </c>
      <c r="L336" s="2">
        <f t="shared" si="32"/>
        <v>9.85015298057602</v>
      </c>
      <c r="M336" s="2">
        <f>G336+H336+J336</f>
        <v>231.22771446020641</v>
      </c>
    </row>
    <row r="337" spans="1:13" x14ac:dyDescent="0.2">
      <c r="C337">
        <v>512</v>
      </c>
      <c r="D337" s="1">
        <v>32</v>
      </c>
      <c r="E337" s="1">
        <v>1</v>
      </c>
      <c r="G337" s="2">
        <v>7.5999999999999998E-2</v>
      </c>
      <c r="H337" s="2">
        <v>0.21</v>
      </c>
      <c r="I337" s="2">
        <v>3.6999999999999998E-2</v>
      </c>
      <c r="J337" s="2">
        <f>(6*$E337*$D337*$C337*$C337)/(G337/1000)/10^12</f>
        <v>0.66225852631578941</v>
      </c>
      <c r="K337" s="2">
        <f>(6*$E337*$D337*$C337*$C337)/(H337/1000)/10^12</f>
        <v>0.23967451428571429</v>
      </c>
      <c r="L337" s="2">
        <f t="shared" si="32"/>
        <v>1.3603148108108107</v>
      </c>
      <c r="M337" s="2">
        <f>G337+H337+J337</f>
        <v>0.94825852631578944</v>
      </c>
    </row>
    <row r="338" spans="1:13" x14ac:dyDescent="0.2">
      <c r="C338">
        <v>1024</v>
      </c>
      <c r="D338" s="1">
        <v>32</v>
      </c>
      <c r="E338" s="1">
        <v>1500</v>
      </c>
      <c r="G338" s="2">
        <v>189.238</v>
      </c>
      <c r="H338" s="2">
        <v>477.36399999999998</v>
      </c>
      <c r="I338" s="2">
        <v>32.561999999999998</v>
      </c>
      <c r="J338" s="2">
        <f>(6*$E338*$D338*$C338*$C338)/(G338/1000)/10^12</f>
        <v>1.5958205434426489</v>
      </c>
      <c r="K338" s="2">
        <f>(6*$E338*$D338*$C338*$C338)/(H338/1000)/10^12</f>
        <v>0.63261973672082528</v>
      </c>
      <c r="L338" s="2">
        <f t="shared" si="32"/>
        <v>9.2743040353786625</v>
      </c>
      <c r="M338" s="2">
        <f>G338+H338+J338</f>
        <v>668.19782054344262</v>
      </c>
    </row>
    <row r="339" spans="1:13" x14ac:dyDescent="0.2">
      <c r="C339">
        <v>1024</v>
      </c>
      <c r="D339" s="1">
        <v>64</v>
      </c>
      <c r="E339" s="1">
        <v>1500</v>
      </c>
      <c r="G339" s="2">
        <v>218.98</v>
      </c>
      <c r="H339" s="2">
        <v>181.887</v>
      </c>
      <c r="I339" s="2">
        <v>68.981999999999999</v>
      </c>
      <c r="J339" s="2">
        <f>(6*$E339*$D339*$C339*$C339)/(G339/1000)/10^12</f>
        <v>2.7581504064298112</v>
      </c>
      <c r="K339" s="2">
        <f>(6*$E339*$D339*$C339*$C339)/(H339/1000)/10^12</f>
        <v>3.3206319088225107</v>
      </c>
      <c r="L339" s="2">
        <f t="shared" si="32"/>
        <v>8.7556141602157087</v>
      </c>
      <c r="M339" s="2">
        <f>G339+H339+J339</f>
        <v>403.62515040642978</v>
      </c>
    </row>
    <row r="340" spans="1:13" x14ac:dyDescent="0.2">
      <c r="I340" s="3"/>
    </row>
    <row r="341" spans="1:13" x14ac:dyDescent="0.2">
      <c r="G341" s="2"/>
      <c r="H341" s="2"/>
      <c r="I341" s="2"/>
      <c r="K341" s="2"/>
    </row>
    <row r="342" spans="1:13" x14ac:dyDescent="0.2">
      <c r="A342" t="s">
        <v>65</v>
      </c>
      <c r="C342" t="s">
        <v>66</v>
      </c>
      <c r="D342" t="s">
        <v>67</v>
      </c>
      <c r="G342" t="s">
        <v>68</v>
      </c>
      <c r="I342" t="s">
        <v>69</v>
      </c>
      <c r="J342" t="s">
        <v>70</v>
      </c>
      <c r="K342" t="s">
        <v>71</v>
      </c>
    </row>
    <row r="344" spans="1:13" x14ac:dyDescent="0.2">
      <c r="C344">
        <v>100000</v>
      </c>
      <c r="D344">
        <v>2</v>
      </c>
      <c r="G344" s="2">
        <v>6.1872369999999996E-2</v>
      </c>
      <c r="H344" s="2"/>
      <c r="I344" s="2">
        <v>12.929842512901963</v>
      </c>
      <c r="J344" t="s">
        <v>72</v>
      </c>
      <c r="K344" s="2">
        <v>2.7217404818666263E-3</v>
      </c>
    </row>
    <row r="345" spans="1:13" x14ac:dyDescent="0.2">
      <c r="C345">
        <v>100000</v>
      </c>
      <c r="D345">
        <v>4</v>
      </c>
      <c r="G345" s="2">
        <v>9.1706224999999988E-2</v>
      </c>
      <c r="H345" s="2"/>
      <c r="I345" s="2">
        <v>17.447016273977042</v>
      </c>
      <c r="J345" t="s">
        <v>72</v>
      </c>
      <c r="K345" s="2">
        <v>2.8143182937997221E-3</v>
      </c>
    </row>
    <row r="346" spans="1:13" x14ac:dyDescent="0.2">
      <c r="C346">
        <v>100000</v>
      </c>
      <c r="D346">
        <v>8</v>
      </c>
      <c r="G346" s="2">
        <v>0.15023339999999999</v>
      </c>
      <c r="H346" s="2"/>
      <c r="I346" s="2">
        <v>21.30019023732406</v>
      </c>
      <c r="J346" t="s">
        <v>72</v>
      </c>
      <c r="K346" s="2">
        <v>3.0198935219988374E-3</v>
      </c>
    </row>
    <row r="347" spans="1:13" x14ac:dyDescent="0.2">
      <c r="C347">
        <v>100000</v>
      </c>
      <c r="D347">
        <v>16</v>
      </c>
      <c r="E347">
        <v>2</v>
      </c>
      <c r="G347" s="2">
        <v>0.49410334999999994</v>
      </c>
      <c r="I347" s="2">
        <v>12.952755734200144</v>
      </c>
      <c r="J347" t="s">
        <v>72</v>
      </c>
      <c r="K347" s="2">
        <v>1.4072668142911852E-2</v>
      </c>
    </row>
    <row r="348" spans="1:13" x14ac:dyDescent="0.2">
      <c r="C348">
        <v>100000</v>
      </c>
      <c r="D348">
        <v>32</v>
      </c>
      <c r="E348">
        <v>4</v>
      </c>
      <c r="G348" s="2">
        <v>0.74659179999999981</v>
      </c>
      <c r="I348" s="2">
        <v>17.14457619277362</v>
      </c>
      <c r="J348" t="s">
        <v>73</v>
      </c>
      <c r="K348" s="2">
        <v>1.2046923143319737E-2</v>
      </c>
    </row>
    <row r="349" spans="1:13" x14ac:dyDescent="0.2">
      <c r="C349">
        <v>3097600</v>
      </c>
      <c r="D349">
        <v>2</v>
      </c>
      <c r="G349" s="2">
        <v>1.0376500000000002</v>
      </c>
      <c r="H349" s="2"/>
      <c r="I349" s="2">
        <v>23.881655664241311</v>
      </c>
      <c r="J349" t="s">
        <v>74</v>
      </c>
      <c r="K349" s="2">
        <v>1.4244112357114759E-3</v>
      </c>
    </row>
    <row r="350" spans="1:13" x14ac:dyDescent="0.2">
      <c r="C350">
        <v>3097600</v>
      </c>
      <c r="D350">
        <v>4</v>
      </c>
      <c r="G350" s="2">
        <v>1.6703500000000002</v>
      </c>
      <c r="H350" s="2"/>
      <c r="I350" s="2">
        <v>29.671386236417515</v>
      </c>
      <c r="J350" t="s">
        <v>74</v>
      </c>
      <c r="K350" s="2">
        <v>2.5396850198400474E-3</v>
      </c>
    </row>
    <row r="351" spans="1:13" x14ac:dyDescent="0.2">
      <c r="C351">
        <v>3097600</v>
      </c>
      <c r="D351">
        <v>8</v>
      </c>
      <c r="G351" s="2">
        <v>2.4847885000000001</v>
      </c>
      <c r="H351" s="2"/>
      <c r="I351" s="2">
        <v>39.892006905215467</v>
      </c>
      <c r="J351" t="s">
        <v>72</v>
      </c>
      <c r="K351" s="2">
        <v>3.6299779251177419E-3</v>
      </c>
    </row>
    <row r="352" spans="1:13" x14ac:dyDescent="0.2">
      <c r="C352">
        <v>3097600</v>
      </c>
      <c r="D352">
        <v>16</v>
      </c>
      <c r="E352">
        <v>2</v>
      </c>
      <c r="G352" s="2">
        <v>4.1802454999999998</v>
      </c>
      <c r="I352" s="2">
        <v>47.42458307771637</v>
      </c>
      <c r="J352" t="s">
        <v>72</v>
      </c>
      <c r="K352" s="2">
        <v>8.2743340547744307E-2</v>
      </c>
    </row>
    <row r="353" spans="3:11" x14ac:dyDescent="0.2">
      <c r="C353">
        <v>3097600</v>
      </c>
      <c r="D353">
        <v>32</v>
      </c>
      <c r="E353">
        <v>4</v>
      </c>
      <c r="G353" s="2">
        <v>4.6409674999999995</v>
      </c>
      <c r="I353" s="2">
        <v>85.433220551533722</v>
      </c>
      <c r="J353" t="s">
        <v>72</v>
      </c>
      <c r="K353" s="2">
        <v>0.13990011861380916</v>
      </c>
    </row>
    <row r="354" spans="3:11" x14ac:dyDescent="0.2">
      <c r="C354">
        <v>4194304</v>
      </c>
      <c r="D354">
        <v>2</v>
      </c>
      <c r="G354" s="2">
        <v>1.3961000000000001</v>
      </c>
      <c r="H354" s="2"/>
      <c r="I354" s="2">
        <v>24.034404412291384</v>
      </c>
      <c r="J354" t="s">
        <v>74</v>
      </c>
      <c r="K354" s="2">
        <v>1.5525869752736773E-3</v>
      </c>
    </row>
    <row r="355" spans="3:11" x14ac:dyDescent="0.2">
      <c r="C355">
        <v>4194304</v>
      </c>
      <c r="D355">
        <v>4</v>
      </c>
      <c r="G355" s="2">
        <v>2.2573500000000002</v>
      </c>
      <c r="H355" s="2"/>
      <c r="I355" s="2">
        <v>29.729046891266307</v>
      </c>
      <c r="J355" t="s">
        <v>74</v>
      </c>
      <c r="K355" s="2">
        <v>3.2811262507992625E-3</v>
      </c>
    </row>
    <row r="356" spans="3:11" x14ac:dyDescent="0.2">
      <c r="C356">
        <v>4194304</v>
      </c>
      <c r="D356">
        <v>8</v>
      </c>
      <c r="G356" s="2">
        <v>3.3682315000000003</v>
      </c>
      <c r="H356" s="2"/>
      <c r="I356" s="2">
        <v>39.848130391275063</v>
      </c>
      <c r="J356" t="s">
        <v>72</v>
      </c>
      <c r="K356" s="2">
        <v>4.2892095640351307E-3</v>
      </c>
    </row>
    <row r="357" spans="3:11" x14ac:dyDescent="0.2">
      <c r="C357">
        <v>4194304</v>
      </c>
      <c r="D357">
        <v>16</v>
      </c>
      <c r="E357">
        <v>2</v>
      </c>
      <c r="G357" s="2">
        <v>5.630695499999999</v>
      </c>
      <c r="I357" s="2">
        <v>47.673587747730288</v>
      </c>
      <c r="J357" t="s">
        <v>72</v>
      </c>
      <c r="K357" s="2">
        <v>2.016955508603064E-2</v>
      </c>
    </row>
    <row r="358" spans="3:11" x14ac:dyDescent="0.2">
      <c r="C358">
        <v>4194304</v>
      </c>
      <c r="D358">
        <v>32</v>
      </c>
      <c r="E358">
        <v>4</v>
      </c>
      <c r="G358" s="2">
        <v>5.8521274999999999</v>
      </c>
      <c r="I358" s="2">
        <v>91.739442108874087</v>
      </c>
      <c r="J358" t="s">
        <v>72</v>
      </c>
      <c r="K358" s="2">
        <v>1.7192171987028774E-2</v>
      </c>
    </row>
    <row r="359" spans="3:11" x14ac:dyDescent="0.2">
      <c r="C359">
        <v>6553600</v>
      </c>
      <c r="D359">
        <v>2</v>
      </c>
      <c r="G359" s="2">
        <v>2.1714500000000001</v>
      </c>
      <c r="H359" s="2"/>
      <c r="I359" s="2">
        <v>24.144603836146352</v>
      </c>
      <c r="J359" t="s">
        <v>74</v>
      </c>
      <c r="K359" s="2">
        <v>2.3946211655115719E-3</v>
      </c>
    </row>
    <row r="360" spans="3:11" x14ac:dyDescent="0.2">
      <c r="C360">
        <v>6553600</v>
      </c>
      <c r="D360">
        <v>4</v>
      </c>
      <c r="G360" s="2">
        <v>3.5013499999999995</v>
      </c>
      <c r="H360" s="2"/>
      <c r="I360" s="2">
        <v>29.947763005697809</v>
      </c>
      <c r="J360" t="s">
        <v>74</v>
      </c>
      <c r="K360" s="2">
        <v>3.9639825800243155E-3</v>
      </c>
    </row>
    <row r="361" spans="3:11" x14ac:dyDescent="0.2">
      <c r="C361">
        <v>6553600</v>
      </c>
      <c r="D361">
        <v>8</v>
      </c>
      <c r="G361" s="2">
        <v>5.2477500000000017</v>
      </c>
      <c r="H361" s="2"/>
      <c r="I361" s="2">
        <v>39.96287932923633</v>
      </c>
      <c r="J361" t="s">
        <v>74</v>
      </c>
      <c r="K361" s="2">
        <v>5.9989034085624502E-3</v>
      </c>
    </row>
    <row r="362" spans="3:11" x14ac:dyDescent="0.2">
      <c r="C362">
        <v>6553600</v>
      </c>
      <c r="D362">
        <v>16</v>
      </c>
      <c r="E362">
        <v>2</v>
      </c>
      <c r="G362" s="2">
        <v>8.8667420000000003</v>
      </c>
      <c r="I362" s="2">
        <v>47.303778546843922</v>
      </c>
      <c r="J362" t="s">
        <v>72</v>
      </c>
      <c r="K362" s="2">
        <v>2.8287996077934911E-2</v>
      </c>
    </row>
    <row r="363" spans="3:11" x14ac:dyDescent="0.2">
      <c r="C363">
        <v>6553600</v>
      </c>
      <c r="D363">
        <v>32</v>
      </c>
      <c r="E363">
        <v>4</v>
      </c>
      <c r="G363" s="2">
        <v>8.9931055000000004</v>
      </c>
      <c r="I363" s="2">
        <v>93.278211847953969</v>
      </c>
      <c r="J363" t="s">
        <v>72</v>
      </c>
      <c r="K363" s="2">
        <v>2.8402430673410639E-2</v>
      </c>
    </row>
    <row r="364" spans="3:11" x14ac:dyDescent="0.2">
      <c r="C364">
        <v>16777216</v>
      </c>
      <c r="D364">
        <v>2</v>
      </c>
      <c r="G364" s="2">
        <v>5.5086499999999994</v>
      </c>
      <c r="H364" s="2"/>
      <c r="I364" s="2">
        <v>24.364903923828887</v>
      </c>
      <c r="J364" t="s">
        <v>74</v>
      </c>
      <c r="K364" s="2">
        <v>5.5086057076273323E-3</v>
      </c>
    </row>
    <row r="365" spans="3:11" x14ac:dyDescent="0.2">
      <c r="C365">
        <v>16777216</v>
      </c>
      <c r="D365">
        <v>4</v>
      </c>
      <c r="G365" s="2">
        <v>8.975200000000001</v>
      </c>
      <c r="H365" s="2"/>
      <c r="I365" s="2">
        <v>29.908576521971654</v>
      </c>
      <c r="J365" t="s">
        <v>74</v>
      </c>
      <c r="K365" s="2">
        <v>6.9175596548888335E-3</v>
      </c>
    </row>
    <row r="366" spans="3:11" x14ac:dyDescent="0.2">
      <c r="C366">
        <v>16777216</v>
      </c>
      <c r="D366">
        <v>8</v>
      </c>
      <c r="G366" s="2">
        <v>13.423849999999998</v>
      </c>
      <c r="H366" s="2"/>
      <c r="I366" s="2">
        <v>39.993810419514524</v>
      </c>
      <c r="J366" t="s">
        <v>74</v>
      </c>
      <c r="K366" s="2">
        <v>1.620355711434673E-2</v>
      </c>
    </row>
    <row r="367" spans="3:11" x14ac:dyDescent="0.2">
      <c r="C367">
        <v>16777216</v>
      </c>
      <c r="D367">
        <v>16</v>
      </c>
      <c r="E367">
        <v>2</v>
      </c>
      <c r="G367" s="2">
        <v>56.440174999999996</v>
      </c>
      <c r="H367" s="2"/>
      <c r="I367" s="2">
        <v>19.024424073809129</v>
      </c>
      <c r="J367" t="s">
        <v>75</v>
      </c>
      <c r="K367" s="2">
        <v>0.14542319323814551</v>
      </c>
    </row>
    <row r="368" spans="3:11" x14ac:dyDescent="0.2">
      <c r="C368">
        <v>16777216</v>
      </c>
      <c r="D368">
        <v>32</v>
      </c>
      <c r="E368">
        <v>4</v>
      </c>
      <c r="G368" s="2">
        <v>61.81405500000001</v>
      </c>
      <c r="H368" s="2"/>
      <c r="I368" s="2">
        <v>34.741025289475012</v>
      </c>
      <c r="J368" t="s">
        <v>75</v>
      </c>
      <c r="K368" s="2">
        <v>0.11239437837131218</v>
      </c>
    </row>
    <row r="369" spans="3:11" x14ac:dyDescent="0.2">
      <c r="C369">
        <v>38360000</v>
      </c>
      <c r="D369">
        <v>2</v>
      </c>
      <c r="G369" s="2">
        <v>12.541549999999997</v>
      </c>
      <c r="I369" s="2">
        <v>24.469064828510039</v>
      </c>
      <c r="J369" s="2" t="s">
        <v>74</v>
      </c>
      <c r="K369" s="2">
        <v>1.1203735279384621E-2</v>
      </c>
    </row>
    <row r="370" spans="3:11" x14ac:dyDescent="0.2">
      <c r="C370">
        <v>38360000</v>
      </c>
      <c r="D370">
        <v>4</v>
      </c>
      <c r="G370" s="2">
        <v>20.453049999999998</v>
      </c>
      <c r="I370" s="2">
        <v>30.008238380094905</v>
      </c>
      <c r="J370" t="s">
        <v>74</v>
      </c>
      <c r="K370" s="2">
        <v>1.4427586879236077E-2</v>
      </c>
    </row>
    <row r="371" spans="3:11" x14ac:dyDescent="0.2">
      <c r="C371">
        <v>38360000</v>
      </c>
      <c r="D371">
        <v>8</v>
      </c>
      <c r="G371" s="2">
        <v>30.548499999999997</v>
      </c>
      <c r="I371" s="2">
        <v>40.182660359755808</v>
      </c>
      <c r="J371" t="s">
        <v>74</v>
      </c>
      <c r="K371" s="2">
        <v>2.5303421861375297E-2</v>
      </c>
    </row>
    <row r="372" spans="3:11" x14ac:dyDescent="0.2">
      <c r="C372">
        <v>38360000</v>
      </c>
      <c r="D372">
        <v>16</v>
      </c>
      <c r="E372">
        <v>2</v>
      </c>
      <c r="G372" s="2">
        <v>51.944070000000011</v>
      </c>
      <c r="I372" s="2">
        <v>47.263142838056389</v>
      </c>
      <c r="J372" t="s">
        <v>72</v>
      </c>
      <c r="K372" s="2">
        <v>0.12958876291439875</v>
      </c>
    </row>
    <row r="373" spans="3:11" x14ac:dyDescent="0.2">
      <c r="C373">
        <v>38360000</v>
      </c>
      <c r="D373">
        <v>32</v>
      </c>
      <c r="E373">
        <v>4</v>
      </c>
      <c r="G373" s="2">
        <v>57.407889999999988</v>
      </c>
      <c r="I373" s="2">
        <v>85.52970680510991</v>
      </c>
      <c r="J373" t="s">
        <v>72</v>
      </c>
      <c r="K373" s="2">
        <v>0.1155943219330338</v>
      </c>
    </row>
    <row r="374" spans="3:11" x14ac:dyDescent="0.2">
      <c r="C374">
        <v>64500000</v>
      </c>
      <c r="D374">
        <v>2</v>
      </c>
      <c r="G374" s="2">
        <v>21.0748</v>
      </c>
      <c r="I374" s="2">
        <v>24.484218118321408</v>
      </c>
      <c r="J374" t="s">
        <v>74</v>
      </c>
      <c r="K374" s="2">
        <v>1.6054512400601084E-2</v>
      </c>
    </row>
    <row r="375" spans="3:11" x14ac:dyDescent="0.2">
      <c r="C375">
        <v>64500000</v>
      </c>
      <c r="D375">
        <v>4</v>
      </c>
      <c r="G375" s="2">
        <v>34.42895</v>
      </c>
      <c r="I375" s="2">
        <v>29.97477413630099</v>
      </c>
      <c r="J375" t="s">
        <v>74</v>
      </c>
      <c r="K375" s="2">
        <v>2.9023538541564975E-2</v>
      </c>
    </row>
    <row r="376" spans="3:11" x14ac:dyDescent="0.2">
      <c r="C376">
        <v>64500000</v>
      </c>
      <c r="D376">
        <v>8</v>
      </c>
      <c r="G376" s="2">
        <v>51.290750000000017</v>
      </c>
      <c r="I376" s="2">
        <v>40.241174090844822</v>
      </c>
      <c r="J376" t="s">
        <v>74</v>
      </c>
      <c r="K376" s="2">
        <v>3.3668468772335348E-2</v>
      </c>
    </row>
    <row r="377" spans="3:11" x14ac:dyDescent="0.2">
      <c r="C377">
        <v>64500000</v>
      </c>
      <c r="D377">
        <v>16</v>
      </c>
      <c r="E377">
        <v>2</v>
      </c>
      <c r="G377" s="2">
        <v>87.46893</v>
      </c>
      <c r="I377" s="2">
        <v>47.193900737096016</v>
      </c>
      <c r="J377" t="s">
        <v>72</v>
      </c>
      <c r="K377" s="2">
        <v>0.22045191169146514</v>
      </c>
    </row>
    <row r="378" spans="3:11" x14ac:dyDescent="0.2">
      <c r="C378">
        <v>64500000</v>
      </c>
      <c r="D378">
        <v>32</v>
      </c>
      <c r="E378">
        <v>4</v>
      </c>
      <c r="G378" s="2">
        <v>97.33543499999999</v>
      </c>
      <c r="I378" s="2">
        <v>84.820086333409833</v>
      </c>
      <c r="J378" t="s">
        <v>72</v>
      </c>
      <c r="K378" s="2">
        <v>0.25675923859768651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3" sqref="B3"/>
    </sheetView>
  </sheetViews>
  <sheetFormatPr baseColWidth="10" defaultRowHeight="16" x14ac:dyDescent="0.2"/>
  <cols>
    <col min="1" max="1" width="21.1640625" customWidth="1"/>
  </cols>
  <sheetData>
    <row r="1" spans="1:2" x14ac:dyDescent="0.2">
      <c r="A1" s="5" t="s">
        <v>37</v>
      </c>
      <c r="B1" s="6" t="s">
        <v>52</v>
      </c>
    </row>
    <row r="2" spans="1:2" x14ac:dyDescent="0.2">
      <c r="A2" s="5" t="s">
        <v>38</v>
      </c>
      <c r="B2" s="7" t="s">
        <v>56</v>
      </c>
    </row>
    <row r="3" spans="1:2" x14ac:dyDescent="0.2">
      <c r="A3" s="5" t="s">
        <v>39</v>
      </c>
      <c r="B3" s="7" t="s">
        <v>40</v>
      </c>
    </row>
    <row r="4" spans="1:2" x14ac:dyDescent="0.2">
      <c r="A4" s="5" t="s">
        <v>41</v>
      </c>
      <c r="B4" s="8">
        <v>8</v>
      </c>
    </row>
    <row r="5" spans="1:2" x14ac:dyDescent="0.2">
      <c r="A5" s="5" t="s">
        <v>42</v>
      </c>
      <c r="B5" s="8">
        <v>5</v>
      </c>
    </row>
    <row r="6" spans="1:2" x14ac:dyDescent="0.2">
      <c r="A6" s="5" t="s">
        <v>43</v>
      </c>
      <c r="B6" s="7" t="s">
        <v>44</v>
      </c>
    </row>
    <row r="7" spans="1:2" x14ac:dyDescent="0.2">
      <c r="A7" s="5" t="s">
        <v>45</v>
      </c>
      <c r="B7" s="9">
        <v>367.48</v>
      </c>
    </row>
    <row r="8" spans="1:2" x14ac:dyDescent="0.2">
      <c r="A8" s="5" t="s">
        <v>46</v>
      </c>
      <c r="B8" s="7" t="s">
        <v>47</v>
      </c>
    </row>
    <row r="9" spans="1:2" x14ac:dyDescent="0.2">
      <c r="A9" s="5" t="s">
        <v>48</v>
      </c>
      <c r="B9" t="s">
        <v>49</v>
      </c>
    </row>
    <row r="10" spans="1:2" x14ac:dyDescent="0.2">
      <c r="A10" s="5" t="s">
        <v>50</v>
      </c>
      <c r="B10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2018-05-23T22:16:50Z</dcterms:modified>
</cp:coreProperties>
</file>