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226F128F-7D3F-894E-A0BC-08A1B326DC20}" xr6:coauthVersionLast="31" xr6:coauthVersionMax="31" xr10:uidLastSave="{00000000-0000-0000-0000-000000000000}"/>
  <bookViews>
    <workbookView xWindow="6240" yWindow="460" windowWidth="29840" windowHeight="20080" tabRatio="500" xr2:uid="{00000000-000D-0000-FFFF-FFFF00000000}"/>
  </bookViews>
  <sheets>
    <sheet name="Results - FP32" sheetId="3" r:id="rId1"/>
    <sheet name="Specs" sheetId="4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9" i="3" l="1"/>
  <c r="L339" i="3"/>
  <c r="K339" i="3"/>
  <c r="J339" i="3"/>
  <c r="M338" i="3"/>
  <c r="L338" i="3"/>
  <c r="K338" i="3"/>
  <c r="J338" i="3"/>
  <c r="M337" i="3"/>
  <c r="L337" i="3"/>
  <c r="K337" i="3"/>
  <c r="J337" i="3"/>
  <c r="M336" i="3"/>
  <c r="L336" i="3"/>
  <c r="K336" i="3"/>
  <c r="J336" i="3"/>
  <c r="M335" i="3"/>
  <c r="L335" i="3"/>
  <c r="K335" i="3"/>
  <c r="J335" i="3"/>
  <c r="M334" i="3"/>
  <c r="L334" i="3"/>
  <c r="K334" i="3"/>
  <c r="J334" i="3"/>
  <c r="M333" i="3"/>
  <c r="L333" i="3"/>
  <c r="K333" i="3"/>
  <c r="J333" i="3"/>
  <c r="M332" i="3"/>
  <c r="L332" i="3"/>
  <c r="K332" i="3"/>
  <c r="J332" i="3"/>
  <c r="M331" i="3"/>
  <c r="L331" i="3"/>
  <c r="K331" i="3"/>
  <c r="J331" i="3"/>
  <c r="M330" i="3"/>
  <c r="L330" i="3"/>
  <c r="K330" i="3"/>
  <c r="J330" i="3"/>
  <c r="M329" i="3"/>
  <c r="L329" i="3"/>
  <c r="K329" i="3"/>
  <c r="J329" i="3"/>
  <c r="M328" i="3"/>
  <c r="L328" i="3"/>
  <c r="K328" i="3"/>
  <c r="J328" i="3"/>
  <c r="M327" i="3"/>
  <c r="L327" i="3"/>
  <c r="K327" i="3"/>
  <c r="J327" i="3"/>
  <c r="M326" i="3"/>
  <c r="L326" i="3"/>
  <c r="K326" i="3"/>
  <c r="J326" i="3"/>
  <c r="M325" i="3"/>
  <c r="L325" i="3"/>
  <c r="K325" i="3"/>
  <c r="J325" i="3"/>
  <c r="M324" i="3"/>
  <c r="L324" i="3"/>
  <c r="K324" i="3"/>
  <c r="J324" i="3"/>
  <c r="M323" i="3"/>
  <c r="L323" i="3"/>
  <c r="K323" i="3"/>
  <c r="J323" i="3"/>
  <c r="M322" i="3"/>
  <c r="L322" i="3"/>
  <c r="K322" i="3"/>
  <c r="J322" i="3"/>
  <c r="M321" i="3"/>
  <c r="L321" i="3"/>
  <c r="K321" i="3"/>
  <c r="J321" i="3"/>
  <c r="M317" i="3"/>
  <c r="L317" i="3"/>
  <c r="K317" i="3"/>
  <c r="J317" i="3"/>
  <c r="M316" i="3"/>
  <c r="L316" i="3"/>
  <c r="K316" i="3"/>
  <c r="J316" i="3"/>
  <c r="M315" i="3"/>
  <c r="L315" i="3"/>
  <c r="K315" i="3"/>
  <c r="J315" i="3"/>
  <c r="M314" i="3"/>
  <c r="L314" i="3"/>
  <c r="K314" i="3"/>
  <c r="J314" i="3"/>
  <c r="M313" i="3"/>
  <c r="L313" i="3"/>
  <c r="K313" i="3"/>
  <c r="J313" i="3"/>
  <c r="M312" i="3"/>
  <c r="L312" i="3"/>
  <c r="K312" i="3"/>
  <c r="J312" i="3"/>
  <c r="M311" i="3"/>
  <c r="L311" i="3"/>
  <c r="K311" i="3"/>
  <c r="J311" i="3"/>
  <c r="M310" i="3"/>
  <c r="L310" i="3"/>
  <c r="K310" i="3"/>
  <c r="J310" i="3"/>
  <c r="M309" i="3"/>
  <c r="L309" i="3"/>
  <c r="K309" i="3"/>
  <c r="J309" i="3"/>
  <c r="M308" i="3"/>
  <c r="L308" i="3"/>
  <c r="K308" i="3"/>
  <c r="J308" i="3"/>
  <c r="M307" i="3"/>
  <c r="L307" i="3"/>
  <c r="K307" i="3"/>
  <c r="J307" i="3"/>
  <c r="M306" i="3"/>
  <c r="L306" i="3"/>
  <c r="K306" i="3"/>
  <c r="J306" i="3"/>
  <c r="M305" i="3"/>
  <c r="L305" i="3"/>
  <c r="K305" i="3"/>
  <c r="J305" i="3"/>
  <c r="M304" i="3"/>
  <c r="L304" i="3"/>
  <c r="K304" i="3"/>
  <c r="J304" i="3"/>
  <c r="M303" i="3"/>
  <c r="L303" i="3"/>
  <c r="K303" i="3"/>
  <c r="J303" i="3"/>
  <c r="M302" i="3"/>
  <c r="L302" i="3"/>
  <c r="K302" i="3"/>
  <c r="J302" i="3"/>
  <c r="M301" i="3"/>
  <c r="L301" i="3"/>
  <c r="K301" i="3"/>
  <c r="J301" i="3"/>
  <c r="M300" i="3"/>
  <c r="L300" i="3"/>
  <c r="K300" i="3"/>
  <c r="J300" i="3"/>
  <c r="M299" i="3"/>
  <c r="L299" i="3"/>
  <c r="K299" i="3"/>
  <c r="J299" i="3"/>
  <c r="M298" i="3"/>
  <c r="L298" i="3"/>
  <c r="K298" i="3"/>
  <c r="J298" i="3"/>
  <c r="M297" i="3"/>
  <c r="L297" i="3"/>
  <c r="K297" i="3"/>
  <c r="J297" i="3"/>
  <c r="M296" i="3"/>
  <c r="L296" i="3"/>
  <c r="K296" i="3"/>
  <c r="J296" i="3"/>
  <c r="M291" i="3"/>
  <c r="L291" i="3"/>
  <c r="K291" i="3"/>
  <c r="J291" i="3"/>
  <c r="M290" i="3"/>
  <c r="L290" i="3"/>
  <c r="K290" i="3"/>
  <c r="J290" i="3"/>
  <c r="M289" i="3"/>
  <c r="L289" i="3"/>
  <c r="K289" i="3"/>
  <c r="J289" i="3"/>
  <c r="M288" i="3"/>
  <c r="L288" i="3"/>
  <c r="K288" i="3"/>
  <c r="J288" i="3"/>
  <c r="M287" i="3"/>
  <c r="L287" i="3"/>
  <c r="K287" i="3"/>
  <c r="J287" i="3"/>
  <c r="M286" i="3"/>
  <c r="L286" i="3"/>
  <c r="K286" i="3"/>
  <c r="J286" i="3"/>
  <c r="M285" i="3"/>
  <c r="L285" i="3"/>
  <c r="K285" i="3"/>
  <c r="J285" i="3"/>
  <c r="M284" i="3"/>
  <c r="L284" i="3"/>
  <c r="K284" i="3"/>
  <c r="J284" i="3"/>
  <c r="M283" i="3"/>
  <c r="L283" i="3"/>
  <c r="K283" i="3"/>
  <c r="J283" i="3"/>
  <c r="M282" i="3"/>
  <c r="L282" i="3"/>
  <c r="K282" i="3"/>
  <c r="J282" i="3"/>
  <c r="M281" i="3"/>
  <c r="L281" i="3"/>
  <c r="K281" i="3"/>
  <c r="J281" i="3"/>
  <c r="M280" i="3"/>
  <c r="L280" i="3"/>
  <c r="K280" i="3"/>
  <c r="J280" i="3"/>
  <c r="J168" i="3" l="1"/>
  <c r="J167" i="3"/>
  <c r="D166" i="3"/>
  <c r="J166" i="3"/>
  <c r="D165" i="3"/>
  <c r="J165" i="3"/>
  <c r="D164" i="3"/>
  <c r="J164" i="3" s="1"/>
  <c r="D163" i="3"/>
  <c r="J163" i="3"/>
  <c r="D162" i="3"/>
  <c r="J162" i="3"/>
  <c r="D161" i="3"/>
  <c r="J161" i="3"/>
  <c r="D160" i="3"/>
  <c r="J160" i="3" s="1"/>
  <c r="D159" i="3"/>
  <c r="J159" i="3"/>
  <c r="J158" i="3"/>
  <c r="J157" i="3"/>
  <c r="D156" i="3"/>
  <c r="J156" i="3"/>
  <c r="D155" i="3"/>
  <c r="J155" i="3" s="1"/>
  <c r="D154" i="3"/>
  <c r="J154" i="3"/>
  <c r="D153" i="3"/>
  <c r="J153" i="3"/>
  <c r="D152" i="3"/>
  <c r="J152" i="3"/>
  <c r="D151" i="3"/>
  <c r="J151" i="3" s="1"/>
  <c r="D150" i="3"/>
  <c r="J150" i="3"/>
  <c r="D149" i="3"/>
  <c r="J149" i="3"/>
  <c r="J148" i="3"/>
  <c r="J147" i="3"/>
  <c r="D146" i="3"/>
  <c r="J146" i="3" s="1"/>
  <c r="D145" i="3"/>
  <c r="J145" i="3"/>
  <c r="D144" i="3"/>
  <c r="J144" i="3"/>
  <c r="D143" i="3"/>
  <c r="J143" i="3"/>
  <c r="D142" i="3"/>
  <c r="J142" i="3" s="1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 s="1"/>
  <c r="D132" i="3"/>
  <c r="J132" i="3"/>
  <c r="D131" i="3"/>
  <c r="J131" i="3"/>
  <c r="D130" i="3"/>
  <c r="J130" i="3"/>
  <c r="D129" i="3"/>
  <c r="J129" i="3" s="1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 s="1"/>
  <c r="C80" i="3"/>
  <c r="J80" i="3"/>
  <c r="C79" i="3"/>
  <c r="J79" i="3"/>
  <c r="C78" i="3"/>
  <c r="J78" i="3"/>
  <c r="C77" i="3"/>
  <c r="J77" i="3" s="1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U235" i="3" s="1"/>
  <c r="S235" i="3"/>
  <c r="V235" i="3"/>
  <c r="R234" i="3"/>
  <c r="S234" i="3"/>
  <c r="V234" i="3"/>
  <c r="R233" i="3"/>
  <c r="S233" i="3"/>
  <c r="V233" i="3" s="1"/>
  <c r="R232" i="3"/>
  <c r="V232" i="3" s="1"/>
  <c r="S232" i="3"/>
  <c r="R231" i="3"/>
  <c r="S231" i="3"/>
  <c r="V231" i="3"/>
  <c r="R230" i="3"/>
  <c r="S230" i="3"/>
  <c r="V230" i="3"/>
  <c r="R229" i="3"/>
  <c r="V229" i="3" s="1"/>
  <c r="S229" i="3"/>
  <c r="R228" i="3"/>
  <c r="S228" i="3"/>
  <c r="V228" i="3"/>
  <c r="R227" i="3"/>
  <c r="U227" i="3" s="1"/>
  <c r="S227" i="3"/>
  <c r="V227" i="3"/>
  <c r="R226" i="3"/>
  <c r="S226" i="3"/>
  <c r="V226" i="3"/>
  <c r="R225" i="3"/>
  <c r="S225" i="3"/>
  <c r="V225" i="3" s="1"/>
  <c r="R206" i="3"/>
  <c r="V206" i="3" s="1"/>
  <c r="S206" i="3"/>
  <c r="R205" i="3"/>
  <c r="S205" i="3"/>
  <c r="V205" i="3"/>
  <c r="R204" i="3"/>
  <c r="S204" i="3"/>
  <c r="V204" i="3"/>
  <c r="R203" i="3"/>
  <c r="V203" i="3" s="1"/>
  <c r="S203" i="3"/>
  <c r="R202" i="3"/>
  <c r="S202" i="3"/>
  <c r="V202" i="3"/>
  <c r="R201" i="3"/>
  <c r="V201" i="3" s="1"/>
  <c r="C201" i="3"/>
  <c r="S201" i="3"/>
  <c r="W201" i="3" s="1"/>
  <c r="R200" i="3"/>
  <c r="C200" i="3"/>
  <c r="S200" i="3"/>
  <c r="V200" i="3"/>
  <c r="R199" i="3"/>
  <c r="S199" i="3"/>
  <c r="V199" i="3"/>
  <c r="R198" i="3"/>
  <c r="S198" i="3"/>
  <c r="V198" i="3"/>
  <c r="R197" i="3"/>
  <c r="S197" i="3"/>
  <c r="V197" i="3" s="1"/>
  <c r="R196" i="3"/>
  <c r="V196" i="3" s="1"/>
  <c r="S196" i="3"/>
  <c r="R195" i="3"/>
  <c r="C195" i="3"/>
  <c r="S195" i="3"/>
  <c r="V195" i="3"/>
  <c r="R194" i="3"/>
  <c r="V194" i="3" s="1"/>
  <c r="C194" i="3"/>
  <c r="S194" i="3"/>
  <c r="R193" i="3"/>
  <c r="S193" i="3"/>
  <c r="V193" i="3"/>
  <c r="R192" i="3"/>
  <c r="S192" i="3"/>
  <c r="V192" i="3"/>
  <c r="R191" i="3"/>
  <c r="V191" i="3" s="1"/>
  <c r="S191" i="3"/>
  <c r="R190" i="3"/>
  <c r="S190" i="3"/>
  <c r="V190" i="3"/>
  <c r="R189" i="3"/>
  <c r="S189" i="3"/>
  <c r="W189" i="3" s="1"/>
  <c r="V189" i="3"/>
  <c r="R188" i="3"/>
  <c r="S188" i="3"/>
  <c r="V188" i="3"/>
  <c r="R187" i="3"/>
  <c r="S187" i="3"/>
  <c r="V187" i="3" s="1"/>
  <c r="R186" i="3"/>
  <c r="V186" i="3" s="1"/>
  <c r="S186" i="3"/>
  <c r="R185" i="3"/>
  <c r="S185" i="3"/>
  <c r="V185" i="3"/>
  <c r="R184" i="3"/>
  <c r="S184" i="3"/>
  <c r="V184" i="3"/>
  <c r="R183" i="3"/>
  <c r="V183" i="3" s="1"/>
  <c r="S183" i="3"/>
  <c r="R182" i="3"/>
  <c r="S182" i="3"/>
  <c r="V182" i="3"/>
  <c r="R181" i="3"/>
  <c r="S181" i="3"/>
  <c r="U181" i="3" s="1"/>
  <c r="V181" i="3"/>
  <c r="R178" i="3"/>
  <c r="S178" i="3"/>
  <c r="V178" i="3"/>
  <c r="R177" i="3"/>
  <c r="S177" i="3"/>
  <c r="W177" i="3" s="1"/>
  <c r="R176" i="3"/>
  <c r="V176" i="3" s="1"/>
  <c r="S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R268" i="3"/>
  <c r="S268" i="3"/>
  <c r="W268" i="3"/>
  <c r="V268" i="3"/>
  <c r="U268" i="3"/>
  <c r="T268" i="3"/>
  <c r="R267" i="3"/>
  <c r="W267" i="3" s="1"/>
  <c r="S267" i="3"/>
  <c r="T267" i="3"/>
  <c r="R266" i="3"/>
  <c r="V266" i="3" s="1"/>
  <c r="S266" i="3"/>
  <c r="W266" i="3"/>
  <c r="T266" i="3"/>
  <c r="R265" i="3"/>
  <c r="S265" i="3"/>
  <c r="W265" i="3" s="1"/>
  <c r="V265" i="3"/>
  <c r="U265" i="3"/>
  <c r="T265" i="3"/>
  <c r="R264" i="3"/>
  <c r="S264" i="3"/>
  <c r="W264" i="3"/>
  <c r="V264" i="3"/>
  <c r="U264" i="3"/>
  <c r="T264" i="3"/>
  <c r="R263" i="3"/>
  <c r="W263" i="3" s="1"/>
  <c r="S263" i="3"/>
  <c r="T263" i="3"/>
  <c r="R262" i="3"/>
  <c r="V262" i="3" s="1"/>
  <c r="S262" i="3"/>
  <c r="W262" i="3"/>
  <c r="T262" i="3"/>
  <c r="R261" i="3"/>
  <c r="S261" i="3"/>
  <c r="W261" i="3" s="1"/>
  <c r="V261" i="3"/>
  <c r="U261" i="3"/>
  <c r="T261" i="3"/>
  <c r="R260" i="3"/>
  <c r="S260" i="3"/>
  <c r="W260" i="3"/>
  <c r="V260" i="3"/>
  <c r="U260" i="3"/>
  <c r="T260" i="3"/>
  <c r="R259" i="3"/>
  <c r="W259" i="3" s="1"/>
  <c r="S259" i="3"/>
  <c r="T259" i="3"/>
  <c r="R258" i="3"/>
  <c r="V258" i="3" s="1"/>
  <c r="S258" i="3"/>
  <c r="W258" i="3"/>
  <c r="T258" i="3"/>
  <c r="R257" i="3"/>
  <c r="S257" i="3"/>
  <c r="W257" i="3" s="1"/>
  <c r="V257" i="3"/>
  <c r="U257" i="3"/>
  <c r="T257" i="3"/>
  <c r="R256" i="3"/>
  <c r="S256" i="3"/>
  <c r="W256" i="3"/>
  <c r="V256" i="3"/>
  <c r="U256" i="3"/>
  <c r="T256" i="3"/>
  <c r="R255" i="3"/>
  <c r="W255" i="3" s="1"/>
  <c r="S255" i="3"/>
  <c r="T255" i="3"/>
  <c r="R254" i="3"/>
  <c r="V254" i="3" s="1"/>
  <c r="S254" i="3"/>
  <c r="W254" i="3"/>
  <c r="T254" i="3"/>
  <c r="R253" i="3"/>
  <c r="S253" i="3"/>
  <c r="W253" i="3" s="1"/>
  <c r="V253" i="3"/>
  <c r="U253" i="3"/>
  <c r="T253" i="3"/>
  <c r="R252" i="3"/>
  <c r="S252" i="3"/>
  <c r="W252" i="3"/>
  <c r="V252" i="3"/>
  <c r="U252" i="3"/>
  <c r="T252" i="3"/>
  <c r="R251" i="3"/>
  <c r="W251" i="3" s="1"/>
  <c r="S251" i="3"/>
  <c r="T251" i="3"/>
  <c r="R250" i="3"/>
  <c r="V250" i="3" s="1"/>
  <c r="S250" i="3"/>
  <c r="W250" i="3"/>
  <c r="T250" i="3"/>
  <c r="R249" i="3"/>
  <c r="S249" i="3"/>
  <c r="W249" i="3" s="1"/>
  <c r="V249" i="3"/>
  <c r="U249" i="3"/>
  <c r="T249" i="3"/>
  <c r="R248" i="3"/>
  <c r="S248" i="3"/>
  <c r="W248" i="3"/>
  <c r="V248" i="3"/>
  <c r="U248" i="3"/>
  <c r="T248" i="3"/>
  <c r="R247" i="3"/>
  <c r="W247" i="3" s="1"/>
  <c r="S247" i="3"/>
  <c r="T247" i="3"/>
  <c r="R246" i="3"/>
  <c r="V246" i="3" s="1"/>
  <c r="S246" i="3"/>
  <c r="W246" i="3"/>
  <c r="T246" i="3"/>
  <c r="R245" i="3"/>
  <c r="S245" i="3"/>
  <c r="W245" i="3" s="1"/>
  <c r="V245" i="3"/>
  <c r="U245" i="3"/>
  <c r="T245" i="3"/>
  <c r="R244" i="3"/>
  <c r="S244" i="3"/>
  <c r="W244" i="3"/>
  <c r="V244" i="3"/>
  <c r="U244" i="3"/>
  <c r="T244" i="3"/>
  <c r="R243" i="3"/>
  <c r="W243" i="3" s="1"/>
  <c r="S243" i="3"/>
  <c r="T243" i="3"/>
  <c r="R242" i="3"/>
  <c r="V242" i="3" s="1"/>
  <c r="S242" i="3"/>
  <c r="W242" i="3"/>
  <c r="T242" i="3"/>
  <c r="R241" i="3"/>
  <c r="S241" i="3"/>
  <c r="W241" i="3" s="1"/>
  <c r="V241" i="3"/>
  <c r="U241" i="3"/>
  <c r="T241" i="3"/>
  <c r="R240" i="3"/>
  <c r="S240" i="3"/>
  <c r="W240" i="3"/>
  <c r="V240" i="3"/>
  <c r="U240" i="3"/>
  <c r="T240" i="3"/>
  <c r="R239" i="3"/>
  <c r="W239" i="3" s="1"/>
  <c r="S239" i="3"/>
  <c r="T239" i="3"/>
  <c r="R238" i="3"/>
  <c r="V238" i="3" s="1"/>
  <c r="S238" i="3"/>
  <c r="W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T235" i="3"/>
  <c r="W234" i="3"/>
  <c r="U234" i="3"/>
  <c r="T234" i="3"/>
  <c r="W233" i="3"/>
  <c r="U233" i="3"/>
  <c r="T233" i="3"/>
  <c r="T232" i="3"/>
  <c r="W231" i="3"/>
  <c r="U231" i="3"/>
  <c r="T231" i="3"/>
  <c r="W230" i="3"/>
  <c r="U230" i="3"/>
  <c r="T230" i="3"/>
  <c r="T229" i="3"/>
  <c r="W228" i="3"/>
  <c r="U228" i="3"/>
  <c r="T228" i="3"/>
  <c r="W227" i="3"/>
  <c r="T227" i="3"/>
  <c r="W226" i="3"/>
  <c r="U226" i="3"/>
  <c r="W225" i="3"/>
  <c r="U225" i="3"/>
  <c r="R224" i="3"/>
  <c r="W224" i="3" s="1"/>
  <c r="S224" i="3"/>
  <c r="R223" i="3"/>
  <c r="S223" i="3"/>
  <c r="W223" i="3"/>
  <c r="V223" i="3"/>
  <c r="U223" i="3"/>
  <c r="R222" i="3"/>
  <c r="S222" i="3"/>
  <c r="W222" i="3"/>
  <c r="V222" i="3"/>
  <c r="U222" i="3"/>
  <c r="R221" i="3"/>
  <c r="V221" i="3" s="1"/>
  <c r="S221" i="3"/>
  <c r="W221" i="3"/>
  <c r="R220" i="3"/>
  <c r="S220" i="3"/>
  <c r="W220" i="3"/>
  <c r="V220" i="3"/>
  <c r="U220" i="3"/>
  <c r="R219" i="3"/>
  <c r="U219" i="3" s="1"/>
  <c r="S219" i="3"/>
  <c r="R218" i="3"/>
  <c r="U218" i="3" s="1"/>
  <c r="S218" i="3"/>
  <c r="W218" i="3"/>
  <c r="V218" i="3"/>
  <c r="R217" i="3"/>
  <c r="S217" i="3"/>
  <c r="W217" i="3"/>
  <c r="V217" i="3"/>
  <c r="U217" i="3"/>
  <c r="R216" i="3"/>
  <c r="W216" i="3" s="1"/>
  <c r="S216" i="3"/>
  <c r="R215" i="3"/>
  <c r="S215" i="3"/>
  <c r="W215" i="3"/>
  <c r="V215" i="3"/>
  <c r="U215" i="3"/>
  <c r="R214" i="3"/>
  <c r="S214" i="3"/>
  <c r="W214" i="3"/>
  <c r="V214" i="3"/>
  <c r="U214" i="3"/>
  <c r="R213" i="3"/>
  <c r="V213" i="3" s="1"/>
  <c r="S213" i="3"/>
  <c r="W213" i="3"/>
  <c r="R212" i="3"/>
  <c r="S212" i="3"/>
  <c r="W212" i="3"/>
  <c r="V212" i="3"/>
  <c r="U212" i="3"/>
  <c r="R211" i="3"/>
  <c r="V211" i="3" s="1"/>
  <c r="S211" i="3"/>
  <c r="R210" i="3"/>
  <c r="U210" i="3" s="1"/>
  <c r="S210" i="3"/>
  <c r="W210" i="3"/>
  <c r="V210" i="3"/>
  <c r="R209" i="3"/>
  <c r="S209" i="3"/>
  <c r="W209" i="3"/>
  <c r="V209" i="3"/>
  <c r="U209" i="3"/>
  <c r="R208" i="3"/>
  <c r="W208" i="3" s="1"/>
  <c r="S208" i="3"/>
  <c r="R207" i="3"/>
  <c r="S207" i="3"/>
  <c r="W207" i="3"/>
  <c r="V207" i="3"/>
  <c r="U207" i="3"/>
  <c r="W205" i="3"/>
  <c r="U205" i="3"/>
  <c r="W204" i="3"/>
  <c r="U204" i="3"/>
  <c r="U203" i="3"/>
  <c r="W202" i="3"/>
  <c r="U202" i="3"/>
  <c r="W200" i="3"/>
  <c r="U200" i="3"/>
  <c r="W199" i="3"/>
  <c r="U199" i="3"/>
  <c r="W198" i="3"/>
  <c r="U198" i="3"/>
  <c r="W197" i="3"/>
  <c r="U197" i="3"/>
  <c r="W195" i="3"/>
  <c r="U195" i="3"/>
  <c r="W193" i="3"/>
  <c r="U193" i="3"/>
  <c r="W192" i="3"/>
  <c r="U192" i="3"/>
  <c r="U191" i="3"/>
  <c r="W190" i="3"/>
  <c r="U190" i="3"/>
  <c r="W188" i="3"/>
  <c r="U188" i="3"/>
  <c r="W187" i="3"/>
  <c r="U187" i="3"/>
  <c r="W185" i="3"/>
  <c r="U185" i="3"/>
  <c r="W184" i="3"/>
  <c r="U184" i="3"/>
  <c r="U183" i="3"/>
  <c r="W182" i="3"/>
  <c r="U182" i="3"/>
  <c r="R180" i="3"/>
  <c r="U180" i="3" s="1"/>
  <c r="S180" i="3"/>
  <c r="W180" i="3"/>
  <c r="V180" i="3"/>
  <c r="R179" i="3"/>
  <c r="S179" i="3"/>
  <c r="W179" i="3"/>
  <c r="V179" i="3"/>
  <c r="U179" i="3"/>
  <c r="T179" i="3"/>
  <c r="W178" i="3"/>
  <c r="U178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V177" i="3" l="1"/>
  <c r="W183" i="3"/>
  <c r="W191" i="3"/>
  <c r="W203" i="3"/>
  <c r="U176" i="3"/>
  <c r="U211" i="3"/>
  <c r="U239" i="3"/>
  <c r="U243" i="3"/>
  <c r="U247" i="3"/>
  <c r="U251" i="3"/>
  <c r="U255" i="3"/>
  <c r="U259" i="3"/>
  <c r="U263" i="3"/>
  <c r="U267" i="3"/>
  <c r="U189" i="3"/>
  <c r="U201" i="3"/>
  <c r="U177" i="3"/>
  <c r="W181" i="3"/>
  <c r="U208" i="3"/>
  <c r="U216" i="3"/>
  <c r="V219" i="3"/>
  <c r="U229" i="3"/>
  <c r="V239" i="3"/>
  <c r="V243" i="3"/>
  <c r="V247" i="3"/>
  <c r="V251" i="3"/>
  <c r="V255" i="3"/>
  <c r="V259" i="3"/>
  <c r="V263" i="3"/>
  <c r="V267" i="3"/>
  <c r="U196" i="3"/>
  <c r="W196" i="3"/>
  <c r="U224" i="3"/>
  <c r="U186" i="3"/>
  <c r="L344" i="3" s="1"/>
  <c r="U194" i="3"/>
  <c r="U206" i="3"/>
  <c r="V208" i="3"/>
  <c r="W211" i="3"/>
  <c r="U213" i="3"/>
  <c r="V216" i="3"/>
  <c r="W219" i="3"/>
  <c r="U221" i="3"/>
  <c r="V224" i="3"/>
  <c r="W229" i="3"/>
  <c r="U232" i="3"/>
  <c r="U238" i="3"/>
  <c r="U242" i="3"/>
  <c r="U246" i="3"/>
  <c r="U250" i="3"/>
  <c r="U254" i="3"/>
  <c r="U258" i="3"/>
  <c r="U262" i="3"/>
  <c r="U266" i="3"/>
  <c r="W176" i="3"/>
  <c r="W186" i="3"/>
  <c r="W194" i="3"/>
  <c r="W206" i="3"/>
  <c r="W232" i="3"/>
</calcChain>
</file>

<file path=xl/sharedStrings.xml><?xml version="1.0" encoding="utf-8"?>
<sst xmlns="http://schemas.openxmlformats.org/spreadsheetml/2006/main" count="596" uniqueCount="88">
  <si>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</si>
  <si>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</si>
  <si>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</si>
  <si>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</si>
  <si>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</si>
  <si>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</si>
  <si>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</si>
  <si>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</si>
  <si>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</si>
  <si>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</si>
  <si>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</si>
  <si>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</si>
  <si>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</si>
  <si>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</si>
  <si>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</si>
  <si>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</si>
  <si>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</si>
  <si>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</si>
  <si>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</si>
  <si>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</si>
  <si>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</si>
  <si>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</si>
  <si>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</si>
  <si>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</si>
  <si>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</si>
  <si>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</si>
  <si>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</si>
  <si>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</si>
  <si>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</si>
  <si>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</si>
  <si>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</si>
  <si>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</si>
  <si>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</si>
  <si>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</si>
  <si>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</si>
  <si>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</si>
  <si>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</si>
  <si>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</si>
  <si>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</si>
  <si>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TERAFLOPS FWD</t>
  </si>
  <si>
    <t>TERAFLOPS BWD</t>
  </si>
  <si>
    <t>Recurrent Layers - LSTM</t>
  </si>
  <si>
    <t xml:space="preserve">Time Forward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</si>
  <si>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</si>
  <si>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</si>
  <si>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</si>
  <si>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</si>
  <si>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</si>
  <si>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</si>
  <si>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</si>
  <si>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</si>
  <si>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</si>
  <si>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</si>
  <si>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</si>
  <si>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</si>
  <si>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</si>
  <si>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</si>
  <si>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</si>
  <si>
    <t>IMPLICIT_GEMM</t>
  </si>
  <si>
    <t>WINOGRAD_NONFUSED</t>
  </si>
  <si>
    <t>Precision</t>
  </si>
  <si>
    <t>Float</t>
  </si>
  <si>
    <t>Recurrent Layers - GRU</t>
  </si>
  <si>
    <t>Hidden units</t>
  </si>
  <si>
    <t>Intel(R) Xeon(R) CPU E5-2690 v4@2.60GHz 3.5GHz Turbo (Broadwell) HT On</t>
  </si>
  <si>
    <t>8.0.88</t>
  </si>
  <si>
    <t>6.0.21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</si>
  <si>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</si>
  <si>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</si>
  <si>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</si>
  <si>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</si>
  <si>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</si>
  <si>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</si>
  <si>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</si>
  <si>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2.0 MPI</t>
  </si>
  <si>
    <t>OSU Allreduce</t>
  </si>
  <si>
    <t>NCCL 2.0 Single</t>
  </si>
  <si>
    <t>Baidu RingAllReduce</t>
  </si>
  <si>
    <t>Time Backward wrt inputs (msec)</t>
  </si>
  <si>
    <t>Time Backward wrt weights (msec)</t>
  </si>
  <si>
    <t>TERAFLOPS BWD Inputs</t>
  </si>
  <si>
    <t>TERAFLOPS BWD Params</t>
  </si>
  <si>
    <t>Total Time</t>
  </si>
  <si>
    <t>DeepSpeech</t>
  </si>
  <si>
    <t>Source</t>
  </si>
  <si>
    <t>Machine Translation</t>
  </si>
  <si>
    <t>Language Modelling</t>
  </si>
  <si>
    <t>Speaker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</si>
</sst>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4"/>
  <sheetViews>
    <sheetView tabSelected="1" workbookViewId="0">
      <selection activeCell="A8" sqref="A8"/>
    </sheetView>
  </sheetViews>
  <sheetFormatPr baseColWidth="10" defaultColWidth="11" defaultRowHeight="16" x14ac:dyDescent="0.2"/>
  <cols>
    <col min="1" max="1" width="28" style="5" customWidth="1"/>
    <col min="2" max="3" width="11" style="5"/>
    <col min="4" max="4" width="22" style="5" customWidth="1"/>
    <col min="5" max="6" width="11" style="5"/>
    <col min="7" max="7" width="22.5" style="5" customWidth="1"/>
    <col min="8" max="8" width="32.6640625" style="5" customWidth="1"/>
    <col min="9" max="9" width="30.83203125" style="5" customWidth="1"/>
    <col min="10" max="10" width="20" style="5" customWidth="1"/>
    <col min="11" max="11" width="21.1640625" style="5" customWidth="1"/>
    <col min="12" max="12" width="23" style="5" customWidth="1"/>
    <col min="13" max="13" width="18" style="5" customWidth="1"/>
    <col min="14" max="14" width="20.83203125" style="5" customWidth="1"/>
    <col min="15" max="19" width="11" style="5"/>
    <col min="20" max="20" width="18.5" style="5" customWidth="1"/>
    <col min="21" max="21" width="22.33203125" style="5" customWidth="1"/>
    <col min="22" max="22" width="24.6640625" style="5" customWidth="1"/>
    <col min="23" max="16384" width="11" style="5"/>
  </cols>
  <sheetData>
    <row r="1" spans="1:12" x14ac:dyDescent="0.2">
      <c r="A1" s="2" t="s">
        <v>60</v>
      </c>
      <c r="B1" s="2" t="s">
        <v>61</v>
      </c>
    </row>
    <row r="3" spans="1:12" x14ac:dyDescent="0.2">
      <c r="A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I3" s="5" t="s">
        <v>6</v>
      </c>
      <c r="J3" s="5" t="s">
        <v>7</v>
      </c>
    </row>
    <row r="4" spans="1:12" x14ac:dyDescent="0.2">
      <c r="C4" s="5">
        <v>1760</v>
      </c>
      <c r="D4" s="5">
        <v>16</v>
      </c>
      <c r="E4" s="5">
        <v>1760</v>
      </c>
      <c r="F4" s="5" t="s">
        <v>2</v>
      </c>
      <c r="G4" s="5" t="s">
        <v>2</v>
      </c>
      <c r="I4" s="6">
        <v>5.8000000000000003E-2</v>
      </c>
      <c r="J4" s="6">
        <f t="shared" ref="J4:J46" si="0">(2*C4*D4*E4)/(I4/1000)/10^12</f>
        <v>1.7090206896551723</v>
      </c>
      <c r="K4" s="6"/>
      <c r="L4" s="6"/>
    </row>
    <row r="5" spans="1:12" x14ac:dyDescent="0.2">
      <c r="C5" s="5">
        <v>1760</v>
      </c>
      <c r="D5" s="5">
        <v>32</v>
      </c>
      <c r="E5" s="5">
        <v>1760</v>
      </c>
      <c r="F5" s="5" t="s">
        <v>2</v>
      </c>
      <c r="G5" s="5" t="s">
        <v>2</v>
      </c>
      <c r="I5" s="6">
        <v>3.9E-2</v>
      </c>
      <c r="J5" s="6">
        <f t="shared" si="0"/>
        <v>5.0832410256410254</v>
      </c>
      <c r="K5" s="6"/>
      <c r="L5" s="6"/>
    </row>
    <row r="6" spans="1:12" x14ac:dyDescent="0.2">
      <c r="C6" s="5">
        <v>1760</v>
      </c>
      <c r="D6" s="5">
        <v>64</v>
      </c>
      <c r="E6" s="5">
        <v>1760</v>
      </c>
      <c r="F6" s="5" t="s">
        <v>2</v>
      </c>
      <c r="G6" s="5" t="s">
        <v>2</v>
      </c>
      <c r="I6" s="6">
        <v>7.2000000000000008E-2</v>
      </c>
      <c r="J6" s="6">
        <f t="shared" si="0"/>
        <v>5.506844444444444</v>
      </c>
      <c r="K6" s="6"/>
      <c r="L6" s="6"/>
    </row>
    <row r="7" spans="1:12" x14ac:dyDescent="0.2">
      <c r="C7" s="5">
        <v>1760</v>
      </c>
      <c r="D7" s="5">
        <v>128</v>
      </c>
      <c r="E7" s="5">
        <v>1760</v>
      </c>
      <c r="F7" s="5" t="s">
        <v>2</v>
      </c>
      <c r="G7" s="5" t="s">
        <v>2</v>
      </c>
      <c r="I7" s="6">
        <v>0.123</v>
      </c>
      <c r="J7" s="6">
        <f t="shared" si="0"/>
        <v>6.4470373983739835</v>
      </c>
      <c r="K7" s="6"/>
      <c r="L7" s="6"/>
    </row>
    <row r="8" spans="1:12" x14ac:dyDescent="0.2">
      <c r="C8" s="5">
        <v>1760</v>
      </c>
      <c r="D8" s="5">
        <v>7000</v>
      </c>
      <c r="E8" s="5">
        <v>1760</v>
      </c>
      <c r="F8" s="5" t="s">
        <v>2</v>
      </c>
      <c r="G8" s="5" t="s">
        <v>2</v>
      </c>
      <c r="I8" s="6">
        <v>3.9830000000000001</v>
      </c>
      <c r="J8" s="6">
        <f t="shared" si="0"/>
        <v>10.88787346221441</v>
      </c>
      <c r="K8" s="6"/>
      <c r="L8" s="6"/>
    </row>
    <row r="9" spans="1:12" x14ac:dyDescent="0.2">
      <c r="C9" s="5">
        <v>2048</v>
      </c>
      <c r="D9" s="5">
        <v>16</v>
      </c>
      <c r="E9" s="5">
        <v>2048</v>
      </c>
      <c r="F9" s="5" t="s">
        <v>2</v>
      </c>
      <c r="G9" s="5" t="s">
        <v>2</v>
      </c>
      <c r="I9" s="6">
        <v>9.4E-2</v>
      </c>
      <c r="J9" s="6">
        <f t="shared" si="0"/>
        <v>1.4278481702127661</v>
      </c>
      <c r="K9" s="6"/>
      <c r="L9" s="6"/>
    </row>
    <row r="10" spans="1:12" x14ac:dyDescent="0.2">
      <c r="C10" s="5">
        <v>2048</v>
      </c>
      <c r="D10" s="5">
        <v>32</v>
      </c>
      <c r="E10" s="5">
        <v>2048</v>
      </c>
      <c r="F10" s="5" t="s">
        <v>2</v>
      </c>
      <c r="G10" s="5" t="s">
        <v>2</v>
      </c>
      <c r="I10" s="6">
        <v>4.8000000000000001E-2</v>
      </c>
      <c r="J10" s="6">
        <f t="shared" si="0"/>
        <v>5.5924053333333328</v>
      </c>
      <c r="K10" s="6"/>
      <c r="L10" s="6"/>
    </row>
    <row r="11" spans="1:12" x14ac:dyDescent="0.2">
      <c r="C11" s="5">
        <v>2048</v>
      </c>
      <c r="D11" s="5">
        <v>64</v>
      </c>
      <c r="E11" s="5">
        <v>2048</v>
      </c>
      <c r="F11" s="5" t="s">
        <v>2</v>
      </c>
      <c r="G11" s="5" t="s">
        <v>2</v>
      </c>
      <c r="I11" s="6">
        <v>9.8000000000000004E-2</v>
      </c>
      <c r="J11" s="6">
        <f t="shared" si="0"/>
        <v>5.4782746122448973</v>
      </c>
      <c r="K11" s="6"/>
      <c r="L11" s="6"/>
    </row>
    <row r="12" spans="1:12" x14ac:dyDescent="0.2">
      <c r="C12" s="5">
        <v>2048</v>
      </c>
      <c r="D12" s="5">
        <v>128</v>
      </c>
      <c r="E12" s="5">
        <v>2048</v>
      </c>
      <c r="F12" s="5" t="s">
        <v>2</v>
      </c>
      <c r="G12" s="5" t="s">
        <v>2</v>
      </c>
      <c r="I12" s="6">
        <v>0.13700000000000001</v>
      </c>
      <c r="J12" s="6">
        <f t="shared" si="0"/>
        <v>7.837531562043794</v>
      </c>
      <c r="K12" s="6"/>
      <c r="L12" s="6"/>
    </row>
    <row r="13" spans="1:12" x14ac:dyDescent="0.2">
      <c r="C13" s="5">
        <v>2048</v>
      </c>
      <c r="D13" s="5">
        <v>7000</v>
      </c>
      <c r="E13" s="5">
        <v>2048</v>
      </c>
      <c r="F13" s="5" t="s">
        <v>2</v>
      </c>
      <c r="G13" s="5" t="s">
        <v>2</v>
      </c>
      <c r="I13" s="6">
        <v>4.8449999999999998</v>
      </c>
      <c r="J13" s="6">
        <f t="shared" si="0"/>
        <v>12.119763880288959</v>
      </c>
      <c r="K13" s="6"/>
      <c r="L13" s="6"/>
    </row>
    <row r="14" spans="1:12" x14ac:dyDescent="0.2">
      <c r="C14" s="5">
        <v>2560</v>
      </c>
      <c r="D14" s="5">
        <v>16</v>
      </c>
      <c r="E14" s="5">
        <v>2560</v>
      </c>
      <c r="F14" s="5" t="s">
        <v>2</v>
      </c>
      <c r="G14" s="5" t="s">
        <v>2</v>
      </c>
      <c r="I14" s="6">
        <v>0.151</v>
      </c>
      <c r="J14" s="6">
        <f t="shared" si="0"/>
        <v>1.3888423841059605</v>
      </c>
      <c r="K14" s="6"/>
      <c r="L14" s="6"/>
    </row>
    <row r="15" spans="1:12" x14ac:dyDescent="0.2">
      <c r="C15" s="5">
        <v>2560</v>
      </c>
      <c r="D15" s="5">
        <v>32</v>
      </c>
      <c r="E15" s="5">
        <v>2560</v>
      </c>
      <c r="F15" s="5" t="s">
        <v>2</v>
      </c>
      <c r="G15" s="5" t="s">
        <v>2</v>
      </c>
      <c r="I15" s="6">
        <v>6.8000000000000005E-2</v>
      </c>
      <c r="J15" s="6">
        <f t="shared" si="0"/>
        <v>6.1680941176470583</v>
      </c>
      <c r="K15" s="6"/>
      <c r="L15" s="6"/>
    </row>
    <row r="16" spans="1:12" x14ac:dyDescent="0.2">
      <c r="C16" s="5">
        <v>2560</v>
      </c>
      <c r="D16" s="5">
        <v>64</v>
      </c>
      <c r="E16" s="5">
        <v>2560</v>
      </c>
      <c r="F16" s="5" t="s">
        <v>2</v>
      </c>
      <c r="G16" s="5" t="s">
        <v>2</v>
      </c>
      <c r="I16" s="6">
        <v>0.127</v>
      </c>
      <c r="J16" s="6">
        <f t="shared" si="0"/>
        <v>6.6052031496063002</v>
      </c>
      <c r="K16" s="6"/>
      <c r="L16" s="6"/>
    </row>
    <row r="17" spans="3:12" x14ac:dyDescent="0.2">
      <c r="C17" s="5">
        <v>2560</v>
      </c>
      <c r="D17" s="5">
        <v>128</v>
      </c>
      <c r="E17" s="5">
        <v>2560</v>
      </c>
      <c r="F17" s="5" t="s">
        <v>2</v>
      </c>
      <c r="G17" s="5" t="s">
        <v>2</v>
      </c>
      <c r="I17" s="6">
        <v>0.19600000000000001</v>
      </c>
      <c r="J17" s="6">
        <f t="shared" si="0"/>
        <v>8.5598040816326524</v>
      </c>
      <c r="K17" s="6"/>
      <c r="L17" s="6"/>
    </row>
    <row r="18" spans="3:12" x14ac:dyDescent="0.2">
      <c r="C18" s="5">
        <v>2560</v>
      </c>
      <c r="D18" s="5">
        <v>7000</v>
      </c>
      <c r="E18" s="5">
        <v>2560</v>
      </c>
      <c r="F18" s="5" t="s">
        <v>2</v>
      </c>
      <c r="G18" s="5" t="s">
        <v>2</v>
      </c>
      <c r="I18" s="6">
        <v>8.2059999999999995</v>
      </c>
      <c r="J18" s="6">
        <f t="shared" si="0"/>
        <v>11.18089203022179</v>
      </c>
      <c r="K18" s="6"/>
      <c r="L18" s="6"/>
    </row>
    <row r="19" spans="3:12" x14ac:dyDescent="0.2">
      <c r="C19" s="5">
        <v>4096</v>
      </c>
      <c r="D19" s="5">
        <v>16</v>
      </c>
      <c r="E19" s="5">
        <v>4096</v>
      </c>
      <c r="F19" s="5" t="s">
        <v>2</v>
      </c>
      <c r="G19" s="5" t="s">
        <v>2</v>
      </c>
      <c r="I19" s="6">
        <v>0.39600000000000002</v>
      </c>
      <c r="J19" s="6">
        <f t="shared" si="0"/>
        <v>1.3557346262626262</v>
      </c>
      <c r="K19" s="6"/>
      <c r="L19" s="6"/>
    </row>
    <row r="20" spans="3:12" x14ac:dyDescent="0.2">
      <c r="C20" s="5">
        <v>4096</v>
      </c>
      <c r="D20" s="5">
        <v>32</v>
      </c>
      <c r="E20" s="5">
        <v>4096</v>
      </c>
      <c r="F20" s="5" t="s">
        <v>2</v>
      </c>
      <c r="G20" s="5" t="s">
        <v>2</v>
      </c>
      <c r="I20" s="6">
        <v>0.186</v>
      </c>
      <c r="J20" s="6">
        <f t="shared" si="0"/>
        <v>5.7728055053763443</v>
      </c>
      <c r="K20" s="6"/>
      <c r="L20" s="6"/>
    </row>
    <row r="21" spans="3:12" x14ac:dyDescent="0.2">
      <c r="C21" s="5">
        <v>4096</v>
      </c>
      <c r="D21" s="5">
        <v>64</v>
      </c>
      <c r="E21" s="5">
        <v>4096</v>
      </c>
      <c r="F21" s="5" t="s">
        <v>2</v>
      </c>
      <c r="G21" s="5" t="s">
        <v>2</v>
      </c>
      <c r="I21" s="6">
        <v>0.254</v>
      </c>
      <c r="J21" s="6">
        <f t="shared" si="0"/>
        <v>8.4546600314960632</v>
      </c>
      <c r="K21" s="6"/>
      <c r="L21" s="6"/>
    </row>
    <row r="22" spans="3:12" x14ac:dyDescent="0.2">
      <c r="C22" s="5">
        <v>4096</v>
      </c>
      <c r="D22" s="5">
        <v>128</v>
      </c>
      <c r="E22" s="5">
        <v>4096</v>
      </c>
      <c r="F22" s="5" t="s">
        <v>2</v>
      </c>
      <c r="G22" s="5" t="s">
        <v>2</v>
      </c>
      <c r="I22" s="6">
        <v>0.45700000000000002</v>
      </c>
      <c r="J22" s="6">
        <f t="shared" si="0"/>
        <v>9.3981778905908104</v>
      </c>
      <c r="K22" s="6"/>
      <c r="L22" s="6"/>
    </row>
    <row r="23" spans="3:12" x14ac:dyDescent="0.2">
      <c r="C23" s="5">
        <v>4096</v>
      </c>
      <c r="D23" s="5">
        <v>7000</v>
      </c>
      <c r="E23" s="5">
        <v>4096</v>
      </c>
      <c r="F23" s="5" t="s">
        <v>2</v>
      </c>
      <c r="G23" s="5" t="s">
        <v>2</v>
      </c>
      <c r="I23" s="6">
        <v>20.538</v>
      </c>
      <c r="J23" s="6">
        <f t="shared" si="0"/>
        <v>11.436411724608043</v>
      </c>
      <c r="K23" s="6"/>
      <c r="L23" s="6"/>
    </row>
    <row r="24" spans="3:12" x14ac:dyDescent="0.2">
      <c r="C24" s="5">
        <v>1760</v>
      </c>
      <c r="D24" s="5">
        <v>16</v>
      </c>
      <c r="E24" s="5">
        <v>1760</v>
      </c>
      <c r="F24" s="5" t="s">
        <v>8</v>
      </c>
      <c r="G24" s="5" t="s">
        <v>2</v>
      </c>
      <c r="I24" s="6">
        <v>9.0999999999999998E-2</v>
      </c>
      <c r="J24" s="6">
        <f t="shared" si="0"/>
        <v>1.0892659340659341</v>
      </c>
      <c r="K24" s="6"/>
      <c r="L24" s="6"/>
    </row>
    <row r="25" spans="3:12" x14ac:dyDescent="0.2">
      <c r="C25" s="5">
        <v>1760</v>
      </c>
      <c r="D25" s="5">
        <v>32</v>
      </c>
      <c r="E25" s="5">
        <v>1760</v>
      </c>
      <c r="F25" s="5" t="s">
        <v>8</v>
      </c>
      <c r="G25" s="5" t="s">
        <v>2</v>
      </c>
      <c r="I25" s="6">
        <v>5.2999999999999999E-2</v>
      </c>
      <c r="J25" s="6">
        <f t="shared" si="0"/>
        <v>3.740498113207547</v>
      </c>
      <c r="K25" s="6"/>
      <c r="L25" s="6"/>
    </row>
    <row r="26" spans="3:12" x14ac:dyDescent="0.2">
      <c r="C26" s="5">
        <v>1760</v>
      </c>
      <c r="D26" s="5">
        <v>64</v>
      </c>
      <c r="E26" s="5">
        <v>1760</v>
      </c>
      <c r="F26" s="5" t="s">
        <v>8</v>
      </c>
      <c r="G26" s="5" t="s">
        <v>2</v>
      </c>
      <c r="I26" s="6">
        <v>7.3999999999999996E-2</v>
      </c>
      <c r="J26" s="6">
        <f t="shared" si="0"/>
        <v>5.3580108108108115</v>
      </c>
      <c r="K26" s="6"/>
      <c r="L26" s="6"/>
    </row>
    <row r="27" spans="3:12" x14ac:dyDescent="0.2">
      <c r="C27" s="5">
        <v>1760</v>
      </c>
      <c r="D27" s="5">
        <v>128</v>
      </c>
      <c r="E27" s="5">
        <v>1760</v>
      </c>
      <c r="F27" s="5" t="s">
        <v>8</v>
      </c>
      <c r="G27" s="5" t="s">
        <v>2</v>
      </c>
      <c r="I27" s="6">
        <v>0.11600000000000001</v>
      </c>
      <c r="J27" s="6">
        <f t="shared" si="0"/>
        <v>6.8360827586206891</v>
      </c>
      <c r="K27" s="6"/>
      <c r="L27" s="6"/>
    </row>
    <row r="28" spans="3:12" x14ac:dyDescent="0.2">
      <c r="C28" s="5">
        <v>1760</v>
      </c>
      <c r="D28" s="5">
        <v>7000</v>
      </c>
      <c r="E28" s="5">
        <v>1760</v>
      </c>
      <c r="F28" s="5" t="s">
        <v>8</v>
      </c>
      <c r="G28" s="5" t="s">
        <v>2</v>
      </c>
      <c r="I28" s="6">
        <v>4.1029999999999998</v>
      </c>
      <c r="J28" s="6">
        <f t="shared" si="0"/>
        <v>10.569436997319036</v>
      </c>
      <c r="K28" s="6"/>
      <c r="L28" s="6"/>
    </row>
    <row r="29" spans="3:12" x14ac:dyDescent="0.2">
      <c r="C29" s="5">
        <v>2048</v>
      </c>
      <c r="D29" s="5">
        <v>16</v>
      </c>
      <c r="E29" s="5">
        <v>2048</v>
      </c>
      <c r="F29" s="5" t="s">
        <v>8</v>
      </c>
      <c r="G29" s="5" t="s">
        <v>2</v>
      </c>
      <c r="I29" s="6">
        <v>0.105</v>
      </c>
      <c r="J29" s="6">
        <f t="shared" si="0"/>
        <v>1.2782640761904762</v>
      </c>
      <c r="K29" s="6"/>
      <c r="L29" s="6"/>
    </row>
    <row r="30" spans="3:12" x14ac:dyDescent="0.2">
      <c r="C30" s="5">
        <v>2048</v>
      </c>
      <c r="D30" s="5">
        <v>32</v>
      </c>
      <c r="E30" s="5">
        <v>2048</v>
      </c>
      <c r="F30" s="5" t="s">
        <v>8</v>
      </c>
      <c r="G30" s="5" t="s">
        <v>2</v>
      </c>
      <c r="I30" s="6">
        <v>5.1000000000000004E-2</v>
      </c>
      <c r="J30" s="6">
        <f t="shared" si="0"/>
        <v>5.2634403137254893</v>
      </c>
      <c r="K30" s="6"/>
      <c r="L30" s="6"/>
    </row>
    <row r="31" spans="3:12" x14ac:dyDescent="0.2">
      <c r="C31" s="5">
        <v>2048</v>
      </c>
      <c r="D31" s="5">
        <v>64</v>
      </c>
      <c r="E31" s="5">
        <v>2048</v>
      </c>
      <c r="F31" s="5" t="s">
        <v>8</v>
      </c>
      <c r="G31" s="5" t="s">
        <v>2</v>
      </c>
      <c r="I31" s="6">
        <v>0.15</v>
      </c>
      <c r="J31" s="6">
        <f t="shared" si="0"/>
        <v>3.5791394133333334</v>
      </c>
      <c r="K31" s="6"/>
      <c r="L31" s="6"/>
    </row>
    <row r="32" spans="3:12" x14ac:dyDescent="0.2">
      <c r="C32" s="5">
        <v>2048</v>
      </c>
      <c r="D32" s="5">
        <v>128</v>
      </c>
      <c r="E32" s="5">
        <v>2048</v>
      </c>
      <c r="F32" s="5" t="s">
        <v>8</v>
      </c>
      <c r="G32" s="5" t="s">
        <v>2</v>
      </c>
      <c r="I32" s="6">
        <v>0.187</v>
      </c>
      <c r="J32" s="6">
        <f t="shared" si="0"/>
        <v>5.741934887700535</v>
      </c>
      <c r="K32" s="6"/>
      <c r="L32" s="6"/>
    </row>
    <row r="33" spans="3:12" x14ac:dyDescent="0.2">
      <c r="C33" s="5">
        <v>2048</v>
      </c>
      <c r="D33" s="5">
        <v>7000</v>
      </c>
      <c r="E33" s="5">
        <v>2048</v>
      </c>
      <c r="F33" s="5" t="s">
        <v>8</v>
      </c>
      <c r="G33" s="5" t="s">
        <v>2</v>
      </c>
      <c r="I33" s="6">
        <v>4.9569999999999999</v>
      </c>
      <c r="J33" s="6">
        <f t="shared" si="0"/>
        <v>11.845926165019167</v>
      </c>
      <c r="K33" s="6"/>
      <c r="L33" s="6"/>
    </row>
    <row r="34" spans="3:12" x14ac:dyDescent="0.2">
      <c r="C34" s="5">
        <v>2560</v>
      </c>
      <c r="D34" s="5">
        <v>16</v>
      </c>
      <c r="E34" s="5">
        <v>2560</v>
      </c>
      <c r="F34" s="5" t="s">
        <v>8</v>
      </c>
      <c r="G34" s="5" t="s">
        <v>2</v>
      </c>
      <c r="I34" s="6">
        <v>0.16200000000000001</v>
      </c>
      <c r="J34" s="6">
        <f t="shared" si="0"/>
        <v>1.2945382716049383</v>
      </c>
      <c r="K34" s="6"/>
      <c r="L34" s="6"/>
    </row>
    <row r="35" spans="3:12" x14ac:dyDescent="0.2">
      <c r="C35" s="5">
        <v>2560</v>
      </c>
      <c r="D35" s="5">
        <v>32</v>
      </c>
      <c r="E35" s="5">
        <v>2560</v>
      </c>
      <c r="F35" s="5" t="s">
        <v>8</v>
      </c>
      <c r="G35" s="5" t="s">
        <v>2</v>
      </c>
      <c r="I35" s="6">
        <v>0.10200000000000001</v>
      </c>
      <c r="J35" s="6">
        <f t="shared" si="0"/>
        <v>4.1120627450980383</v>
      </c>
      <c r="K35" s="6"/>
      <c r="L35" s="6"/>
    </row>
    <row r="36" spans="3:12" x14ac:dyDescent="0.2">
      <c r="C36" s="5">
        <v>2560</v>
      </c>
      <c r="D36" s="5">
        <v>64</v>
      </c>
      <c r="E36" s="5">
        <v>2560</v>
      </c>
      <c r="F36" s="5" t="s">
        <v>8</v>
      </c>
      <c r="G36" s="5" t="s">
        <v>2</v>
      </c>
      <c r="I36" s="6">
        <v>0.37</v>
      </c>
      <c r="J36" s="6">
        <f t="shared" si="0"/>
        <v>2.2671913513513515</v>
      </c>
      <c r="K36" s="6"/>
      <c r="L36" s="6"/>
    </row>
    <row r="37" spans="3:12" x14ac:dyDescent="0.2">
      <c r="C37" s="5">
        <v>2560</v>
      </c>
      <c r="D37" s="5">
        <v>128</v>
      </c>
      <c r="E37" s="5">
        <v>2560</v>
      </c>
      <c r="F37" s="5" t="s">
        <v>8</v>
      </c>
      <c r="G37" s="5" t="s">
        <v>2</v>
      </c>
      <c r="I37" s="6">
        <v>0.40700000000000003</v>
      </c>
      <c r="J37" s="6">
        <f t="shared" si="0"/>
        <v>4.1221660933660935</v>
      </c>
      <c r="K37" s="6"/>
      <c r="L37" s="6"/>
    </row>
    <row r="38" spans="3:12" x14ac:dyDescent="0.2">
      <c r="C38" s="5">
        <v>2560</v>
      </c>
      <c r="D38" s="5">
        <v>7000</v>
      </c>
      <c r="E38" s="5">
        <v>2560</v>
      </c>
      <c r="F38" s="5" t="s">
        <v>8</v>
      </c>
      <c r="G38" s="5" t="s">
        <v>2</v>
      </c>
      <c r="I38" s="6">
        <v>8.4499999999999993</v>
      </c>
      <c r="J38" s="6">
        <f t="shared" si="0"/>
        <v>10.858035502958581</v>
      </c>
      <c r="K38" s="6"/>
      <c r="L38" s="6"/>
    </row>
    <row r="39" spans="3:12" x14ac:dyDescent="0.2">
      <c r="C39" s="5">
        <v>4096</v>
      </c>
      <c r="D39" s="5">
        <v>16</v>
      </c>
      <c r="E39" s="5">
        <v>4096</v>
      </c>
      <c r="F39" s="5" t="s">
        <v>8</v>
      </c>
      <c r="G39" s="5" t="s">
        <v>2</v>
      </c>
      <c r="I39" s="6">
        <v>0.34100000000000003</v>
      </c>
      <c r="J39" s="6">
        <f t="shared" si="0"/>
        <v>1.5744015014662753</v>
      </c>
      <c r="K39" s="6"/>
      <c r="L39" s="6"/>
    </row>
    <row r="40" spans="3:12" x14ac:dyDescent="0.2">
      <c r="C40" s="5">
        <v>4096</v>
      </c>
      <c r="D40" s="5">
        <v>32</v>
      </c>
      <c r="E40" s="5">
        <v>4096</v>
      </c>
      <c r="F40" s="5" t="s">
        <v>8</v>
      </c>
      <c r="G40" s="5" t="s">
        <v>2</v>
      </c>
      <c r="I40" s="6">
        <v>0.191</v>
      </c>
      <c r="J40" s="6">
        <f t="shared" si="0"/>
        <v>5.6216849424083772</v>
      </c>
      <c r="K40" s="6"/>
      <c r="L40" s="6"/>
    </row>
    <row r="41" spans="3:12" x14ac:dyDescent="0.2">
      <c r="C41" s="5">
        <v>4096</v>
      </c>
      <c r="D41" s="5">
        <v>64</v>
      </c>
      <c r="E41" s="5">
        <v>4096</v>
      </c>
      <c r="F41" s="5" t="s">
        <v>8</v>
      </c>
      <c r="G41" s="5" t="s">
        <v>2</v>
      </c>
      <c r="I41" s="6">
        <v>0.52600000000000002</v>
      </c>
      <c r="J41" s="6">
        <f t="shared" si="0"/>
        <v>4.0826685323193912</v>
      </c>
      <c r="K41" s="6"/>
      <c r="L41" s="6"/>
    </row>
    <row r="42" spans="3:12" x14ac:dyDescent="0.2">
      <c r="C42" s="5">
        <v>4096</v>
      </c>
      <c r="D42" s="5">
        <v>128</v>
      </c>
      <c r="E42" s="5">
        <v>4096</v>
      </c>
      <c r="F42" s="5" t="s">
        <v>8</v>
      </c>
      <c r="G42" s="5" t="s">
        <v>2</v>
      </c>
      <c r="I42" s="6">
        <v>0.75900000000000001</v>
      </c>
      <c r="J42" s="6">
        <f t="shared" si="0"/>
        <v>5.6587184400527013</v>
      </c>
      <c r="K42" s="6"/>
      <c r="L42" s="6"/>
    </row>
    <row r="43" spans="3:12" x14ac:dyDescent="0.2">
      <c r="C43" s="5">
        <v>4096</v>
      </c>
      <c r="D43" s="5">
        <v>7000</v>
      </c>
      <c r="E43" s="5">
        <v>4096</v>
      </c>
      <c r="F43" s="5" t="s">
        <v>8</v>
      </c>
      <c r="G43" s="5" t="s">
        <v>2</v>
      </c>
      <c r="I43" s="6">
        <v>21.006</v>
      </c>
      <c r="J43" s="6">
        <f t="shared" si="0"/>
        <v>11.181615919261164</v>
      </c>
      <c r="K43" s="6"/>
      <c r="L43" s="6"/>
    </row>
    <row r="44" spans="3:12" x14ac:dyDescent="0.2">
      <c r="C44" s="5">
        <v>1760</v>
      </c>
      <c r="D44" s="5">
        <v>7133</v>
      </c>
      <c r="E44" s="5">
        <v>1760</v>
      </c>
      <c r="F44" s="5" t="s">
        <v>2</v>
      </c>
      <c r="G44" s="5" t="s">
        <v>8</v>
      </c>
      <c r="H44" s="5" t="s">
        <v>9</v>
      </c>
      <c r="I44" s="6">
        <v>4.0220000000000002</v>
      </c>
      <c r="J44" s="6">
        <f>(2*C44*D44*E44)/(I44/1000)/10^12</f>
        <v>10.987161014420685</v>
      </c>
      <c r="K44" s="6"/>
      <c r="L44" s="6"/>
    </row>
    <row r="45" spans="3:12" x14ac:dyDescent="0.2">
      <c r="C45" s="5">
        <v>2048</v>
      </c>
      <c r="D45" s="5">
        <v>7133</v>
      </c>
      <c r="E45" s="5">
        <v>2048</v>
      </c>
      <c r="F45" s="5" t="s">
        <v>2</v>
      </c>
      <c r="G45" s="5" t="s">
        <v>8</v>
      </c>
      <c r="I45" s="6">
        <v>5.1740000000000004</v>
      </c>
      <c r="J45" s="6">
        <f t="shared" si="0"/>
        <v>11.564735381522999</v>
      </c>
      <c r="K45" s="6"/>
      <c r="L45" s="6"/>
    </row>
    <row r="46" spans="3:12" x14ac:dyDescent="0.2">
      <c r="C46" s="5">
        <v>2560</v>
      </c>
      <c r="D46" s="5">
        <v>7133</v>
      </c>
      <c r="E46" s="5">
        <v>2560</v>
      </c>
      <c r="F46" s="5" t="s">
        <v>2</v>
      </c>
      <c r="G46" s="5" t="s">
        <v>8</v>
      </c>
      <c r="I46" s="6">
        <v>7.9880000000000004</v>
      </c>
      <c r="J46" s="6">
        <f t="shared" si="0"/>
        <v>11.70426359539309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20.542999999999999</v>
      </c>
      <c r="J47" s="6">
        <f>(2*C47*D47*E47)/(I47/1000)/10^12</f>
        <v>11.650867130214673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5">
        <v>5124</v>
      </c>
      <c r="D50" s="5">
        <v>9124</v>
      </c>
      <c r="E50" s="5">
        <v>1760</v>
      </c>
      <c r="F50" s="5" t="s">
        <v>2</v>
      </c>
      <c r="G50" s="5" t="s">
        <v>2</v>
      </c>
      <c r="I50" s="5">
        <v>15.012</v>
      </c>
      <c r="J50" s="6">
        <f>(2*C50*D50*E50)/(I50/1000)/10^12</f>
        <v>10.962219792166266</v>
      </c>
      <c r="K50" s="6"/>
      <c r="L50" s="6"/>
    </row>
    <row r="51" spans="3:12" x14ac:dyDescent="0.2">
      <c r="C51" s="5">
        <v>35</v>
      </c>
      <c r="D51" s="5">
        <v>8457</v>
      </c>
      <c r="E51" s="5">
        <v>1760</v>
      </c>
      <c r="F51" s="5" t="s">
        <v>2</v>
      </c>
      <c r="G51" s="5" t="s">
        <v>2</v>
      </c>
      <c r="I51" s="5">
        <v>0.27</v>
      </c>
      <c r="J51" s="6">
        <f t="shared" ref="J51:J65" si="1">(2*C51*D51*E51)/(I51/1000)/10^12</f>
        <v>3.858897777777778</v>
      </c>
      <c r="K51" s="6"/>
      <c r="L51" s="6"/>
    </row>
    <row r="52" spans="3:12" x14ac:dyDescent="0.2">
      <c r="C52" s="5">
        <v>5124</v>
      </c>
      <c r="D52" s="5">
        <v>9124</v>
      </c>
      <c r="E52" s="5">
        <v>2048</v>
      </c>
      <c r="F52" s="5" t="s">
        <v>2</v>
      </c>
      <c r="G52" s="5" t="s">
        <v>2</v>
      </c>
      <c r="I52" s="5">
        <v>17.309000000000001</v>
      </c>
      <c r="J52" s="6">
        <f t="shared" si="1"/>
        <v>11.063240862903692</v>
      </c>
      <c r="K52" s="6"/>
      <c r="L52" s="6"/>
    </row>
    <row r="53" spans="3:12" x14ac:dyDescent="0.2">
      <c r="C53" s="5">
        <v>35</v>
      </c>
      <c r="D53" s="5">
        <v>8457</v>
      </c>
      <c r="E53" s="5">
        <v>2048</v>
      </c>
      <c r="F53" s="5" t="s">
        <v>2</v>
      </c>
      <c r="G53" s="5" t="s">
        <v>2</v>
      </c>
      <c r="I53" s="5">
        <v>0.28700000000000003</v>
      </c>
      <c r="J53" s="6">
        <f t="shared" si="1"/>
        <v>4.2243746341463408</v>
      </c>
      <c r="K53" s="6"/>
      <c r="L53" s="6"/>
    </row>
    <row r="54" spans="3:12" x14ac:dyDescent="0.2">
      <c r="C54" s="5">
        <v>5124</v>
      </c>
      <c r="D54" s="5">
        <v>9124</v>
      </c>
      <c r="E54" s="5">
        <v>2560</v>
      </c>
      <c r="F54" s="5" t="s">
        <v>2</v>
      </c>
      <c r="G54" s="5" t="s">
        <v>2</v>
      </c>
      <c r="I54" s="5">
        <v>21.481999999999999</v>
      </c>
      <c r="J54" s="6">
        <f t="shared" si="1"/>
        <v>11.142679690904014</v>
      </c>
      <c r="K54" s="6"/>
      <c r="L54" s="6"/>
    </row>
    <row r="55" spans="3:12" x14ac:dyDescent="0.2">
      <c r="C55" s="5">
        <v>35</v>
      </c>
      <c r="D55" s="5">
        <v>8457</v>
      </c>
      <c r="E55" s="5">
        <v>2560</v>
      </c>
      <c r="F55" s="5" t="s">
        <v>2</v>
      </c>
      <c r="G55" s="5" t="s">
        <v>2</v>
      </c>
      <c r="I55" s="5">
        <v>0.376</v>
      </c>
      <c r="J55" s="6">
        <f t="shared" si="1"/>
        <v>4.0305702127659577</v>
      </c>
      <c r="K55" s="6"/>
      <c r="L55" s="6"/>
    </row>
    <row r="56" spans="3:12" x14ac:dyDescent="0.2">
      <c r="C56" s="5">
        <v>5124</v>
      </c>
      <c r="D56" s="5">
        <v>9124</v>
      </c>
      <c r="E56" s="5">
        <v>4096</v>
      </c>
      <c r="F56" s="5" t="s">
        <v>2</v>
      </c>
      <c r="G56" s="5" t="s">
        <v>2</v>
      </c>
      <c r="I56" s="5">
        <v>34.573999999999998</v>
      </c>
      <c r="J56" s="6">
        <f t="shared" si="1"/>
        <v>11.0773203040435</v>
      </c>
      <c r="K56" s="6"/>
      <c r="L56" s="6"/>
    </row>
    <row r="57" spans="3:12" x14ac:dyDescent="0.2">
      <c r="C57" s="5">
        <v>35</v>
      </c>
      <c r="D57" s="5">
        <v>8457</v>
      </c>
      <c r="E57" s="5">
        <v>4096</v>
      </c>
      <c r="F57" s="5" t="s">
        <v>2</v>
      </c>
      <c r="G57" s="5" t="s">
        <v>2</v>
      </c>
      <c r="I57" s="5">
        <v>0.57600000000000007</v>
      </c>
      <c r="J57" s="6">
        <f t="shared" si="1"/>
        <v>4.2097066666666665</v>
      </c>
      <c r="K57" s="6"/>
      <c r="L57" s="6"/>
    </row>
    <row r="58" spans="3:12" x14ac:dyDescent="0.2">
      <c r="C58" s="5">
        <v>5124</v>
      </c>
      <c r="D58" s="5">
        <v>9124</v>
      </c>
      <c r="E58" s="5">
        <v>1760</v>
      </c>
      <c r="F58" s="5" t="s">
        <v>8</v>
      </c>
      <c r="G58" s="5" t="s">
        <v>2</v>
      </c>
      <c r="I58" s="6">
        <v>16.419</v>
      </c>
      <c r="J58" s="6">
        <f t="shared" si="1"/>
        <v>10.02282986296364</v>
      </c>
      <c r="K58" s="6"/>
      <c r="L58" s="6"/>
    </row>
    <row r="59" spans="3:12" x14ac:dyDescent="0.2">
      <c r="C59" s="5">
        <v>35</v>
      </c>
      <c r="D59" s="5">
        <v>8457</v>
      </c>
      <c r="E59" s="5">
        <v>1760</v>
      </c>
      <c r="F59" s="5" t="s">
        <v>8</v>
      </c>
      <c r="G59" s="5" t="s">
        <v>2</v>
      </c>
      <c r="I59" s="6">
        <v>0.253</v>
      </c>
      <c r="J59" s="6">
        <f t="shared" si="1"/>
        <v>4.1181913043478255</v>
      </c>
      <c r="K59" s="6"/>
      <c r="L59" s="6"/>
    </row>
    <row r="60" spans="3:12" x14ac:dyDescent="0.2">
      <c r="C60" s="5">
        <v>5124</v>
      </c>
      <c r="D60" s="5">
        <v>9124</v>
      </c>
      <c r="E60" s="5">
        <v>2048</v>
      </c>
      <c r="F60" s="5" t="s">
        <v>8</v>
      </c>
      <c r="G60" s="5" t="s">
        <v>2</v>
      </c>
      <c r="I60" s="6">
        <v>17.812000000000001</v>
      </c>
      <c r="J60" s="6">
        <f t="shared" si="1"/>
        <v>10.750821698630137</v>
      </c>
      <c r="K60" s="6"/>
      <c r="L60" s="6"/>
    </row>
    <row r="61" spans="3:12" x14ac:dyDescent="0.2">
      <c r="C61" s="5">
        <v>35</v>
      </c>
      <c r="D61" s="5">
        <v>8457</v>
      </c>
      <c r="E61" s="5">
        <v>2048</v>
      </c>
      <c r="F61" s="5" t="s">
        <v>8</v>
      </c>
      <c r="G61" s="5" t="s">
        <v>2</v>
      </c>
      <c r="I61" s="6">
        <v>0.23600000000000002</v>
      </c>
      <c r="J61" s="6">
        <f t="shared" si="1"/>
        <v>5.1372691525423724</v>
      </c>
      <c r="K61" s="6"/>
      <c r="L61" s="6"/>
    </row>
    <row r="62" spans="3:12" x14ac:dyDescent="0.2">
      <c r="C62" s="5">
        <v>5124</v>
      </c>
      <c r="D62" s="5">
        <v>9124</v>
      </c>
      <c r="E62" s="5">
        <v>2560</v>
      </c>
      <c r="F62" s="5" t="s">
        <v>8</v>
      </c>
      <c r="G62" s="5" t="s">
        <v>2</v>
      </c>
      <c r="I62" s="6">
        <v>24.126000000000001</v>
      </c>
      <c r="J62" s="6">
        <f t="shared" si="1"/>
        <v>9.9215388012932113</v>
      </c>
      <c r="K62" s="6"/>
      <c r="L62" s="6"/>
    </row>
    <row r="63" spans="3:12" x14ac:dyDescent="0.2">
      <c r="C63" s="5">
        <v>35</v>
      </c>
      <c r="D63" s="5">
        <v>8457</v>
      </c>
      <c r="E63" s="5">
        <v>2560</v>
      </c>
      <c r="F63" s="5" t="s">
        <v>8</v>
      </c>
      <c r="G63" s="5" t="s">
        <v>2</v>
      </c>
      <c r="I63" s="6">
        <v>0.35100000000000003</v>
      </c>
      <c r="J63" s="6">
        <f t="shared" si="1"/>
        <v>4.3176478632478625</v>
      </c>
      <c r="K63" s="6"/>
      <c r="L63" s="6"/>
    </row>
    <row r="64" spans="3:12" x14ac:dyDescent="0.2">
      <c r="C64" s="5">
        <v>5124</v>
      </c>
      <c r="D64" s="5">
        <v>9124</v>
      </c>
      <c r="E64" s="5">
        <v>4096</v>
      </c>
      <c r="F64" s="5" t="s">
        <v>8</v>
      </c>
      <c r="G64" s="5" t="s">
        <v>2</v>
      </c>
      <c r="I64" s="6">
        <v>35.78</v>
      </c>
      <c r="J64" s="6">
        <f t="shared" si="1"/>
        <v>10.703948356400225</v>
      </c>
      <c r="K64" s="6"/>
      <c r="L64" s="6"/>
    </row>
    <row r="65" spans="3:12" x14ac:dyDescent="0.2">
      <c r="C65" s="5">
        <v>35</v>
      </c>
      <c r="D65" s="5">
        <v>8457</v>
      </c>
      <c r="E65" s="5">
        <v>4096</v>
      </c>
      <c r="F65" s="5" t="s">
        <v>8</v>
      </c>
      <c r="G65" s="5" t="s">
        <v>2</v>
      </c>
      <c r="I65" s="6">
        <v>0.48799999999999999</v>
      </c>
      <c r="J65" s="6">
        <f t="shared" si="1"/>
        <v>4.9688340983606558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5">
        <v>7680</v>
      </c>
      <c r="D67" s="5">
        <v>16</v>
      </c>
      <c r="E67" s="5">
        <v>2560</v>
      </c>
      <c r="F67" s="5" t="s">
        <v>2</v>
      </c>
      <c r="G67" s="5" t="s">
        <v>2</v>
      </c>
      <c r="I67" s="6">
        <v>0.72499999999999998</v>
      </c>
      <c r="J67" s="6">
        <f t="shared" ref="J67:J82" si="2">(2*C67*D67*E67)/(I67/1000)/10^12</f>
        <v>0.86778703448275862</v>
      </c>
      <c r="K67" s="6"/>
      <c r="L67" s="6"/>
    </row>
    <row r="68" spans="3:12" x14ac:dyDescent="0.2">
      <c r="C68" s="5">
        <v>7680</v>
      </c>
      <c r="D68" s="5">
        <v>32</v>
      </c>
      <c r="E68" s="5">
        <v>2560</v>
      </c>
      <c r="F68" s="5" t="s">
        <v>2</v>
      </c>
      <c r="G68" s="5" t="s">
        <v>2</v>
      </c>
      <c r="I68" s="6">
        <v>0.20300000000000001</v>
      </c>
      <c r="J68" s="6">
        <f t="shared" si="2"/>
        <v>6.1984788177339905</v>
      </c>
      <c r="K68" s="6"/>
      <c r="L68" s="6"/>
    </row>
    <row r="69" spans="3:12" x14ac:dyDescent="0.2">
      <c r="C69" s="5">
        <v>7680</v>
      </c>
      <c r="D69" s="5">
        <v>64</v>
      </c>
      <c r="E69" s="5">
        <v>2560</v>
      </c>
      <c r="F69" s="5" t="s">
        <v>2</v>
      </c>
      <c r="G69" s="5" t="s">
        <v>2</v>
      </c>
      <c r="I69" s="5">
        <v>0.28400000000000003</v>
      </c>
      <c r="J69" s="6">
        <f t="shared" si="2"/>
        <v>8.8612056338028165</v>
      </c>
      <c r="K69" s="6"/>
      <c r="L69" s="6"/>
    </row>
    <row r="70" spans="3:12" x14ac:dyDescent="0.2">
      <c r="C70" s="5">
        <v>7680</v>
      </c>
      <c r="D70" s="5">
        <v>128</v>
      </c>
      <c r="E70" s="5">
        <v>2560</v>
      </c>
      <c r="F70" s="5" t="s">
        <v>2</v>
      </c>
      <c r="G70" s="5" t="s">
        <v>2</v>
      </c>
      <c r="I70" s="6">
        <v>0.52700000000000002</v>
      </c>
      <c r="J70" s="6">
        <f t="shared" si="2"/>
        <v>9.550597343453509</v>
      </c>
      <c r="K70" s="6"/>
      <c r="L70" s="6"/>
    </row>
    <row r="71" spans="3:12" x14ac:dyDescent="0.2">
      <c r="C71" s="5">
        <v>7680</v>
      </c>
      <c r="D71" s="5">
        <v>16</v>
      </c>
      <c r="E71" s="5">
        <v>2560</v>
      </c>
      <c r="F71" s="5" t="s">
        <v>8</v>
      </c>
      <c r="G71" s="5" t="s">
        <v>2</v>
      </c>
      <c r="I71" s="6">
        <v>0.46200000000000002</v>
      </c>
      <c r="J71" s="6">
        <f t="shared" si="2"/>
        <v>1.3617870129870129</v>
      </c>
      <c r="K71" s="6"/>
      <c r="L71" s="6"/>
    </row>
    <row r="72" spans="3:12" x14ac:dyDescent="0.2">
      <c r="C72" s="5">
        <v>7680</v>
      </c>
      <c r="D72" s="5">
        <v>32</v>
      </c>
      <c r="E72" s="5">
        <v>2560</v>
      </c>
      <c r="F72" s="5" t="s">
        <v>8</v>
      </c>
      <c r="G72" s="5" t="s">
        <v>2</v>
      </c>
      <c r="I72" s="5">
        <v>0.29399999999999998</v>
      </c>
      <c r="J72" s="6">
        <f t="shared" si="2"/>
        <v>4.2799020408163271</v>
      </c>
      <c r="K72" s="6"/>
      <c r="L72" s="6"/>
    </row>
    <row r="73" spans="3:12" x14ac:dyDescent="0.2">
      <c r="C73" s="5">
        <v>7680</v>
      </c>
      <c r="D73" s="5">
        <v>64</v>
      </c>
      <c r="E73" s="5">
        <v>2560</v>
      </c>
      <c r="F73" s="5" t="s">
        <v>8</v>
      </c>
      <c r="G73" s="5" t="s">
        <v>2</v>
      </c>
      <c r="I73" s="6">
        <v>1.1320000000000001</v>
      </c>
      <c r="J73" s="6">
        <f t="shared" si="2"/>
        <v>2.2231293286219076</v>
      </c>
      <c r="K73" s="6"/>
      <c r="L73" s="6"/>
    </row>
    <row r="74" spans="3:12" x14ac:dyDescent="0.2">
      <c r="C74" s="5">
        <v>7680</v>
      </c>
      <c r="D74" s="5">
        <v>128</v>
      </c>
      <c r="E74" s="5">
        <v>2560</v>
      </c>
      <c r="F74" s="5" t="s">
        <v>8</v>
      </c>
      <c r="G74" s="5" t="s">
        <v>2</v>
      </c>
      <c r="I74" s="6">
        <v>1.857</v>
      </c>
      <c r="J74" s="6">
        <f t="shared" si="2"/>
        <v>2.7103741518578355</v>
      </c>
      <c r="K74" s="6"/>
      <c r="L74" s="6"/>
    </row>
    <row r="75" spans="3:12" x14ac:dyDescent="0.2">
      <c r="C75" s="5">
        <f>3*1024</f>
        <v>3072</v>
      </c>
      <c r="D75" s="5">
        <v>16</v>
      </c>
      <c r="E75" s="5">
        <v>1024</v>
      </c>
      <c r="F75" s="5" t="s">
        <v>2</v>
      </c>
      <c r="G75" s="5" t="s">
        <v>2</v>
      </c>
      <c r="I75" s="5">
        <v>6.8000000000000005E-2</v>
      </c>
      <c r="J75" s="6">
        <f t="shared" si="2"/>
        <v>1.4803425882352943</v>
      </c>
      <c r="K75" s="6"/>
      <c r="L75" s="6"/>
    </row>
    <row r="76" spans="3:12" x14ac:dyDescent="0.2">
      <c r="C76" s="5">
        <f t="shared" ref="C76:C82" si="3">3*1024</f>
        <v>3072</v>
      </c>
      <c r="D76" s="5">
        <v>32</v>
      </c>
      <c r="E76" s="5">
        <v>1024</v>
      </c>
      <c r="F76" s="5" t="s">
        <v>2</v>
      </c>
      <c r="G76" s="5" t="s">
        <v>2</v>
      </c>
      <c r="I76" s="6">
        <v>4.3000000000000003E-2</v>
      </c>
      <c r="J76" s="6">
        <f t="shared" si="2"/>
        <v>4.6820137674418607</v>
      </c>
      <c r="K76" s="6"/>
      <c r="L76" s="6"/>
    </row>
    <row r="77" spans="3:12" x14ac:dyDescent="0.2">
      <c r="C77" s="5">
        <f t="shared" si="3"/>
        <v>3072</v>
      </c>
      <c r="D77" s="5">
        <v>64</v>
      </c>
      <c r="E77" s="5">
        <v>1024</v>
      </c>
      <c r="F77" s="5" t="s">
        <v>2</v>
      </c>
      <c r="G77" s="5" t="s">
        <v>2</v>
      </c>
      <c r="I77" s="6">
        <v>7.1000000000000008E-2</v>
      </c>
      <c r="J77" s="6">
        <f t="shared" si="2"/>
        <v>5.6711716056338028</v>
      </c>
      <c r="K77" s="6"/>
      <c r="L77" s="6"/>
    </row>
    <row r="78" spans="3:12" x14ac:dyDescent="0.2">
      <c r="C78" s="5">
        <f t="shared" si="3"/>
        <v>3072</v>
      </c>
      <c r="D78" s="5">
        <v>128</v>
      </c>
      <c r="E78" s="5">
        <v>1024</v>
      </c>
      <c r="F78" s="5" t="s">
        <v>2</v>
      </c>
      <c r="G78" s="5" t="s">
        <v>2</v>
      </c>
      <c r="I78" s="5">
        <v>0.10400000000000001</v>
      </c>
      <c r="J78" s="6">
        <f t="shared" si="2"/>
        <v>7.7433304615384611</v>
      </c>
      <c r="K78" s="6"/>
      <c r="L78" s="6"/>
    </row>
    <row r="79" spans="3:12" x14ac:dyDescent="0.2">
      <c r="C79" s="5">
        <f t="shared" si="3"/>
        <v>3072</v>
      </c>
      <c r="D79" s="5">
        <v>16</v>
      </c>
      <c r="E79" s="5">
        <v>1024</v>
      </c>
      <c r="F79" s="5" t="s">
        <v>8</v>
      </c>
      <c r="G79" s="5" t="s">
        <v>2</v>
      </c>
      <c r="I79" s="6">
        <v>8.7000000000000008E-2</v>
      </c>
      <c r="J79" s="6">
        <f t="shared" si="2"/>
        <v>1.1570493793103447</v>
      </c>
      <c r="K79" s="6"/>
      <c r="L79" s="6"/>
    </row>
    <row r="80" spans="3:12" x14ac:dyDescent="0.2">
      <c r="C80" s="5">
        <f t="shared" si="3"/>
        <v>3072</v>
      </c>
      <c r="D80" s="5">
        <v>32</v>
      </c>
      <c r="E80" s="5">
        <v>1024</v>
      </c>
      <c r="F80" s="5" t="s">
        <v>8</v>
      </c>
      <c r="G80" s="5" t="s">
        <v>2</v>
      </c>
      <c r="I80" s="6">
        <v>4.4999999999999998E-2</v>
      </c>
      <c r="J80" s="6">
        <f t="shared" si="2"/>
        <v>4.4739242666666668</v>
      </c>
      <c r="K80" s="6"/>
      <c r="L80" s="6"/>
    </row>
    <row r="81" spans="3:12" x14ac:dyDescent="0.2">
      <c r="C81" s="5">
        <f t="shared" si="3"/>
        <v>3072</v>
      </c>
      <c r="D81" s="5">
        <v>64</v>
      </c>
      <c r="E81" s="5">
        <v>1024</v>
      </c>
      <c r="F81" s="5" t="s">
        <v>8</v>
      </c>
      <c r="G81" s="5" t="s">
        <v>2</v>
      </c>
      <c r="I81" s="6">
        <v>0.11700000000000001</v>
      </c>
      <c r="J81" s="6">
        <f t="shared" si="2"/>
        <v>3.4414802051282045</v>
      </c>
      <c r="K81" s="6"/>
      <c r="L81" s="6"/>
    </row>
    <row r="82" spans="3:12" x14ac:dyDescent="0.2">
      <c r="C82" s="5">
        <f t="shared" si="3"/>
        <v>3072</v>
      </c>
      <c r="D82" s="5">
        <v>128</v>
      </c>
      <c r="E82" s="5">
        <v>1024</v>
      </c>
      <c r="F82" s="5" t="s">
        <v>8</v>
      </c>
      <c r="G82" s="5" t="s">
        <v>2</v>
      </c>
      <c r="I82" s="6">
        <v>0.13</v>
      </c>
      <c r="J82" s="6">
        <f t="shared" si="2"/>
        <v>6.1946643692307681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5">
        <v>3072</v>
      </c>
      <c r="D84" s="5">
        <v>7435</v>
      </c>
      <c r="E84" s="5">
        <v>1024</v>
      </c>
      <c r="F84" s="5" t="s">
        <v>2</v>
      </c>
      <c r="G84" s="5" t="s">
        <v>8</v>
      </c>
      <c r="I84" s="6">
        <v>4.3870000000000005</v>
      </c>
      <c r="J84" s="6">
        <f t="shared" ref="J84:J85" si="4">(2*C84*D84*E84)/(I84/1000)/10^12</f>
        <v>10.662634000455892</v>
      </c>
      <c r="K84" s="6"/>
      <c r="L84" s="6"/>
    </row>
    <row r="85" spans="3:12" x14ac:dyDescent="0.2">
      <c r="C85" s="5">
        <v>7680</v>
      </c>
      <c r="D85" s="5">
        <v>5481</v>
      </c>
      <c r="E85" s="5">
        <v>2560</v>
      </c>
      <c r="F85" s="5" t="s">
        <v>2</v>
      </c>
      <c r="G85" s="5" t="s">
        <v>8</v>
      </c>
      <c r="I85" s="6">
        <v>18.858000000000001</v>
      </c>
      <c r="J85" s="6">
        <f t="shared" si="4"/>
        <v>11.428661024498886</v>
      </c>
      <c r="K85" s="6"/>
      <c r="L85" s="6"/>
    </row>
    <row r="86" spans="3:12" x14ac:dyDescent="0.2">
      <c r="I86" s="6"/>
      <c r="J86" s="6"/>
    </row>
    <row r="87" spans="3:12" x14ac:dyDescent="0.2">
      <c r="C87" s="5">
        <v>512</v>
      </c>
      <c r="D87" s="5">
        <v>8</v>
      </c>
      <c r="E87" s="5">
        <v>500000</v>
      </c>
      <c r="F87" s="5" t="s">
        <v>2</v>
      </c>
      <c r="G87" s="5" t="s">
        <v>2</v>
      </c>
      <c r="I87" s="6">
        <v>6.5860000000000003</v>
      </c>
      <c r="J87" s="6">
        <f t="shared" ref="J87:J150" si="5">(2*C87*D87*E87)/(I87/1000)/10^12</f>
        <v>0.62192529608259939</v>
      </c>
    </row>
    <row r="88" spans="3:12" x14ac:dyDescent="0.2">
      <c r="C88" s="5">
        <v>1024</v>
      </c>
      <c r="D88" s="5">
        <v>8</v>
      </c>
      <c r="E88" s="5">
        <v>500000</v>
      </c>
      <c r="F88" s="5" t="s">
        <v>2</v>
      </c>
      <c r="G88" s="5" t="s">
        <v>2</v>
      </c>
      <c r="I88" s="5">
        <v>7.0579999999999998</v>
      </c>
      <c r="J88" s="6">
        <f t="shared" si="5"/>
        <v>1.1606687446868802</v>
      </c>
    </row>
    <row r="89" spans="3:12" x14ac:dyDescent="0.2">
      <c r="C89" s="5">
        <v>512</v>
      </c>
      <c r="D89" s="5">
        <v>16</v>
      </c>
      <c r="E89" s="5">
        <v>500000</v>
      </c>
      <c r="F89" s="5" t="s">
        <v>2</v>
      </c>
      <c r="G89" s="5" t="s">
        <v>2</v>
      </c>
      <c r="I89" s="6">
        <v>6.3330000000000002</v>
      </c>
      <c r="J89" s="6">
        <f t="shared" si="5"/>
        <v>1.2935417653560712</v>
      </c>
    </row>
    <row r="90" spans="3:12" x14ac:dyDescent="0.2">
      <c r="C90" s="5">
        <v>1024</v>
      </c>
      <c r="D90" s="5">
        <v>16</v>
      </c>
      <c r="E90" s="5">
        <v>500000</v>
      </c>
      <c r="F90" s="5" t="s">
        <v>2</v>
      </c>
      <c r="G90" s="5" t="s">
        <v>2</v>
      </c>
      <c r="I90" s="6">
        <v>8.0500000000000007</v>
      </c>
      <c r="J90" s="6">
        <f t="shared" si="5"/>
        <v>2.0352795031055901</v>
      </c>
    </row>
    <row r="91" spans="3:12" x14ac:dyDescent="0.2">
      <c r="C91" s="5">
        <v>512</v>
      </c>
      <c r="D91" s="5">
        <v>8</v>
      </c>
      <c r="E91" s="5">
        <v>500000</v>
      </c>
      <c r="F91" s="5" t="s">
        <v>8</v>
      </c>
      <c r="G91" s="5" t="s">
        <v>2</v>
      </c>
      <c r="I91" s="5">
        <v>4.7590000000000003</v>
      </c>
      <c r="J91" s="6">
        <f t="shared" si="5"/>
        <v>0.86068501786089513</v>
      </c>
    </row>
    <row r="92" spans="3:12" x14ac:dyDescent="0.2">
      <c r="C92" s="5">
        <v>1024</v>
      </c>
      <c r="D92" s="5">
        <v>8</v>
      </c>
      <c r="E92" s="5">
        <v>500000</v>
      </c>
      <c r="F92" s="5" t="s">
        <v>8</v>
      </c>
      <c r="G92" s="5" t="s">
        <v>2</v>
      </c>
      <c r="I92" s="6">
        <v>5.8719999999999999</v>
      </c>
      <c r="J92" s="6">
        <f t="shared" si="5"/>
        <v>1.3950953678474116</v>
      </c>
    </row>
    <row r="93" spans="3:12" x14ac:dyDescent="0.2">
      <c r="C93" s="5">
        <v>512</v>
      </c>
      <c r="D93" s="5">
        <v>16</v>
      </c>
      <c r="E93" s="5">
        <v>500000</v>
      </c>
      <c r="F93" s="5" t="s">
        <v>8</v>
      </c>
      <c r="G93" s="5" t="s">
        <v>2</v>
      </c>
      <c r="I93" s="6">
        <v>6.4910000000000005</v>
      </c>
      <c r="J93" s="6">
        <f t="shared" si="5"/>
        <v>1.2620551532891697</v>
      </c>
    </row>
    <row r="94" spans="3:12" x14ac:dyDescent="0.2">
      <c r="C94" s="5">
        <v>1024</v>
      </c>
      <c r="D94" s="5">
        <v>16</v>
      </c>
      <c r="E94" s="5">
        <v>500000</v>
      </c>
      <c r="F94" s="5" t="s">
        <v>8</v>
      </c>
      <c r="G94" s="5" t="s">
        <v>2</v>
      </c>
      <c r="I94" s="6">
        <v>13.346</v>
      </c>
      <c r="J94" s="6">
        <f t="shared" si="5"/>
        <v>1.2276337479394575</v>
      </c>
    </row>
    <row r="95" spans="3:12" x14ac:dyDescent="0.2">
      <c r="C95" s="5">
        <v>1024</v>
      </c>
      <c r="D95" s="5">
        <v>700</v>
      </c>
      <c r="E95" s="5">
        <v>512</v>
      </c>
      <c r="F95" s="5" t="s">
        <v>2</v>
      </c>
      <c r="G95" s="5" t="s">
        <v>2</v>
      </c>
      <c r="I95" s="6">
        <v>8.5000000000000006E-2</v>
      </c>
      <c r="J95" s="6">
        <f t="shared" si="5"/>
        <v>8.6353317647058816</v>
      </c>
    </row>
    <row r="96" spans="3:12" x14ac:dyDescent="0.2">
      <c r="C96" s="5">
        <v>1024</v>
      </c>
      <c r="D96" s="5">
        <v>700</v>
      </c>
      <c r="E96" s="5">
        <v>512</v>
      </c>
      <c r="F96" s="5" t="s">
        <v>8</v>
      </c>
      <c r="G96" s="5" t="s">
        <v>2</v>
      </c>
      <c r="I96" s="6">
        <v>9.0999999999999998E-2</v>
      </c>
      <c r="J96" s="6">
        <f t="shared" si="5"/>
        <v>8.0659692307692303</v>
      </c>
    </row>
    <row r="97" spans="1:10" x14ac:dyDescent="0.2">
      <c r="C97" s="5">
        <v>7680</v>
      </c>
      <c r="D97" s="5">
        <v>24000</v>
      </c>
      <c r="E97" s="5">
        <v>2560</v>
      </c>
      <c r="F97" s="5" t="s">
        <v>2</v>
      </c>
      <c r="G97" s="5" t="s">
        <v>2</v>
      </c>
      <c r="I97" s="6">
        <v>84.384</v>
      </c>
      <c r="J97" s="6">
        <f t="shared" si="5"/>
        <v>11.183617747440273</v>
      </c>
    </row>
    <row r="98" spans="1:10" x14ac:dyDescent="0.2">
      <c r="C98" s="5">
        <v>6144</v>
      </c>
      <c r="D98" s="5">
        <v>24000</v>
      </c>
      <c r="E98" s="5">
        <v>2048</v>
      </c>
      <c r="F98" s="5" t="s">
        <v>2</v>
      </c>
      <c r="G98" s="5" t="s">
        <v>2</v>
      </c>
      <c r="I98" s="6">
        <v>56.65</v>
      </c>
      <c r="J98" s="6">
        <f t="shared" si="5"/>
        <v>10.661602400706089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30.013000000000002</v>
      </c>
      <c r="J99" s="6">
        <f t="shared" si="5"/>
        <v>11.319715589911038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102.46600000000001</v>
      </c>
      <c r="J100" s="6">
        <f t="shared" si="5"/>
        <v>11.144177229520036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13.539</v>
      </c>
      <c r="J101" s="6">
        <f t="shared" si="5"/>
        <v>11.15259206736096</v>
      </c>
    </row>
    <row r="102" spans="1:10" x14ac:dyDescent="0.2">
      <c r="C102" s="5">
        <v>7680</v>
      </c>
      <c r="D102" s="5">
        <v>48000</v>
      </c>
      <c r="E102" s="5">
        <v>2560</v>
      </c>
      <c r="F102" s="5" t="s">
        <v>2</v>
      </c>
      <c r="G102" s="5" t="s">
        <v>2</v>
      </c>
      <c r="I102" s="6">
        <v>176.441</v>
      </c>
      <c r="J102" s="6">
        <f t="shared" si="5"/>
        <v>10.697268775398008</v>
      </c>
    </row>
    <row r="103" spans="1:10" x14ac:dyDescent="0.2">
      <c r="C103" s="5">
        <v>6144</v>
      </c>
      <c r="D103" s="5">
        <v>48000</v>
      </c>
      <c r="E103" s="5">
        <v>2048</v>
      </c>
      <c r="F103" s="5" t="s">
        <v>2</v>
      </c>
      <c r="G103" s="5" t="s">
        <v>2</v>
      </c>
      <c r="I103" s="6">
        <v>112.99</v>
      </c>
      <c r="J103" s="6">
        <f t="shared" si="5"/>
        <v>10.690853633064872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63.073999999999998</v>
      </c>
      <c r="J104" s="6">
        <f t="shared" si="5"/>
        <v>10.772699495830297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215.08500000000001</v>
      </c>
      <c r="J105" s="6">
        <f t="shared" si="5"/>
        <v>10.618120873143177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27.548999999999999</v>
      </c>
      <c r="J106" s="6">
        <f t="shared" si="5"/>
        <v>10.961918327344005</v>
      </c>
    </row>
    <row r="107" spans="1:10" x14ac:dyDescent="0.2">
      <c r="C107" s="5">
        <v>7680</v>
      </c>
      <c r="D107" s="5">
        <v>24000</v>
      </c>
      <c r="E107" s="5">
        <v>2560</v>
      </c>
      <c r="F107" s="5" t="s">
        <v>8</v>
      </c>
      <c r="G107" s="5" t="s">
        <v>2</v>
      </c>
      <c r="I107" s="6">
        <v>102.105</v>
      </c>
      <c r="J107" s="6">
        <f t="shared" si="5"/>
        <v>9.2426267078007935</v>
      </c>
    </row>
    <row r="108" spans="1:10" x14ac:dyDescent="0.2">
      <c r="C108" s="5">
        <v>6144</v>
      </c>
      <c r="D108" s="5">
        <v>24000</v>
      </c>
      <c r="E108" s="5">
        <v>2048</v>
      </c>
      <c r="F108" s="5" t="s">
        <v>8</v>
      </c>
      <c r="G108" s="5" t="s">
        <v>2</v>
      </c>
      <c r="I108" s="6">
        <v>90.25</v>
      </c>
      <c r="J108" s="6">
        <f t="shared" si="5"/>
        <v>6.6922966869806091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33.442</v>
      </c>
      <c r="J109" s="6">
        <f t="shared" si="5"/>
        <v>10.159040248788948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125.45</v>
      </c>
      <c r="J110" s="6">
        <f t="shared" si="5"/>
        <v>9.1024253806297324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13.581</v>
      </c>
      <c r="J111" s="6">
        <f t="shared" si="5"/>
        <v>11.118102054340623</v>
      </c>
    </row>
    <row r="112" spans="1:10" x14ac:dyDescent="0.2">
      <c r="C112" s="5">
        <v>7680</v>
      </c>
      <c r="D112" s="5">
        <v>48000</v>
      </c>
      <c r="E112" s="5">
        <v>2560</v>
      </c>
      <c r="F112" s="5" t="s">
        <v>8</v>
      </c>
      <c r="G112" s="5" t="s">
        <v>2</v>
      </c>
      <c r="I112" s="6">
        <v>195.02199999999999</v>
      </c>
      <c r="J112" s="6">
        <f t="shared" si="5"/>
        <v>9.6780711919680851</v>
      </c>
    </row>
    <row r="113" spans="1:10" x14ac:dyDescent="0.2">
      <c r="C113" s="5">
        <v>6144</v>
      </c>
      <c r="D113" s="5">
        <v>48000</v>
      </c>
      <c r="E113" s="5">
        <v>2048</v>
      </c>
      <c r="F113" s="5" t="s">
        <v>8</v>
      </c>
      <c r="G113" s="5" t="s">
        <v>2</v>
      </c>
      <c r="I113" s="6">
        <v>181.47</v>
      </c>
      <c r="J113" s="6">
        <f t="shared" si="5"/>
        <v>6.6565247809555306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66.852000000000004</v>
      </c>
      <c r="J114" s="6">
        <f t="shared" si="5"/>
        <v>10.163903069466881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239.297</v>
      </c>
      <c r="J115" s="6">
        <f t="shared" si="5"/>
        <v>9.5437825296597953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28.166</v>
      </c>
      <c r="J116" s="6">
        <f t="shared" si="5"/>
        <v>10.721788255343322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0.53</v>
      </c>
      <c r="J117" s="6">
        <f t="shared" si="5"/>
        <v>0.75972298867924537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0.186</v>
      </c>
      <c r="J118" s="6">
        <f t="shared" si="5"/>
        <v>1.2177011612903226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0.88400000000000001</v>
      </c>
      <c r="J119" s="6">
        <f t="shared" si="5"/>
        <v>0.86116083257918552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0.24</v>
      </c>
      <c r="J120" s="6">
        <f t="shared" si="5"/>
        <v>3.3554432000000003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0.08</v>
      </c>
      <c r="J121" s="6">
        <f t="shared" si="5"/>
        <v>5.6623104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0.24199999999999999</v>
      </c>
      <c r="J122" s="6">
        <f t="shared" si="5"/>
        <v>6.2914560000000002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0.312</v>
      </c>
      <c r="J123" s="6">
        <f t="shared" si="5"/>
        <v>1.2905550769230769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0.156</v>
      </c>
      <c r="J124" s="6">
        <f t="shared" si="5"/>
        <v>1.4518744615384618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0.53300000000000003</v>
      </c>
      <c r="J125" s="6">
        <f t="shared" si="5"/>
        <v>1.4282667467166978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0.27</v>
      </c>
      <c r="J126" s="6">
        <f t="shared" si="5"/>
        <v>2.982616177777778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0.11</v>
      </c>
      <c r="J127" s="6">
        <f t="shared" si="5"/>
        <v>4.1180439272727272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0.34300000000000003</v>
      </c>
      <c r="J128" s="6">
        <f t="shared" si="5"/>
        <v>4.4388698309037888</v>
      </c>
    </row>
    <row r="129" spans="2:10" x14ac:dyDescent="0.2">
      <c r="C129" s="7">
        <v>512</v>
      </c>
      <c r="D129" s="5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6.4279999999999999</v>
      </c>
      <c r="J129" s="6">
        <f t="shared" si="5"/>
        <v>10.766337274424394</v>
      </c>
    </row>
    <row r="130" spans="2:10" x14ac:dyDescent="0.2">
      <c r="C130" s="7">
        <v>512</v>
      </c>
      <c r="D130" s="5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4.6669999999999998</v>
      </c>
      <c r="J130" s="6">
        <f t="shared" si="5"/>
        <v>10.784582815513177</v>
      </c>
    </row>
    <row r="131" spans="2:10" x14ac:dyDescent="0.2">
      <c r="B131" s="7"/>
      <c r="C131" s="7">
        <v>512</v>
      </c>
      <c r="D131" s="5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5.8570000000000002</v>
      </c>
      <c r="J131" s="6">
        <f t="shared" si="5"/>
        <v>10.741772238347275</v>
      </c>
    </row>
    <row r="132" spans="2:10" x14ac:dyDescent="0.2">
      <c r="B132" s="7"/>
      <c r="C132" s="7">
        <v>512</v>
      </c>
      <c r="D132" s="5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3.528</v>
      </c>
      <c r="J132" s="6">
        <f t="shared" si="5"/>
        <v>10.657959183673471</v>
      </c>
    </row>
    <row r="133" spans="2:10" x14ac:dyDescent="0.2">
      <c r="C133" s="7">
        <v>1024</v>
      </c>
      <c r="D133" s="5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12.675000000000001</v>
      </c>
      <c r="J133" s="6">
        <f t="shared" si="5"/>
        <v>10.920081420118342</v>
      </c>
    </row>
    <row r="134" spans="2:10" x14ac:dyDescent="0.2">
      <c r="C134" s="7">
        <v>1024</v>
      </c>
      <c r="D134" s="5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9.1769999999999996</v>
      </c>
      <c r="J134" s="6">
        <f t="shared" si="5"/>
        <v>10.969085322000653</v>
      </c>
    </row>
    <row r="135" spans="2:10" x14ac:dyDescent="0.2">
      <c r="B135" s="7"/>
      <c r="C135" s="7">
        <v>1024</v>
      </c>
      <c r="D135" s="5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11.258000000000001</v>
      </c>
      <c r="J135" s="6">
        <f t="shared" si="5"/>
        <v>11.176862675430804</v>
      </c>
    </row>
    <row r="136" spans="2:10" x14ac:dyDescent="0.2">
      <c r="B136" s="7"/>
      <c r="C136" s="7">
        <v>1024</v>
      </c>
      <c r="D136" s="5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6.8660000000000005</v>
      </c>
      <c r="J136" s="6">
        <f t="shared" si="5"/>
        <v>10.952892513836293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1.0999999999999999E-2</v>
      </c>
      <c r="J137" s="6">
        <f t="shared" si="5"/>
        <v>0.76260072727272732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1.0999999999999999E-2</v>
      </c>
      <c r="J138" s="6">
        <f t="shared" si="5"/>
        <v>1.5252014545454546</v>
      </c>
    </row>
    <row r="139" spans="2:10" x14ac:dyDescent="0.2">
      <c r="C139" s="7">
        <v>512</v>
      </c>
      <c r="D139" s="5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6.5650000000000004</v>
      </c>
      <c r="J139" s="6">
        <f t="shared" si="5"/>
        <v>10.541662757044934</v>
      </c>
    </row>
    <row r="140" spans="2:10" x14ac:dyDescent="0.2">
      <c r="C140" s="7">
        <v>512</v>
      </c>
      <c r="D140" s="5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4.7140000000000004</v>
      </c>
      <c r="J140" s="6">
        <f t="shared" si="5"/>
        <v>10.677057276198557</v>
      </c>
    </row>
    <row r="141" spans="2:10" x14ac:dyDescent="0.2">
      <c r="B141" s="7"/>
      <c r="C141" s="7">
        <v>512</v>
      </c>
      <c r="D141" s="5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5.8940000000000001</v>
      </c>
      <c r="J141" s="6">
        <f t="shared" si="5"/>
        <v>10.674340006786563</v>
      </c>
    </row>
    <row r="142" spans="2:10" x14ac:dyDescent="0.2">
      <c r="B142" s="7"/>
      <c r="C142" s="7">
        <v>512</v>
      </c>
      <c r="D142" s="5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3.601</v>
      </c>
      <c r="J142" s="6">
        <f t="shared" si="5"/>
        <v>10.441899472368787</v>
      </c>
    </row>
    <row r="143" spans="2:10" x14ac:dyDescent="0.2">
      <c r="C143" s="7">
        <v>1024</v>
      </c>
      <c r="D143" s="5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13.451000000000001</v>
      </c>
      <c r="J143" s="6">
        <f t="shared" si="5"/>
        <v>10.290092335142367</v>
      </c>
    </row>
    <row r="144" spans="2:10" x14ac:dyDescent="0.2">
      <c r="C144" s="7">
        <v>1024</v>
      </c>
      <c r="D144" s="5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9.3640000000000008</v>
      </c>
      <c r="J144" s="6">
        <f t="shared" si="5"/>
        <v>10.750031610422894</v>
      </c>
    </row>
    <row r="145" spans="2:10" x14ac:dyDescent="0.2">
      <c r="B145" s="7"/>
      <c r="C145" s="7">
        <v>1024</v>
      </c>
      <c r="D145" s="5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11.629</v>
      </c>
      <c r="J145" s="6">
        <f t="shared" si="5"/>
        <v>10.820287213001979</v>
      </c>
    </row>
    <row r="146" spans="2:10" x14ac:dyDescent="0.2">
      <c r="B146" s="7"/>
      <c r="C146" s="7">
        <v>1024</v>
      </c>
      <c r="D146" s="5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7.0659999999999998</v>
      </c>
      <c r="J146" s="6">
        <f t="shared" si="5"/>
        <v>10.642875742994621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7.0000000000000001E-3</v>
      </c>
      <c r="J147" s="6">
        <f t="shared" si="5"/>
        <v>1.1983725714285716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9.0000000000000011E-3</v>
      </c>
      <c r="J148" s="6">
        <f t="shared" si="5"/>
        <v>1.8641351111111111</v>
      </c>
    </row>
    <row r="149" spans="2:10" x14ac:dyDescent="0.2">
      <c r="C149" s="7">
        <v>512</v>
      </c>
      <c r="D149" s="5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12.754</v>
      </c>
      <c r="J149" s="6">
        <f t="shared" si="5"/>
        <v>10.852440959698917</v>
      </c>
    </row>
    <row r="150" spans="2:10" x14ac:dyDescent="0.2">
      <c r="C150" s="7">
        <v>512</v>
      </c>
      <c r="D150" s="5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9.0860000000000003</v>
      </c>
      <c r="J150" s="6">
        <f t="shared" si="5"/>
        <v>11.078945190402816</v>
      </c>
    </row>
    <row r="151" spans="2:10" x14ac:dyDescent="0.2">
      <c r="B151" s="7"/>
      <c r="C151" s="7">
        <v>512</v>
      </c>
      <c r="D151" s="5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11.776</v>
      </c>
      <c r="J151" s="6">
        <f t="shared" ref="J151:J168" si="9">(2*C151*D151*E151)/(I151/1000)/10^12</f>
        <v>10.685217391304347</v>
      </c>
    </row>
    <row r="152" spans="2:10" x14ac:dyDescent="0.2">
      <c r="B152" s="7"/>
      <c r="C152" s="7">
        <v>512</v>
      </c>
      <c r="D152" s="5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7.1909999999999998</v>
      </c>
      <c r="J152" s="6">
        <f t="shared" si="9"/>
        <v>10.457872340425533</v>
      </c>
    </row>
    <row r="153" spans="2:10" x14ac:dyDescent="0.2">
      <c r="C153" s="7">
        <v>1024</v>
      </c>
      <c r="D153" s="5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25.810000000000002</v>
      </c>
      <c r="J153" s="6">
        <f t="shared" si="9"/>
        <v>10.725457729562184</v>
      </c>
    </row>
    <row r="154" spans="2:10" x14ac:dyDescent="0.2">
      <c r="C154" s="7">
        <v>1024</v>
      </c>
      <c r="D154" s="5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18.39</v>
      </c>
      <c r="J154" s="6">
        <f t="shared" si="9"/>
        <v>10.947612398042414</v>
      </c>
    </row>
    <row r="155" spans="2:10" x14ac:dyDescent="0.2">
      <c r="B155" s="7"/>
      <c r="C155" s="7">
        <v>1024</v>
      </c>
      <c r="D155" s="5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23.567</v>
      </c>
      <c r="J155" s="6">
        <f t="shared" si="9"/>
        <v>10.678416429753469</v>
      </c>
    </row>
    <row r="156" spans="2:10" x14ac:dyDescent="0.2">
      <c r="B156" s="7"/>
      <c r="C156" s="7">
        <v>1024</v>
      </c>
      <c r="D156" s="5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14.206</v>
      </c>
      <c r="J156" s="6">
        <f t="shared" si="9"/>
        <v>10.587436294523441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6.0000000000000001E-3</v>
      </c>
      <c r="J157" s="6">
        <f t="shared" si="9"/>
        <v>2.7962026666666664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9.0000000000000011E-3</v>
      </c>
      <c r="J158" s="6">
        <f t="shared" si="9"/>
        <v>3.7282702222222222</v>
      </c>
    </row>
    <row r="159" spans="2:10" x14ac:dyDescent="0.2">
      <c r="C159" s="7">
        <v>512</v>
      </c>
      <c r="D159" s="5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13.13</v>
      </c>
      <c r="J159" s="6">
        <f t="shared" si="9"/>
        <v>10.541662757044934</v>
      </c>
    </row>
    <row r="160" spans="2:10" x14ac:dyDescent="0.2">
      <c r="C160" s="7">
        <v>512</v>
      </c>
      <c r="D160" s="5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9.2629999999999999</v>
      </c>
      <c r="J160" s="6">
        <f t="shared" si="9"/>
        <v>10.867245600777284</v>
      </c>
    </row>
    <row r="161" spans="1:31" x14ac:dyDescent="0.2">
      <c r="B161" s="7"/>
      <c r="C161" s="7">
        <v>512</v>
      </c>
      <c r="D161" s="5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12.112</v>
      </c>
      <c r="J161" s="6">
        <f t="shared" si="9"/>
        <v>10.388797886393661</v>
      </c>
    </row>
    <row r="162" spans="1:31" x14ac:dyDescent="0.2">
      <c r="B162" s="7"/>
      <c r="C162" s="7">
        <v>512</v>
      </c>
      <c r="D162" s="5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7.2990000000000004</v>
      </c>
      <c r="J162" s="6">
        <f t="shared" si="9"/>
        <v>10.303131935881627</v>
      </c>
    </row>
    <row r="163" spans="1:31" x14ac:dyDescent="0.2">
      <c r="C163" s="7">
        <v>1024</v>
      </c>
      <c r="D163" s="5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27.147000000000002</v>
      </c>
      <c r="J163" s="6">
        <f t="shared" si="9"/>
        <v>10.197224886727815</v>
      </c>
    </row>
    <row r="164" spans="1:31" x14ac:dyDescent="0.2">
      <c r="C164" s="7">
        <v>1024</v>
      </c>
      <c r="D164" s="5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18.645</v>
      </c>
      <c r="J164" s="6">
        <f t="shared" si="9"/>
        <v>10.797886403861627</v>
      </c>
    </row>
    <row r="165" spans="1:31" x14ac:dyDescent="0.2">
      <c r="B165" s="7"/>
      <c r="C165" s="7">
        <v>1024</v>
      </c>
      <c r="D165" s="5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24.914000000000001</v>
      </c>
      <c r="J165" s="6">
        <f t="shared" si="9"/>
        <v>10.101077305932407</v>
      </c>
    </row>
    <row r="166" spans="1:31" x14ac:dyDescent="0.2">
      <c r="B166" s="7"/>
      <c r="C166" s="7">
        <v>1024</v>
      </c>
      <c r="D166" s="5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14.536</v>
      </c>
      <c r="J166" s="6">
        <f t="shared" si="9"/>
        <v>10.347077600440285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7.0000000000000001E-3</v>
      </c>
      <c r="J167" s="6">
        <f t="shared" si="9"/>
        <v>2.3967451428571431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0.01</v>
      </c>
      <c r="J168" s="6">
        <f t="shared" si="9"/>
        <v>3.3554431999999994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5" t="s">
        <v>10</v>
      </c>
      <c r="I173" s="6"/>
    </row>
    <row r="174" spans="1:31" x14ac:dyDescent="0.2">
      <c r="C174" s="5" t="s">
        <v>11</v>
      </c>
      <c r="D174" s="5" t="s">
        <v>12</v>
      </c>
      <c r="E174" s="5" t="s">
        <v>13</v>
      </c>
      <c r="F174" s="5" t="s">
        <v>2</v>
      </c>
      <c r="G174" s="5" t="s">
        <v>14</v>
      </c>
      <c r="H174" s="5" t="s">
        <v>15</v>
      </c>
      <c r="I174" s="5" t="s">
        <v>16</v>
      </c>
      <c r="J174" s="5" t="s">
        <v>17</v>
      </c>
      <c r="K174" s="5" t="s">
        <v>18</v>
      </c>
      <c r="L174" s="5" t="s">
        <v>19</v>
      </c>
      <c r="M174" s="5" t="s">
        <v>20</v>
      </c>
      <c r="N174" s="5" t="s">
        <v>21</v>
      </c>
      <c r="O174" s="5" t="s">
        <v>22</v>
      </c>
      <c r="P174" s="5" t="s">
        <v>23</v>
      </c>
      <c r="R174" s="5" t="s">
        <v>24</v>
      </c>
      <c r="S174" s="5" t="s">
        <v>25</v>
      </c>
      <c r="T174" s="5" t="s">
        <v>26</v>
      </c>
      <c r="U174" s="5" t="s">
        <v>27</v>
      </c>
      <c r="V174" s="5" t="s">
        <v>28</v>
      </c>
      <c r="W174" s="5" t="s">
        <v>29</v>
      </c>
      <c r="X174" s="5" t="s">
        <v>30</v>
      </c>
    </row>
    <row r="175" spans="1:31" x14ac:dyDescent="0.2">
      <c r="C175" s="5">
        <v>700</v>
      </c>
      <c r="D175" s="5">
        <v>161</v>
      </c>
      <c r="E175" s="5">
        <v>1</v>
      </c>
      <c r="F175" s="5">
        <v>4</v>
      </c>
      <c r="G175" s="5">
        <v>32</v>
      </c>
      <c r="H175" s="5">
        <v>5</v>
      </c>
      <c r="I175" s="5">
        <v>20</v>
      </c>
      <c r="J175" s="5">
        <v>0</v>
      </c>
      <c r="K175" s="5">
        <v>0</v>
      </c>
      <c r="L175" s="5">
        <v>2</v>
      </c>
      <c r="M175" s="5">
        <v>2</v>
      </c>
      <c r="N175" s="6">
        <v>0.122</v>
      </c>
      <c r="O175" s="9">
        <v>0.47300000000000003</v>
      </c>
      <c r="P175" s="6">
        <v>0.25700000000000001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0.85199999999999998</v>
      </c>
      <c r="U175" s="6">
        <f t="shared" ref="U175:U206" si="14">(2*$R175*$S175*$F175*$G175*$E175*$H175*$I175)/(N175/1000)/10^12</f>
        <v>5.6087606557377052</v>
      </c>
      <c r="V175" s="6">
        <f t="shared" ref="V175:V206" si="15">(2*$R175*$S175*$F175*$G175*$E175*$H175*$I175)/(O175/1000)/10^12</f>
        <v>1.4466570824524314</v>
      </c>
      <c r="W175" s="6">
        <f t="shared" ref="W175:W206" si="16">(2*$R175*$S175*$F175*$G175*$E175*$H175*$I175)/(P175/1000)/10^12</f>
        <v>2.6625245136186768</v>
      </c>
      <c r="X175" s="7" t="s">
        <v>31</v>
      </c>
      <c r="AA175" s="6"/>
      <c r="AE175" s="6"/>
    </row>
    <row r="176" spans="1:31" x14ac:dyDescent="0.2">
      <c r="C176" s="5">
        <v>700</v>
      </c>
      <c r="D176" s="5">
        <v>161</v>
      </c>
      <c r="E176" s="5">
        <v>1</v>
      </c>
      <c r="F176" s="5">
        <v>8</v>
      </c>
      <c r="G176" s="5">
        <v>32</v>
      </c>
      <c r="H176" s="5">
        <v>5</v>
      </c>
      <c r="I176" s="5">
        <v>20</v>
      </c>
      <c r="J176" s="5">
        <v>0</v>
      </c>
      <c r="K176" s="5">
        <v>0</v>
      </c>
      <c r="L176" s="5">
        <v>2</v>
      </c>
      <c r="M176" s="5">
        <v>2</v>
      </c>
      <c r="N176" s="6">
        <v>0.23</v>
      </c>
      <c r="O176" s="9">
        <v>0.85099999999999998</v>
      </c>
      <c r="P176" s="6">
        <v>0.49299999999999999</v>
      </c>
      <c r="R176" s="10">
        <f t="shared" si="11"/>
        <v>78.5</v>
      </c>
      <c r="S176" s="10">
        <f t="shared" si="12"/>
        <v>340.5</v>
      </c>
      <c r="T176" s="6">
        <f t="shared" si="13"/>
        <v>1.5739999999999998</v>
      </c>
      <c r="U176" s="6">
        <f t="shared" si="14"/>
        <v>5.950163478260869</v>
      </c>
      <c r="V176" s="6">
        <f t="shared" si="15"/>
        <v>1.6081522914218567</v>
      </c>
      <c r="W176" s="6">
        <f t="shared" si="16"/>
        <v>2.7759383367139963</v>
      </c>
      <c r="X176" s="7" t="s">
        <v>31</v>
      </c>
      <c r="AA176" s="6"/>
      <c r="AE176" s="6"/>
    </row>
    <row r="177" spans="3:31" x14ac:dyDescent="0.2">
      <c r="C177" s="5">
        <v>700</v>
      </c>
      <c r="D177" s="5">
        <v>161</v>
      </c>
      <c r="E177" s="5">
        <v>1</v>
      </c>
      <c r="F177" s="5">
        <v>16</v>
      </c>
      <c r="G177" s="5">
        <v>32</v>
      </c>
      <c r="H177" s="5">
        <v>5</v>
      </c>
      <c r="I177" s="5">
        <v>20</v>
      </c>
      <c r="J177" s="5">
        <v>0</v>
      </c>
      <c r="K177" s="5">
        <v>0</v>
      </c>
      <c r="L177" s="5">
        <v>2</v>
      </c>
      <c r="M177" s="5">
        <v>2</v>
      </c>
      <c r="N177" s="6">
        <v>0.41100000000000003</v>
      </c>
      <c r="O177" s="9">
        <v>1.514</v>
      </c>
      <c r="P177" s="6">
        <v>0.84</v>
      </c>
      <c r="R177" s="10">
        <f t="shared" si="11"/>
        <v>78.5</v>
      </c>
      <c r="S177" s="10">
        <f t="shared" si="12"/>
        <v>340.5</v>
      </c>
      <c r="T177" s="6">
        <f t="shared" si="13"/>
        <v>2.7650000000000001</v>
      </c>
      <c r="U177" s="6">
        <f t="shared" si="14"/>
        <v>6.6595503649635033</v>
      </c>
      <c r="V177" s="6">
        <f t="shared" si="15"/>
        <v>1.8078435931307795</v>
      </c>
      <c r="W177" s="6">
        <f t="shared" si="16"/>
        <v>3.2584228571428575</v>
      </c>
      <c r="X177" s="7" t="s">
        <v>31</v>
      </c>
      <c r="AA177" s="6"/>
      <c r="AE177" s="6"/>
    </row>
    <row r="178" spans="3:31" x14ac:dyDescent="0.2">
      <c r="C178" s="5">
        <v>700</v>
      </c>
      <c r="D178" s="5">
        <v>161</v>
      </c>
      <c r="E178" s="5">
        <v>1</v>
      </c>
      <c r="F178" s="5">
        <v>32</v>
      </c>
      <c r="G178" s="5">
        <v>32</v>
      </c>
      <c r="H178" s="5">
        <v>5</v>
      </c>
      <c r="I178" s="5">
        <v>20</v>
      </c>
      <c r="J178" s="5">
        <v>0</v>
      </c>
      <c r="K178" s="5">
        <v>0</v>
      </c>
      <c r="L178" s="5">
        <v>2</v>
      </c>
      <c r="M178" s="5">
        <v>2</v>
      </c>
      <c r="N178" s="6">
        <v>0.74299999999999999</v>
      </c>
      <c r="O178" s="9">
        <v>3.0270000000000001</v>
      </c>
      <c r="P178" s="6">
        <v>1.637</v>
      </c>
      <c r="R178" s="10">
        <f t="shared" si="11"/>
        <v>78.5</v>
      </c>
      <c r="S178" s="10">
        <f t="shared" si="12"/>
        <v>340.5</v>
      </c>
      <c r="T178" s="6">
        <f t="shared" si="13"/>
        <v>5.407</v>
      </c>
      <c r="U178" s="6">
        <f t="shared" si="14"/>
        <v>7.3676317631224766</v>
      </c>
      <c r="V178" s="6">
        <f t="shared" si="15"/>
        <v>1.808440832507433</v>
      </c>
      <c r="W178" s="6">
        <f t="shared" si="16"/>
        <v>3.3440136835675016</v>
      </c>
      <c r="X178" s="7" t="s">
        <v>31</v>
      </c>
      <c r="AA178" s="6"/>
      <c r="AE178" s="6"/>
    </row>
    <row r="179" spans="3:31" x14ac:dyDescent="0.2">
      <c r="C179" s="5">
        <v>341</v>
      </c>
      <c r="D179" s="5">
        <v>79</v>
      </c>
      <c r="E179" s="5">
        <v>32</v>
      </c>
      <c r="F179" s="5">
        <v>4</v>
      </c>
      <c r="G179" s="5">
        <v>32</v>
      </c>
      <c r="H179" s="5">
        <v>5</v>
      </c>
      <c r="I179" s="5">
        <v>10</v>
      </c>
      <c r="J179" s="5">
        <v>0</v>
      </c>
      <c r="K179" s="5">
        <v>0</v>
      </c>
      <c r="L179" s="5">
        <v>2</v>
      </c>
      <c r="M179" s="5">
        <v>2</v>
      </c>
      <c r="N179" s="6">
        <v>0.36599999999999999</v>
      </c>
      <c r="O179" s="6">
        <v>1.405</v>
      </c>
      <c r="P179" s="6">
        <v>0.40700000000000003</v>
      </c>
      <c r="R179" s="10">
        <f t="shared" si="11"/>
        <v>37.5</v>
      </c>
      <c r="S179" s="10">
        <f t="shared" si="12"/>
        <v>166</v>
      </c>
      <c r="T179" s="6">
        <f>N179+O179+P179</f>
        <v>2.1779999999999999</v>
      </c>
      <c r="U179" s="6">
        <f t="shared" si="14"/>
        <v>6.9665573770491811</v>
      </c>
      <c r="V179" s="6">
        <f t="shared" si="15"/>
        <v>1.8147758007117436</v>
      </c>
      <c r="W179" s="6">
        <f t="shared" si="16"/>
        <v>6.2647665847665843</v>
      </c>
      <c r="X179" s="7" t="s">
        <v>31</v>
      </c>
      <c r="AA179" s="6"/>
      <c r="AE179" s="6"/>
    </row>
    <row r="180" spans="3:31" x14ac:dyDescent="0.2">
      <c r="C180" s="5">
        <v>341</v>
      </c>
      <c r="D180" s="5">
        <v>79</v>
      </c>
      <c r="E180" s="5">
        <v>32</v>
      </c>
      <c r="F180" s="5">
        <v>8</v>
      </c>
      <c r="G180" s="5">
        <v>32</v>
      </c>
      <c r="H180" s="5">
        <v>5</v>
      </c>
      <c r="I180" s="5">
        <v>10</v>
      </c>
      <c r="J180" s="5">
        <v>0</v>
      </c>
      <c r="K180" s="5">
        <v>0</v>
      </c>
      <c r="L180" s="5">
        <v>2</v>
      </c>
      <c r="M180" s="5">
        <v>2</v>
      </c>
      <c r="N180" s="6">
        <v>0.60599999999999998</v>
      </c>
      <c r="O180" s="6">
        <v>2.7520000000000002</v>
      </c>
      <c r="P180" s="6">
        <v>0.81900000000000006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4.1770000000000005</v>
      </c>
      <c r="U180" s="6">
        <f t="shared" si="14"/>
        <v>8.4150495049504954</v>
      </c>
      <c r="V180" s="6">
        <f t="shared" si="15"/>
        <v>1.8530232558139534</v>
      </c>
      <c r="W180" s="6">
        <f t="shared" si="16"/>
        <v>6.2265201465201461</v>
      </c>
      <c r="X180" s="7" t="s">
        <v>31</v>
      </c>
      <c r="AA180" s="6"/>
      <c r="AE180" s="6"/>
    </row>
    <row r="181" spans="3:31" x14ac:dyDescent="0.2">
      <c r="C181" s="5">
        <v>341</v>
      </c>
      <c r="D181" s="5">
        <v>79</v>
      </c>
      <c r="E181" s="5">
        <v>32</v>
      </c>
      <c r="F181" s="5">
        <v>16</v>
      </c>
      <c r="G181" s="5">
        <v>32</v>
      </c>
      <c r="H181" s="5">
        <v>5</v>
      </c>
      <c r="I181" s="5">
        <v>10</v>
      </c>
      <c r="J181" s="5">
        <v>0</v>
      </c>
      <c r="K181" s="5">
        <v>0</v>
      </c>
      <c r="L181" s="5">
        <v>2</v>
      </c>
      <c r="M181" s="5">
        <v>2</v>
      </c>
      <c r="N181" s="6">
        <v>1.179</v>
      </c>
      <c r="O181" s="6">
        <v>5.6589999999999998</v>
      </c>
      <c r="P181" s="6">
        <v>1.716</v>
      </c>
      <c r="R181" s="10">
        <f t="shared" si="11"/>
        <v>37.5</v>
      </c>
      <c r="S181" s="10">
        <f t="shared" si="12"/>
        <v>166</v>
      </c>
      <c r="T181" s="6">
        <f t="shared" si="17"/>
        <v>8.5540000000000003</v>
      </c>
      <c r="U181" s="6">
        <f t="shared" si="14"/>
        <v>8.6505852417302798</v>
      </c>
      <c r="V181" s="6">
        <f t="shared" si="15"/>
        <v>1.8022689521116804</v>
      </c>
      <c r="W181" s="6">
        <f t="shared" si="16"/>
        <v>5.9434965034965028</v>
      </c>
      <c r="X181" s="7" t="s">
        <v>31</v>
      </c>
      <c r="AA181" s="6"/>
      <c r="AE181" s="6"/>
    </row>
    <row r="182" spans="3:31" x14ac:dyDescent="0.2">
      <c r="C182" s="5">
        <v>341</v>
      </c>
      <c r="D182" s="5">
        <v>79</v>
      </c>
      <c r="E182" s="5">
        <v>32</v>
      </c>
      <c r="F182" s="5">
        <v>32</v>
      </c>
      <c r="G182" s="5">
        <v>32</v>
      </c>
      <c r="H182" s="5">
        <v>5</v>
      </c>
      <c r="I182" s="5">
        <v>10</v>
      </c>
      <c r="J182" s="5">
        <v>0</v>
      </c>
      <c r="K182" s="5">
        <v>0</v>
      </c>
      <c r="L182" s="5">
        <v>2</v>
      </c>
      <c r="M182" s="5">
        <v>2</v>
      </c>
      <c r="N182" s="6">
        <v>2.4250000000000003</v>
      </c>
      <c r="O182" s="6">
        <v>10.608000000000001</v>
      </c>
      <c r="P182" s="6">
        <v>3.3280000000000003</v>
      </c>
      <c r="R182" s="10">
        <f t="shared" si="11"/>
        <v>37.5</v>
      </c>
      <c r="S182" s="10">
        <f t="shared" si="12"/>
        <v>166</v>
      </c>
      <c r="T182" s="6">
        <f t="shared" si="17"/>
        <v>16.361000000000001</v>
      </c>
      <c r="U182" s="6">
        <f t="shared" si="14"/>
        <v>8.411579381443298</v>
      </c>
      <c r="V182" s="6">
        <f t="shared" si="15"/>
        <v>1.9228959276018098</v>
      </c>
      <c r="W182" s="6">
        <f t="shared" si="16"/>
        <v>6.1292307692307686</v>
      </c>
      <c r="X182" s="7" t="s">
        <v>31</v>
      </c>
      <c r="AA182" s="6"/>
      <c r="AE182" s="6"/>
    </row>
    <row r="183" spans="3:31" x14ac:dyDescent="0.2">
      <c r="C183" s="5">
        <v>480</v>
      </c>
      <c r="D183" s="5">
        <v>48</v>
      </c>
      <c r="E183" s="5">
        <v>1</v>
      </c>
      <c r="F183" s="5">
        <v>16</v>
      </c>
      <c r="G183" s="5">
        <v>16</v>
      </c>
      <c r="H183" s="5">
        <v>3</v>
      </c>
      <c r="I183" s="5">
        <v>3</v>
      </c>
      <c r="J183" s="5">
        <v>1</v>
      </c>
      <c r="K183" s="5">
        <v>1</v>
      </c>
      <c r="L183" s="5">
        <v>1</v>
      </c>
      <c r="M183" s="5">
        <v>1</v>
      </c>
      <c r="N183" s="6">
        <v>0.109</v>
      </c>
      <c r="O183" s="9">
        <v>0.311</v>
      </c>
      <c r="P183" s="6">
        <v>0.33300000000000002</v>
      </c>
      <c r="R183" s="10">
        <f t="shared" si="11"/>
        <v>48</v>
      </c>
      <c r="S183" s="10">
        <f t="shared" si="12"/>
        <v>480</v>
      </c>
      <c r="T183" s="6">
        <f t="shared" si="17"/>
        <v>0.753</v>
      </c>
      <c r="U183" s="6">
        <f t="shared" si="14"/>
        <v>0.97402128440366975</v>
      </c>
      <c r="V183" s="6">
        <f t="shared" si="15"/>
        <v>0.34137723472668807</v>
      </c>
      <c r="W183" s="6">
        <f t="shared" si="16"/>
        <v>0.31882378378378373</v>
      </c>
      <c r="X183" s="7" t="s">
        <v>31</v>
      </c>
      <c r="AA183" s="6"/>
      <c r="AE183" s="6"/>
    </row>
    <row r="184" spans="3:31" x14ac:dyDescent="0.2">
      <c r="C184" s="5">
        <v>240</v>
      </c>
      <c r="D184" s="5">
        <v>24</v>
      </c>
      <c r="E184" s="5">
        <v>16</v>
      </c>
      <c r="F184" s="5">
        <v>16</v>
      </c>
      <c r="G184" s="5">
        <v>32</v>
      </c>
      <c r="H184" s="5">
        <v>3</v>
      </c>
      <c r="I184" s="5">
        <v>3</v>
      </c>
      <c r="J184" s="5">
        <v>1</v>
      </c>
      <c r="K184" s="5">
        <v>1</v>
      </c>
      <c r="L184" s="5">
        <v>1</v>
      </c>
      <c r="M184" s="5">
        <v>1</v>
      </c>
      <c r="N184" s="6">
        <v>0.125</v>
      </c>
      <c r="O184" s="6">
        <v>0.14899999999999999</v>
      </c>
      <c r="P184" s="6">
        <v>0.33</v>
      </c>
      <c r="R184" s="10">
        <f t="shared" si="11"/>
        <v>24</v>
      </c>
      <c r="S184" s="10">
        <f t="shared" si="12"/>
        <v>240</v>
      </c>
      <c r="T184" s="6">
        <f t="shared" si="17"/>
        <v>0.60400000000000009</v>
      </c>
      <c r="U184" s="6">
        <f t="shared" si="14"/>
        <v>6.7947724799999998</v>
      </c>
      <c r="V184" s="6">
        <f t="shared" si="15"/>
        <v>5.7003124832214764</v>
      </c>
      <c r="W184" s="6">
        <f t="shared" si="16"/>
        <v>2.5737774545454544</v>
      </c>
      <c r="X184" s="7" t="s">
        <v>31</v>
      </c>
      <c r="AA184" s="6"/>
      <c r="AE184" s="6"/>
    </row>
    <row r="185" spans="3:31" x14ac:dyDescent="0.2">
      <c r="C185" s="5">
        <v>120</v>
      </c>
      <c r="D185" s="5">
        <v>12</v>
      </c>
      <c r="E185" s="5">
        <v>32</v>
      </c>
      <c r="F185" s="5">
        <v>16</v>
      </c>
      <c r="G185" s="5">
        <v>64</v>
      </c>
      <c r="H185" s="5">
        <v>3</v>
      </c>
      <c r="I185" s="5">
        <v>3</v>
      </c>
      <c r="J185" s="5">
        <v>1</v>
      </c>
      <c r="K185" s="5">
        <v>1</v>
      </c>
      <c r="L185" s="5">
        <v>1</v>
      </c>
      <c r="M185" s="5">
        <v>1</v>
      </c>
      <c r="N185" s="6">
        <v>9.4E-2</v>
      </c>
      <c r="O185" s="6">
        <v>7.8E-2</v>
      </c>
      <c r="P185" s="6">
        <v>0.222</v>
      </c>
      <c r="R185" s="10">
        <f t="shared" si="11"/>
        <v>12</v>
      </c>
      <c r="S185" s="10">
        <f t="shared" si="12"/>
        <v>120</v>
      </c>
      <c r="T185" s="6">
        <f t="shared" si="17"/>
        <v>0.39400000000000002</v>
      </c>
      <c r="U185" s="6">
        <f t="shared" si="14"/>
        <v>9.0356017021276607</v>
      </c>
      <c r="V185" s="6">
        <f t="shared" si="15"/>
        <v>10.889058461538461</v>
      </c>
      <c r="W185" s="6">
        <f t="shared" si="16"/>
        <v>3.8258854054054052</v>
      </c>
      <c r="X185" s="7" t="s">
        <v>31</v>
      </c>
      <c r="AA185" s="6"/>
      <c r="AE185" s="6"/>
    </row>
    <row r="186" spans="3:31" x14ac:dyDescent="0.2">
      <c r="C186" s="5">
        <v>60</v>
      </c>
      <c r="D186" s="5">
        <v>6</v>
      </c>
      <c r="E186" s="5">
        <v>64</v>
      </c>
      <c r="F186" s="5">
        <v>16</v>
      </c>
      <c r="G186" s="5">
        <v>128</v>
      </c>
      <c r="H186" s="5">
        <v>3</v>
      </c>
      <c r="I186" s="5">
        <v>3</v>
      </c>
      <c r="J186" s="5">
        <v>1</v>
      </c>
      <c r="K186" s="5">
        <v>1</v>
      </c>
      <c r="L186" s="5">
        <v>1</v>
      </c>
      <c r="M186" s="5">
        <v>1</v>
      </c>
      <c r="N186" s="6">
        <v>7.3999999999999996E-2</v>
      </c>
      <c r="O186" s="6">
        <v>6.7000000000000004E-2</v>
      </c>
      <c r="P186" s="6">
        <v>0.12</v>
      </c>
      <c r="R186" s="10">
        <f t="shared" si="11"/>
        <v>6</v>
      </c>
      <c r="S186" s="10">
        <f t="shared" si="12"/>
        <v>60</v>
      </c>
      <c r="T186" s="6">
        <f t="shared" si="17"/>
        <v>0.26100000000000001</v>
      </c>
      <c r="U186" s="6">
        <f t="shared" si="14"/>
        <v>11.477656216216216</v>
      </c>
      <c r="V186" s="6">
        <f t="shared" si="15"/>
        <v>12.676814328358208</v>
      </c>
      <c r="W186" s="6">
        <f t="shared" si="16"/>
        <v>7.0778880000000006</v>
      </c>
      <c r="X186" s="7" t="s">
        <v>32</v>
      </c>
      <c r="AA186" s="6"/>
      <c r="AE186" s="6"/>
    </row>
    <row r="187" spans="3:31" x14ac:dyDescent="0.2">
      <c r="C187" s="5">
        <v>108</v>
      </c>
      <c r="D187" s="5">
        <v>108</v>
      </c>
      <c r="E187" s="5">
        <v>3</v>
      </c>
      <c r="F187" s="5">
        <v>8</v>
      </c>
      <c r="G187" s="5">
        <v>64</v>
      </c>
      <c r="H187" s="5">
        <v>3</v>
      </c>
      <c r="I187" s="5">
        <v>3</v>
      </c>
      <c r="J187" s="5">
        <v>1</v>
      </c>
      <c r="K187" s="5">
        <v>1</v>
      </c>
      <c r="L187" s="5">
        <v>2</v>
      </c>
      <c r="M187" s="5">
        <v>2</v>
      </c>
      <c r="N187" s="6">
        <v>3.4000000000000002E-2</v>
      </c>
      <c r="O187" s="9">
        <v>6.7000000000000004E-2</v>
      </c>
      <c r="P187" s="6">
        <v>9.0999999999999998E-2</v>
      </c>
      <c r="R187" s="10">
        <f t="shared" si="11"/>
        <v>54</v>
      </c>
      <c r="S187" s="10">
        <f t="shared" si="12"/>
        <v>54</v>
      </c>
      <c r="T187" s="6">
        <f t="shared" si="17"/>
        <v>0.192</v>
      </c>
      <c r="U187" s="6">
        <f t="shared" si="14"/>
        <v>2.3712225882352937</v>
      </c>
      <c r="V187" s="6">
        <f t="shared" si="15"/>
        <v>1.2033069850746267</v>
      </c>
      <c r="W187" s="6">
        <f t="shared" si="16"/>
        <v>0.88595129670329664</v>
      </c>
      <c r="X187" s="7" t="s">
        <v>31</v>
      </c>
      <c r="AA187" s="6"/>
      <c r="AE187" s="6"/>
    </row>
    <row r="188" spans="3:31" x14ac:dyDescent="0.2">
      <c r="C188" s="5">
        <v>54</v>
      </c>
      <c r="D188" s="5">
        <v>54</v>
      </c>
      <c r="E188" s="5">
        <v>64</v>
      </c>
      <c r="F188" s="5">
        <v>8</v>
      </c>
      <c r="G188" s="5">
        <v>64</v>
      </c>
      <c r="H188" s="5">
        <v>3</v>
      </c>
      <c r="I188" s="5">
        <v>3</v>
      </c>
      <c r="J188" s="5">
        <v>1</v>
      </c>
      <c r="K188" s="5">
        <v>1</v>
      </c>
      <c r="L188" s="5">
        <v>1</v>
      </c>
      <c r="M188" s="5">
        <v>1</v>
      </c>
      <c r="N188" s="6">
        <v>0.14799999999999999</v>
      </c>
      <c r="O188" s="6">
        <v>0.151</v>
      </c>
      <c r="P188" s="6">
        <v>0.28700000000000003</v>
      </c>
      <c r="R188" s="10">
        <f t="shared" si="11"/>
        <v>54</v>
      </c>
      <c r="S188" s="10">
        <f t="shared" si="12"/>
        <v>54</v>
      </c>
      <c r="T188" s="6">
        <f t="shared" si="17"/>
        <v>0.58600000000000008</v>
      </c>
      <c r="U188" s="6">
        <f t="shared" si="14"/>
        <v>11.62112691891892</v>
      </c>
      <c r="V188" s="6">
        <f t="shared" si="15"/>
        <v>11.390243602649008</v>
      </c>
      <c r="W188" s="6">
        <f t="shared" si="16"/>
        <v>5.9927762508710787</v>
      </c>
      <c r="X188" s="7" t="s">
        <v>32</v>
      </c>
      <c r="AA188" s="6"/>
      <c r="AE188" s="6"/>
    </row>
    <row r="189" spans="3:31" x14ac:dyDescent="0.2">
      <c r="C189" s="5">
        <v>27</v>
      </c>
      <c r="D189" s="5">
        <v>27</v>
      </c>
      <c r="E189" s="5">
        <v>128</v>
      </c>
      <c r="F189" s="5">
        <v>8</v>
      </c>
      <c r="G189" s="5">
        <v>128</v>
      </c>
      <c r="H189" s="5">
        <v>3</v>
      </c>
      <c r="I189" s="5">
        <v>3</v>
      </c>
      <c r="J189" s="5">
        <v>1</v>
      </c>
      <c r="K189" s="5">
        <v>1</v>
      </c>
      <c r="L189" s="5">
        <v>1</v>
      </c>
      <c r="M189" s="5">
        <v>1</v>
      </c>
      <c r="N189" s="6">
        <v>0.122</v>
      </c>
      <c r="O189" s="6">
        <v>0.11800000000000001</v>
      </c>
      <c r="P189" s="6">
        <v>0.14400000000000002</v>
      </c>
      <c r="R189" s="10">
        <f t="shared" si="11"/>
        <v>27</v>
      </c>
      <c r="S189" s="10">
        <f t="shared" si="12"/>
        <v>27</v>
      </c>
      <c r="T189" s="6">
        <f t="shared" si="17"/>
        <v>0.38400000000000001</v>
      </c>
      <c r="U189" s="6">
        <f t="shared" si="14"/>
        <v>14.097760524590164</v>
      </c>
      <c r="V189" s="6">
        <f t="shared" si="15"/>
        <v>14.575650711864407</v>
      </c>
      <c r="W189" s="6">
        <f t="shared" si="16"/>
        <v>11.943936000000001</v>
      </c>
      <c r="X189" s="7" t="s">
        <v>32</v>
      </c>
      <c r="AA189" s="6"/>
      <c r="AE189" s="6"/>
    </row>
    <row r="190" spans="3:31" x14ac:dyDescent="0.2">
      <c r="C190" s="5">
        <v>14</v>
      </c>
      <c r="D190" s="5">
        <v>14</v>
      </c>
      <c r="E190" s="5">
        <v>128</v>
      </c>
      <c r="F190" s="5">
        <v>8</v>
      </c>
      <c r="G190" s="5">
        <v>256</v>
      </c>
      <c r="H190" s="5">
        <v>3</v>
      </c>
      <c r="I190" s="5">
        <v>3</v>
      </c>
      <c r="J190" s="5">
        <v>1</v>
      </c>
      <c r="K190" s="5">
        <v>1</v>
      </c>
      <c r="L190" s="5">
        <v>1</v>
      </c>
      <c r="M190" s="5">
        <v>1</v>
      </c>
      <c r="N190" s="6">
        <v>6.9000000000000006E-2</v>
      </c>
      <c r="O190" s="6">
        <v>6.5000000000000002E-2</v>
      </c>
      <c r="P190" s="6">
        <v>0.121</v>
      </c>
      <c r="R190" s="10">
        <f t="shared" si="11"/>
        <v>14</v>
      </c>
      <c r="S190" s="10">
        <f t="shared" si="12"/>
        <v>14</v>
      </c>
      <c r="T190" s="6">
        <f t="shared" si="17"/>
        <v>0.255</v>
      </c>
      <c r="U190" s="6">
        <f t="shared" si="14"/>
        <v>13.403536695652171</v>
      </c>
      <c r="V190" s="6">
        <f t="shared" si="15"/>
        <v>14.228369723076922</v>
      </c>
      <c r="W190" s="6">
        <f t="shared" si="16"/>
        <v>7.6433391074380168</v>
      </c>
      <c r="X190" s="7" t="s">
        <v>32</v>
      </c>
      <c r="AA190" s="6"/>
      <c r="AE190" s="6"/>
    </row>
    <row r="191" spans="3:31" x14ac:dyDescent="0.2">
      <c r="C191" s="5">
        <v>7</v>
      </c>
      <c r="D191" s="5">
        <v>7</v>
      </c>
      <c r="E191" s="5">
        <v>256</v>
      </c>
      <c r="F191" s="5">
        <v>8</v>
      </c>
      <c r="G191" s="5">
        <v>512</v>
      </c>
      <c r="H191" s="5">
        <v>3</v>
      </c>
      <c r="I191" s="5">
        <v>3</v>
      </c>
      <c r="J191" s="5">
        <v>1</v>
      </c>
      <c r="K191" s="5">
        <v>1</v>
      </c>
      <c r="L191" s="5">
        <v>1</v>
      </c>
      <c r="M191" s="5">
        <v>1</v>
      </c>
      <c r="N191" s="6">
        <v>0.16300000000000001</v>
      </c>
      <c r="O191" s="6">
        <v>0.17400000000000002</v>
      </c>
      <c r="P191" s="6">
        <v>0.19600000000000001</v>
      </c>
      <c r="R191" s="10">
        <f t="shared" si="11"/>
        <v>7</v>
      </c>
      <c r="S191" s="10">
        <f t="shared" si="12"/>
        <v>7</v>
      </c>
      <c r="T191" s="6">
        <f t="shared" si="17"/>
        <v>0.53300000000000003</v>
      </c>
      <c r="U191" s="6">
        <f t="shared" si="14"/>
        <v>5.6738897668711648</v>
      </c>
      <c r="V191" s="6">
        <f t="shared" si="15"/>
        <v>5.3151955862068956</v>
      </c>
      <c r="W191" s="6">
        <f t="shared" si="16"/>
        <v>4.7185919999999992</v>
      </c>
      <c r="X191" s="7" t="s">
        <v>32</v>
      </c>
      <c r="AA191" s="6"/>
      <c r="AE191" s="6"/>
    </row>
    <row r="192" spans="3:31" x14ac:dyDescent="0.2">
      <c r="C192" s="5">
        <v>224</v>
      </c>
      <c r="D192" s="5">
        <v>224</v>
      </c>
      <c r="E192" s="5">
        <v>3</v>
      </c>
      <c r="F192" s="5">
        <v>8</v>
      </c>
      <c r="G192" s="5">
        <v>64</v>
      </c>
      <c r="H192" s="5">
        <v>3</v>
      </c>
      <c r="I192" s="5">
        <v>3</v>
      </c>
      <c r="J192" s="5">
        <v>1</v>
      </c>
      <c r="K192" s="5">
        <v>1</v>
      </c>
      <c r="L192" s="5">
        <v>1</v>
      </c>
      <c r="M192" s="5">
        <v>1</v>
      </c>
      <c r="N192" s="6">
        <v>0.34700000000000003</v>
      </c>
      <c r="O192" s="9">
        <v>0.89700000000000002</v>
      </c>
      <c r="P192" s="6">
        <v>1.2390000000000001</v>
      </c>
      <c r="R192" s="10">
        <f t="shared" si="11"/>
        <v>224</v>
      </c>
      <c r="S192" s="10">
        <f t="shared" si="12"/>
        <v>224</v>
      </c>
      <c r="T192" s="6">
        <f t="shared" si="17"/>
        <v>2.4830000000000001</v>
      </c>
      <c r="U192" s="6">
        <f t="shared" si="14"/>
        <v>3.9978848645533138</v>
      </c>
      <c r="V192" s="6">
        <f t="shared" si="15"/>
        <v>1.5465619264214048</v>
      </c>
      <c r="W192" s="6">
        <f t="shared" si="16"/>
        <v>1.1196658983050847</v>
      </c>
      <c r="X192" s="7" t="s">
        <v>31</v>
      </c>
      <c r="AA192" s="6"/>
      <c r="AE192" s="6"/>
    </row>
    <row r="193" spans="3:31" x14ac:dyDescent="0.2">
      <c r="C193" s="5">
        <v>112</v>
      </c>
      <c r="D193" s="5">
        <v>112</v>
      </c>
      <c r="E193" s="5">
        <v>64</v>
      </c>
      <c r="F193" s="5">
        <v>8</v>
      </c>
      <c r="G193" s="5">
        <v>128</v>
      </c>
      <c r="H193" s="5">
        <v>3</v>
      </c>
      <c r="I193" s="5">
        <v>3</v>
      </c>
      <c r="J193" s="5">
        <v>1</v>
      </c>
      <c r="K193" s="5">
        <v>1</v>
      </c>
      <c r="L193" s="5">
        <v>1</v>
      </c>
      <c r="M193" s="5">
        <v>1</v>
      </c>
      <c r="N193" s="6">
        <v>0.88400000000000001</v>
      </c>
      <c r="O193" s="6">
        <v>0.81300000000000006</v>
      </c>
      <c r="P193" s="6">
        <v>1.631</v>
      </c>
      <c r="R193" s="10">
        <f t="shared" si="11"/>
        <v>112</v>
      </c>
      <c r="S193" s="10">
        <f t="shared" si="12"/>
        <v>112</v>
      </c>
      <c r="T193" s="6">
        <f t="shared" si="17"/>
        <v>3.3280000000000003</v>
      </c>
      <c r="U193" s="6">
        <f t="shared" si="14"/>
        <v>16.739258497737556</v>
      </c>
      <c r="V193" s="6">
        <f t="shared" si="15"/>
        <v>18.201112560885608</v>
      </c>
      <c r="W193" s="6">
        <f t="shared" si="16"/>
        <v>9.0726575793991397</v>
      </c>
      <c r="X193" s="7" t="s">
        <v>32</v>
      </c>
      <c r="AA193" s="6"/>
      <c r="AE193" s="6"/>
    </row>
    <row r="194" spans="3:31" x14ac:dyDescent="0.2">
      <c r="C194" s="5">
        <f>112/2</f>
        <v>56</v>
      </c>
      <c r="D194" s="5">
        <v>56</v>
      </c>
      <c r="E194" s="5">
        <v>128</v>
      </c>
      <c r="F194" s="5">
        <v>8</v>
      </c>
      <c r="G194" s="5">
        <v>256</v>
      </c>
      <c r="H194" s="5">
        <v>3</v>
      </c>
      <c r="I194" s="5">
        <v>3</v>
      </c>
      <c r="J194" s="5">
        <v>1</v>
      </c>
      <c r="K194" s="5">
        <v>1</v>
      </c>
      <c r="L194" s="5">
        <v>1</v>
      </c>
      <c r="M194" s="5">
        <v>1</v>
      </c>
      <c r="N194" s="6">
        <v>0.82200000000000006</v>
      </c>
      <c r="O194" s="6">
        <v>0.84899999999999998</v>
      </c>
      <c r="P194" s="6">
        <v>0.91500000000000004</v>
      </c>
      <c r="R194" s="10">
        <f t="shared" si="11"/>
        <v>56</v>
      </c>
      <c r="S194" s="10">
        <f t="shared" si="12"/>
        <v>56</v>
      </c>
      <c r="T194" s="6">
        <f t="shared" si="17"/>
        <v>2.5860000000000003</v>
      </c>
      <c r="U194" s="6">
        <f t="shared" si="14"/>
        <v>18.001830306569342</v>
      </c>
      <c r="V194" s="6">
        <f t="shared" si="15"/>
        <v>17.429333936395761</v>
      </c>
      <c r="W194" s="6">
        <f t="shared" si="16"/>
        <v>16.172136078688524</v>
      </c>
      <c r="X194" s="7" t="s">
        <v>33</v>
      </c>
      <c r="AA194" s="6"/>
      <c r="AE194" s="6"/>
    </row>
    <row r="195" spans="3:31" x14ac:dyDescent="0.2">
      <c r="C195" s="5">
        <f>56/2</f>
        <v>28</v>
      </c>
      <c r="D195" s="5">
        <v>28</v>
      </c>
      <c r="E195" s="5">
        <v>256</v>
      </c>
      <c r="F195" s="5">
        <v>8</v>
      </c>
      <c r="G195" s="5">
        <v>512</v>
      </c>
      <c r="H195" s="5">
        <v>3</v>
      </c>
      <c r="I195" s="5">
        <v>3</v>
      </c>
      <c r="J195" s="5">
        <v>1</v>
      </c>
      <c r="K195" s="5">
        <v>1</v>
      </c>
      <c r="L195" s="5">
        <v>1</v>
      </c>
      <c r="M195" s="5">
        <v>1</v>
      </c>
      <c r="N195" s="6">
        <v>0.83599999999999997</v>
      </c>
      <c r="O195" s="6">
        <v>0.88200000000000001</v>
      </c>
      <c r="P195" s="6">
        <v>0.70799999999999996</v>
      </c>
      <c r="R195" s="10">
        <f t="shared" si="11"/>
        <v>28</v>
      </c>
      <c r="S195" s="10">
        <f t="shared" si="12"/>
        <v>28</v>
      </c>
      <c r="T195" s="6">
        <f t="shared" si="17"/>
        <v>2.4260000000000002</v>
      </c>
      <c r="U195" s="6">
        <f t="shared" si="14"/>
        <v>17.70036424880383</v>
      </c>
      <c r="V195" s="6">
        <f t="shared" si="15"/>
        <v>16.777215999999999</v>
      </c>
      <c r="W195" s="6">
        <f t="shared" si="16"/>
        <v>20.900430101694919</v>
      </c>
      <c r="X195" s="7" t="s">
        <v>32</v>
      </c>
      <c r="AA195" s="6"/>
      <c r="AE195" s="6"/>
    </row>
    <row r="196" spans="3:31" x14ac:dyDescent="0.2">
      <c r="C196" s="5">
        <v>14</v>
      </c>
      <c r="D196" s="5">
        <v>14</v>
      </c>
      <c r="E196" s="5">
        <v>512</v>
      </c>
      <c r="F196" s="5">
        <v>8</v>
      </c>
      <c r="G196" s="5">
        <v>512</v>
      </c>
      <c r="H196" s="5">
        <v>3</v>
      </c>
      <c r="I196" s="5">
        <v>3</v>
      </c>
      <c r="J196" s="5">
        <v>1</v>
      </c>
      <c r="K196" s="5">
        <v>1</v>
      </c>
      <c r="L196" s="5">
        <v>1</v>
      </c>
      <c r="M196" s="5">
        <v>1</v>
      </c>
      <c r="N196" s="6">
        <v>0.503</v>
      </c>
      <c r="O196" s="6">
        <v>0.497</v>
      </c>
      <c r="P196" s="6">
        <v>0.57899999999999996</v>
      </c>
      <c r="R196" s="10">
        <f t="shared" si="11"/>
        <v>14</v>
      </c>
      <c r="S196" s="10">
        <f t="shared" si="12"/>
        <v>14</v>
      </c>
      <c r="T196" s="6">
        <f t="shared" si="17"/>
        <v>1.579</v>
      </c>
      <c r="U196" s="6">
        <f t="shared" si="14"/>
        <v>14.709249017892645</v>
      </c>
      <c r="V196" s="6">
        <f t="shared" si="15"/>
        <v>14.88682546478873</v>
      </c>
      <c r="W196" s="6">
        <f t="shared" si="16"/>
        <v>12.778501305699482</v>
      </c>
      <c r="X196" s="7" t="s">
        <v>32</v>
      </c>
      <c r="AA196" s="6"/>
      <c r="AE196" s="6"/>
    </row>
    <row r="197" spans="3:31" x14ac:dyDescent="0.2">
      <c r="C197" s="5">
        <v>7</v>
      </c>
      <c r="D197" s="5">
        <v>7</v>
      </c>
      <c r="E197" s="5">
        <v>512</v>
      </c>
      <c r="F197" s="5">
        <v>8</v>
      </c>
      <c r="G197" s="5">
        <v>512</v>
      </c>
      <c r="H197" s="5">
        <v>3</v>
      </c>
      <c r="I197" s="5">
        <v>3</v>
      </c>
      <c r="J197" s="5">
        <v>1</v>
      </c>
      <c r="K197" s="5">
        <v>1</v>
      </c>
      <c r="L197" s="5">
        <v>1</v>
      </c>
      <c r="M197" s="5">
        <v>1</v>
      </c>
      <c r="N197" s="6">
        <v>0.32900000000000001</v>
      </c>
      <c r="O197" s="6">
        <v>0.32300000000000001</v>
      </c>
      <c r="P197" s="6">
        <v>0.36099999999999999</v>
      </c>
      <c r="R197" s="10">
        <f t="shared" si="11"/>
        <v>7</v>
      </c>
      <c r="S197" s="10">
        <f t="shared" si="12"/>
        <v>7</v>
      </c>
      <c r="T197" s="6">
        <f t="shared" si="17"/>
        <v>1.0129999999999999</v>
      </c>
      <c r="U197" s="6">
        <f t="shared" si="14"/>
        <v>5.6221521702127655</v>
      </c>
      <c r="V197" s="6">
        <f t="shared" si="15"/>
        <v>5.7265884334365325</v>
      </c>
      <c r="W197" s="6">
        <f t="shared" si="16"/>
        <v>5.1237896509695293</v>
      </c>
      <c r="X197" s="7" t="s">
        <v>32</v>
      </c>
      <c r="AA197" s="6"/>
      <c r="AE197" s="6"/>
    </row>
    <row r="198" spans="3:31" x14ac:dyDescent="0.2">
      <c r="C198" s="5">
        <v>224</v>
      </c>
      <c r="D198" s="5">
        <v>224</v>
      </c>
      <c r="E198" s="5">
        <v>3</v>
      </c>
      <c r="F198" s="5">
        <v>16</v>
      </c>
      <c r="G198" s="5">
        <v>64</v>
      </c>
      <c r="H198" s="5">
        <v>3</v>
      </c>
      <c r="I198" s="5">
        <v>3</v>
      </c>
      <c r="J198" s="5">
        <v>1</v>
      </c>
      <c r="K198" s="5">
        <v>1</v>
      </c>
      <c r="L198" s="5">
        <v>1</v>
      </c>
      <c r="M198" s="5">
        <v>1</v>
      </c>
      <c r="N198" s="6">
        <v>0.67200000000000004</v>
      </c>
      <c r="O198" s="9">
        <v>1.8640000000000001</v>
      </c>
      <c r="P198" s="6">
        <v>2.4990000000000001</v>
      </c>
      <c r="R198" s="10">
        <f t="shared" si="11"/>
        <v>224</v>
      </c>
      <c r="S198" s="10">
        <f t="shared" si="12"/>
        <v>224</v>
      </c>
      <c r="T198" s="6">
        <f t="shared" si="17"/>
        <v>5.0350000000000001</v>
      </c>
      <c r="U198" s="6">
        <f t="shared" si="14"/>
        <v>4.1287679999999991</v>
      </c>
      <c r="V198" s="6">
        <f t="shared" si="15"/>
        <v>1.4884828841201716</v>
      </c>
      <c r="W198" s="6">
        <f t="shared" si="16"/>
        <v>1.1102569411764707</v>
      </c>
      <c r="X198" s="7" t="s">
        <v>31</v>
      </c>
      <c r="AA198" s="6"/>
      <c r="AE198" s="6"/>
    </row>
    <row r="199" spans="3:31" x14ac:dyDescent="0.2">
      <c r="C199" s="5">
        <v>112</v>
      </c>
      <c r="D199" s="5">
        <v>112</v>
      </c>
      <c r="E199" s="5">
        <v>64</v>
      </c>
      <c r="F199" s="5">
        <v>16</v>
      </c>
      <c r="G199" s="5">
        <v>128</v>
      </c>
      <c r="H199" s="5">
        <v>3</v>
      </c>
      <c r="I199" s="5">
        <v>3</v>
      </c>
      <c r="J199" s="5">
        <v>1</v>
      </c>
      <c r="K199" s="5">
        <v>1</v>
      </c>
      <c r="L199" s="5">
        <v>1</v>
      </c>
      <c r="M199" s="5">
        <v>1</v>
      </c>
      <c r="N199" s="6">
        <v>1.752</v>
      </c>
      <c r="O199" s="6">
        <v>1.613</v>
      </c>
      <c r="P199" s="6">
        <v>3.254</v>
      </c>
      <c r="R199" s="10">
        <f t="shared" si="11"/>
        <v>112</v>
      </c>
      <c r="S199" s="10">
        <f t="shared" si="12"/>
        <v>112</v>
      </c>
      <c r="T199" s="6">
        <f t="shared" si="17"/>
        <v>6.6189999999999998</v>
      </c>
      <c r="U199" s="6">
        <f t="shared" si="14"/>
        <v>16.892128438356163</v>
      </c>
      <c r="V199" s="6">
        <f t="shared" si="15"/>
        <v>18.347804726596401</v>
      </c>
      <c r="W199" s="6">
        <f t="shared" si="16"/>
        <v>9.0949628223724641</v>
      </c>
      <c r="X199" s="7" t="s">
        <v>32</v>
      </c>
      <c r="AA199" s="6"/>
      <c r="AE199" s="6"/>
    </row>
    <row r="200" spans="3:31" x14ac:dyDescent="0.2">
      <c r="C200" s="5">
        <f>112/2</f>
        <v>56</v>
      </c>
      <c r="D200" s="5">
        <v>56</v>
      </c>
      <c r="E200" s="5">
        <v>128</v>
      </c>
      <c r="F200" s="5">
        <v>16</v>
      </c>
      <c r="G200" s="5">
        <v>256</v>
      </c>
      <c r="H200" s="5">
        <v>3</v>
      </c>
      <c r="I200" s="5">
        <v>3</v>
      </c>
      <c r="J200" s="5">
        <v>1</v>
      </c>
      <c r="K200" s="5">
        <v>1</v>
      </c>
      <c r="L200" s="5">
        <v>1</v>
      </c>
      <c r="M200" s="5">
        <v>1</v>
      </c>
      <c r="N200" s="6">
        <v>1.5629999999999999</v>
      </c>
      <c r="O200" s="6">
        <v>1.431</v>
      </c>
      <c r="P200" s="6">
        <v>1.6839999999999999</v>
      </c>
      <c r="R200" s="10">
        <f t="shared" si="11"/>
        <v>56</v>
      </c>
      <c r="S200" s="10">
        <f t="shared" si="12"/>
        <v>56</v>
      </c>
      <c r="T200" s="6">
        <f t="shared" si="17"/>
        <v>4.6779999999999999</v>
      </c>
      <c r="U200" s="6">
        <f t="shared" si="14"/>
        <v>18.93474665642994</v>
      </c>
      <c r="V200" s="6">
        <f t="shared" si="15"/>
        <v>20.681348025157234</v>
      </c>
      <c r="W200" s="6">
        <f t="shared" si="16"/>
        <v>17.574233387173397</v>
      </c>
      <c r="X200" s="7" t="s">
        <v>33</v>
      </c>
      <c r="AA200" s="6"/>
      <c r="AE200" s="6"/>
    </row>
    <row r="201" spans="3:31" x14ac:dyDescent="0.2">
      <c r="C201" s="5">
        <f>56/2</f>
        <v>28</v>
      </c>
      <c r="D201" s="5">
        <v>28</v>
      </c>
      <c r="E201" s="5">
        <v>256</v>
      </c>
      <c r="F201" s="5">
        <v>16</v>
      </c>
      <c r="G201" s="5">
        <v>512</v>
      </c>
      <c r="H201" s="5">
        <v>3</v>
      </c>
      <c r="I201" s="5">
        <v>3</v>
      </c>
      <c r="J201" s="5">
        <v>1</v>
      </c>
      <c r="K201" s="5">
        <v>1</v>
      </c>
      <c r="L201" s="5">
        <v>1</v>
      </c>
      <c r="M201" s="5">
        <v>1</v>
      </c>
      <c r="N201" s="6">
        <v>1.1910000000000001</v>
      </c>
      <c r="O201" s="6">
        <v>1.1460000000000001</v>
      </c>
      <c r="P201" s="6">
        <v>1.173</v>
      </c>
      <c r="R201" s="10">
        <f t="shared" si="11"/>
        <v>28</v>
      </c>
      <c r="S201" s="10">
        <f t="shared" si="12"/>
        <v>28</v>
      </c>
      <c r="T201" s="6">
        <f t="shared" si="17"/>
        <v>3.5100000000000002</v>
      </c>
      <c r="U201" s="6">
        <f t="shared" si="14"/>
        <v>24.848874075566751</v>
      </c>
      <c r="V201" s="6">
        <f t="shared" si="15"/>
        <v>25.824615204188479</v>
      </c>
      <c r="W201" s="6">
        <f t="shared" si="16"/>
        <v>25.230186721227621</v>
      </c>
      <c r="X201" s="7" t="s">
        <v>32</v>
      </c>
      <c r="AA201" s="6"/>
      <c r="AE201" s="6"/>
    </row>
    <row r="202" spans="3:31" x14ac:dyDescent="0.2">
      <c r="C202" s="5">
        <v>14</v>
      </c>
      <c r="D202" s="5">
        <v>14</v>
      </c>
      <c r="E202" s="5">
        <v>512</v>
      </c>
      <c r="F202" s="5">
        <v>16</v>
      </c>
      <c r="G202" s="5">
        <v>512</v>
      </c>
      <c r="H202" s="5">
        <v>3</v>
      </c>
      <c r="I202" s="5">
        <v>3</v>
      </c>
      <c r="J202" s="5">
        <v>1</v>
      </c>
      <c r="K202" s="5">
        <v>1</v>
      </c>
      <c r="L202" s="5">
        <v>1</v>
      </c>
      <c r="M202" s="5">
        <v>1</v>
      </c>
      <c r="N202" s="6">
        <v>0.73899999999999999</v>
      </c>
      <c r="O202" s="6">
        <v>0.73</v>
      </c>
      <c r="P202" s="6">
        <v>0.81</v>
      </c>
      <c r="R202" s="10">
        <f t="shared" si="11"/>
        <v>14</v>
      </c>
      <c r="S202" s="10">
        <f t="shared" si="12"/>
        <v>14</v>
      </c>
      <c r="T202" s="6">
        <f t="shared" si="17"/>
        <v>2.2789999999999999</v>
      </c>
      <c r="U202" s="6">
        <f t="shared" si="14"/>
        <v>20.023686755074426</v>
      </c>
      <c r="V202" s="6">
        <f t="shared" si="15"/>
        <v>20.270554126027399</v>
      </c>
      <c r="W202" s="6">
        <f t="shared" si="16"/>
        <v>18.268524088888888</v>
      </c>
      <c r="X202" s="7" t="s">
        <v>32</v>
      </c>
      <c r="AA202" s="6"/>
      <c r="AE202" s="6"/>
    </row>
    <row r="203" spans="3:31" x14ac:dyDescent="0.2">
      <c r="C203" s="5">
        <v>7</v>
      </c>
      <c r="D203" s="5">
        <v>7</v>
      </c>
      <c r="E203" s="5">
        <v>512</v>
      </c>
      <c r="F203" s="5">
        <v>16</v>
      </c>
      <c r="G203" s="5">
        <v>512</v>
      </c>
      <c r="H203" s="5">
        <v>3</v>
      </c>
      <c r="I203" s="5">
        <v>3</v>
      </c>
      <c r="J203" s="5">
        <v>1</v>
      </c>
      <c r="K203" s="5">
        <v>1</v>
      </c>
      <c r="L203" s="5">
        <v>1</v>
      </c>
      <c r="M203" s="5">
        <v>1</v>
      </c>
      <c r="N203" s="6">
        <v>0.5</v>
      </c>
      <c r="O203" s="6">
        <v>0.40200000000000002</v>
      </c>
      <c r="P203" s="6">
        <v>0.38700000000000001</v>
      </c>
      <c r="R203" s="10">
        <f t="shared" si="11"/>
        <v>7</v>
      </c>
      <c r="S203" s="10">
        <f t="shared" si="12"/>
        <v>7</v>
      </c>
      <c r="T203" s="6">
        <f t="shared" si="17"/>
        <v>1.2890000000000001</v>
      </c>
      <c r="U203" s="6">
        <f t="shared" si="14"/>
        <v>7.3987522559999999</v>
      </c>
      <c r="V203" s="6">
        <f t="shared" si="15"/>
        <v>9.2024281791044764</v>
      </c>
      <c r="W203" s="6">
        <f t="shared" si="16"/>
        <v>9.5591114418604644</v>
      </c>
      <c r="X203" s="7" t="s">
        <v>32</v>
      </c>
      <c r="AA203" s="6"/>
      <c r="AE203" s="6"/>
    </row>
    <row r="204" spans="3:31" x14ac:dyDescent="0.2">
      <c r="C204" s="5">
        <v>224</v>
      </c>
      <c r="D204" s="5">
        <v>224</v>
      </c>
      <c r="E204" s="5">
        <v>3</v>
      </c>
      <c r="F204" s="5">
        <v>16</v>
      </c>
      <c r="G204" s="5">
        <v>64</v>
      </c>
      <c r="H204" s="5">
        <v>7</v>
      </c>
      <c r="I204" s="5">
        <v>7</v>
      </c>
      <c r="J204" s="5">
        <v>3</v>
      </c>
      <c r="K204" s="5">
        <v>3</v>
      </c>
      <c r="L204" s="5">
        <v>2</v>
      </c>
      <c r="M204" s="5">
        <v>2</v>
      </c>
      <c r="N204" s="6">
        <v>0.42699999999999999</v>
      </c>
      <c r="O204" s="9">
        <v>1.27</v>
      </c>
      <c r="P204" s="6">
        <v>0.85899999999999999</v>
      </c>
      <c r="R204" s="10">
        <f t="shared" si="11"/>
        <v>112</v>
      </c>
      <c r="S204" s="10">
        <f t="shared" si="12"/>
        <v>112</v>
      </c>
      <c r="T204" s="6">
        <f t="shared" si="17"/>
        <v>2.556</v>
      </c>
      <c r="U204" s="6">
        <f t="shared" si="14"/>
        <v>8.8441369180327865</v>
      </c>
      <c r="V204" s="6">
        <f t="shared" si="15"/>
        <v>2.9735798929133859</v>
      </c>
      <c r="W204" s="6">
        <f t="shared" si="16"/>
        <v>4.3963288288707805</v>
      </c>
      <c r="X204" s="7" t="s">
        <v>31</v>
      </c>
      <c r="AA204" s="6"/>
      <c r="AE204" s="6"/>
    </row>
    <row r="205" spans="3:31" x14ac:dyDescent="0.2">
      <c r="C205" s="5">
        <v>28</v>
      </c>
      <c r="D205" s="5">
        <v>28</v>
      </c>
      <c r="E205" s="5">
        <v>192</v>
      </c>
      <c r="F205" s="5">
        <v>16</v>
      </c>
      <c r="G205" s="5">
        <v>32</v>
      </c>
      <c r="H205" s="5">
        <v>5</v>
      </c>
      <c r="I205" s="5">
        <v>5</v>
      </c>
      <c r="J205" s="5">
        <v>2</v>
      </c>
      <c r="K205" s="5">
        <v>2</v>
      </c>
      <c r="L205" s="5">
        <v>1</v>
      </c>
      <c r="M205" s="5">
        <v>1</v>
      </c>
      <c r="N205" s="6">
        <v>0.51</v>
      </c>
      <c r="O205" s="6">
        <v>0.34</v>
      </c>
      <c r="P205" s="6">
        <v>0.53600000000000003</v>
      </c>
      <c r="R205" s="10">
        <f t="shared" si="11"/>
        <v>28</v>
      </c>
      <c r="S205" s="10">
        <f t="shared" si="12"/>
        <v>28</v>
      </c>
      <c r="T205" s="6">
        <f t="shared" si="17"/>
        <v>1.3860000000000001</v>
      </c>
      <c r="U205" s="6">
        <f t="shared" si="14"/>
        <v>7.5559152941176464</v>
      </c>
      <c r="V205" s="6">
        <f t="shared" si="15"/>
        <v>11.333872941176471</v>
      </c>
      <c r="W205" s="6">
        <f t="shared" si="16"/>
        <v>7.1893970149253734</v>
      </c>
      <c r="X205" s="7" t="s">
        <v>31</v>
      </c>
      <c r="AA205" s="6"/>
      <c r="AE205" s="6"/>
    </row>
    <row r="206" spans="3:31" x14ac:dyDescent="0.2">
      <c r="C206" s="5">
        <v>28</v>
      </c>
      <c r="D206" s="5">
        <v>28</v>
      </c>
      <c r="E206" s="5">
        <v>192</v>
      </c>
      <c r="F206" s="5">
        <v>16</v>
      </c>
      <c r="G206" s="5">
        <v>64</v>
      </c>
      <c r="H206" s="5">
        <v>1</v>
      </c>
      <c r="I206" s="5">
        <v>1</v>
      </c>
      <c r="J206" s="5">
        <v>0</v>
      </c>
      <c r="K206" s="5">
        <v>0</v>
      </c>
      <c r="L206" s="5">
        <v>1</v>
      </c>
      <c r="M206" s="5">
        <v>1</v>
      </c>
      <c r="N206" s="6">
        <v>5.2999999999999999E-2</v>
      </c>
      <c r="O206" s="6">
        <v>7.2000000000000008E-2</v>
      </c>
      <c r="P206" s="6">
        <v>0.13</v>
      </c>
      <c r="R206" s="10">
        <f t="shared" si="11"/>
        <v>28</v>
      </c>
      <c r="S206" s="10">
        <f t="shared" si="12"/>
        <v>28</v>
      </c>
      <c r="T206" s="6">
        <f t="shared" si="17"/>
        <v>0.255</v>
      </c>
      <c r="U206" s="6">
        <f t="shared" si="14"/>
        <v>5.8166291320754713</v>
      </c>
      <c r="V206" s="6">
        <f t="shared" si="15"/>
        <v>4.2816853333333329</v>
      </c>
      <c r="W206" s="6">
        <f t="shared" si="16"/>
        <v>2.3713949538461532</v>
      </c>
      <c r="X206" s="7" t="s">
        <v>31</v>
      </c>
      <c r="AA206" s="6"/>
      <c r="AE206" s="6"/>
    </row>
    <row r="207" spans="3:31" x14ac:dyDescent="0.2">
      <c r="C207" s="5">
        <v>14</v>
      </c>
      <c r="D207" s="5">
        <v>14</v>
      </c>
      <c r="E207" s="5">
        <v>512</v>
      </c>
      <c r="F207" s="5">
        <v>16</v>
      </c>
      <c r="G207" s="5">
        <v>48</v>
      </c>
      <c r="H207" s="5">
        <v>5</v>
      </c>
      <c r="I207" s="5">
        <v>5</v>
      </c>
      <c r="J207" s="5">
        <v>2</v>
      </c>
      <c r="K207" s="5">
        <v>2</v>
      </c>
      <c r="L207" s="5">
        <v>1</v>
      </c>
      <c r="M207" s="5">
        <v>1</v>
      </c>
      <c r="N207" s="6">
        <v>0.501</v>
      </c>
      <c r="O207" s="6">
        <v>0.41400000000000003</v>
      </c>
      <c r="P207" s="6">
        <v>0.45300000000000001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1.3680000000000001</v>
      </c>
      <c r="U207" s="6">
        <f t="shared" ref="U207:U238" si="19">(2*$R207*$S207*$F207*$G207*$E207*$H207*$I207)/(N207/1000)/10^12</f>
        <v>7.6916502994011973</v>
      </c>
      <c r="V207" s="6">
        <f t="shared" ref="V207:V238" si="20">(2*$R207*$S207*$F207*$G207*$E207*$H207*$I207)/(O207/1000)/10^12</f>
        <v>9.3080115942028989</v>
      </c>
      <c r="W207" s="6">
        <f t="shared" ref="W207:W238" si="21">(2*$R207*$S207*$F207*$G207*$E207*$H207*$I207)/(P207/1000)/10^12</f>
        <v>8.5066596026490071</v>
      </c>
      <c r="X207" s="7" t="s">
        <v>31</v>
      </c>
      <c r="AA207" s="6"/>
      <c r="AE207" s="6"/>
    </row>
    <row r="208" spans="3:31" x14ac:dyDescent="0.2">
      <c r="C208" s="5">
        <v>14</v>
      </c>
      <c r="D208" s="5">
        <v>14</v>
      </c>
      <c r="E208" s="5">
        <v>512</v>
      </c>
      <c r="F208" s="5">
        <v>16</v>
      </c>
      <c r="G208" s="5">
        <v>192</v>
      </c>
      <c r="H208" s="5">
        <v>1</v>
      </c>
      <c r="I208" s="5">
        <v>1</v>
      </c>
      <c r="J208" s="5">
        <v>0</v>
      </c>
      <c r="K208" s="5">
        <v>0</v>
      </c>
      <c r="L208" s="5">
        <v>1</v>
      </c>
      <c r="M208" s="5">
        <v>1</v>
      </c>
      <c r="N208" s="6">
        <v>0.09</v>
      </c>
      <c r="O208" s="6">
        <v>8.6000000000000007E-2</v>
      </c>
      <c r="P208" s="6">
        <v>0.16500000000000001</v>
      </c>
      <c r="R208" s="10">
        <f t="shared" si="11"/>
        <v>14</v>
      </c>
      <c r="S208" s="10">
        <f t="shared" si="18"/>
        <v>14</v>
      </c>
      <c r="T208" s="6">
        <f t="shared" si="17"/>
        <v>0.34099999999999997</v>
      </c>
      <c r="U208" s="6">
        <f t="shared" si="19"/>
        <v>6.8506965333333341</v>
      </c>
      <c r="V208" s="6">
        <f t="shared" si="20"/>
        <v>7.1693335813953487</v>
      </c>
      <c r="W208" s="6">
        <f t="shared" si="21"/>
        <v>3.736743563636364</v>
      </c>
      <c r="X208" s="7" t="s">
        <v>31</v>
      </c>
      <c r="AA208" s="6"/>
      <c r="AE208" s="6"/>
    </row>
    <row r="209" spans="2:31" x14ac:dyDescent="0.2">
      <c r="C209" s="5">
        <v>7</v>
      </c>
      <c r="D209" s="5">
        <v>7</v>
      </c>
      <c r="E209" s="5">
        <v>832</v>
      </c>
      <c r="F209" s="5">
        <v>16</v>
      </c>
      <c r="G209" s="5">
        <v>256</v>
      </c>
      <c r="H209" s="5">
        <v>1</v>
      </c>
      <c r="I209" s="5">
        <v>1</v>
      </c>
      <c r="J209" s="5">
        <v>0</v>
      </c>
      <c r="K209" s="5">
        <v>0</v>
      </c>
      <c r="L209" s="5">
        <v>1</v>
      </c>
      <c r="M209" s="5">
        <v>1</v>
      </c>
      <c r="N209" s="6">
        <v>9.5000000000000001E-2</v>
      </c>
      <c r="O209" s="6">
        <v>5.8000000000000003E-2</v>
      </c>
      <c r="P209" s="6">
        <v>0.09</v>
      </c>
      <c r="R209" s="10">
        <f t="shared" si="11"/>
        <v>7</v>
      </c>
      <c r="S209" s="10">
        <f t="shared" si="18"/>
        <v>7</v>
      </c>
      <c r="T209" s="6">
        <f t="shared" si="17"/>
        <v>0.24299999999999999</v>
      </c>
      <c r="U209" s="6">
        <f t="shared" si="19"/>
        <v>3.5154890105263155</v>
      </c>
      <c r="V209" s="6">
        <f t="shared" si="20"/>
        <v>5.7581285517241376</v>
      </c>
      <c r="W209" s="6">
        <f t="shared" si="21"/>
        <v>3.7107939555555558</v>
      </c>
      <c r="X209" s="7" t="s">
        <v>31</v>
      </c>
      <c r="AA209" s="6"/>
      <c r="AE209" s="6"/>
    </row>
    <row r="210" spans="2:31" x14ac:dyDescent="0.2">
      <c r="C210" s="5">
        <v>7</v>
      </c>
      <c r="D210" s="5">
        <v>7</v>
      </c>
      <c r="E210" s="5">
        <v>832</v>
      </c>
      <c r="F210" s="5">
        <v>16</v>
      </c>
      <c r="G210" s="5">
        <v>128</v>
      </c>
      <c r="H210" s="5">
        <v>5</v>
      </c>
      <c r="I210" s="5">
        <v>5</v>
      </c>
      <c r="J210" s="5">
        <v>2</v>
      </c>
      <c r="K210" s="5">
        <v>2</v>
      </c>
      <c r="L210" s="5">
        <v>1</v>
      </c>
      <c r="M210" s="5">
        <v>1</v>
      </c>
      <c r="N210" s="6">
        <v>1.133</v>
      </c>
      <c r="O210" s="6">
        <v>0.54700000000000004</v>
      </c>
      <c r="P210" s="6">
        <v>0.56000000000000005</v>
      </c>
      <c r="R210" s="10">
        <f t="shared" si="11"/>
        <v>7</v>
      </c>
      <c r="S210" s="10">
        <f t="shared" si="18"/>
        <v>7</v>
      </c>
      <c r="T210" s="6">
        <f t="shared" si="17"/>
        <v>2.2400000000000002</v>
      </c>
      <c r="U210" s="6">
        <f t="shared" si="19"/>
        <v>3.6845924095322147</v>
      </c>
      <c r="V210" s="6">
        <f t="shared" si="20"/>
        <v>7.6318888482632525</v>
      </c>
      <c r="W210" s="6">
        <f t="shared" si="21"/>
        <v>7.4547199999999991</v>
      </c>
      <c r="X210" s="7" t="s">
        <v>31</v>
      </c>
      <c r="AA210" s="6"/>
      <c r="AE210" s="6"/>
    </row>
    <row r="211" spans="2:31" x14ac:dyDescent="0.2">
      <c r="C211" s="5">
        <v>56</v>
      </c>
      <c r="D211" s="5">
        <v>56</v>
      </c>
      <c r="E211" s="5">
        <v>64</v>
      </c>
      <c r="F211" s="5">
        <v>8</v>
      </c>
      <c r="G211" s="5">
        <v>64</v>
      </c>
      <c r="H211" s="5">
        <v>3</v>
      </c>
      <c r="I211" s="5">
        <v>3</v>
      </c>
      <c r="J211" s="5">
        <v>1</v>
      </c>
      <c r="K211" s="5">
        <v>1</v>
      </c>
      <c r="L211" s="5">
        <v>1</v>
      </c>
      <c r="M211" s="5">
        <v>1</v>
      </c>
      <c r="N211" s="5">
        <v>0.14499999999999999</v>
      </c>
      <c r="O211" s="5">
        <v>0.14599999999999999</v>
      </c>
      <c r="P211" s="5">
        <v>0.30199999999999999</v>
      </c>
      <c r="R211" s="10">
        <f t="shared" si="11"/>
        <v>56</v>
      </c>
      <c r="S211" s="10">
        <f t="shared" si="18"/>
        <v>56</v>
      </c>
      <c r="T211" s="6">
        <f t="shared" si="17"/>
        <v>0.59299999999999997</v>
      </c>
      <c r="U211" s="6">
        <f t="shared" si="19"/>
        <v>12.756469406896551</v>
      </c>
      <c r="V211" s="6">
        <f t="shared" si="20"/>
        <v>12.669096328767123</v>
      </c>
      <c r="W211" s="6">
        <f t="shared" si="21"/>
        <v>6.1247949139072855</v>
      </c>
      <c r="X211" s="5" t="s">
        <v>32</v>
      </c>
    </row>
    <row r="212" spans="2:31" x14ac:dyDescent="0.2">
      <c r="C212" s="5">
        <v>56</v>
      </c>
      <c r="D212" s="5">
        <v>56</v>
      </c>
      <c r="E212" s="5">
        <v>64</v>
      </c>
      <c r="F212" s="5">
        <v>8</v>
      </c>
      <c r="G212" s="5">
        <v>256</v>
      </c>
      <c r="H212" s="5">
        <v>1</v>
      </c>
      <c r="I212" s="5">
        <v>1</v>
      </c>
      <c r="J212" s="5">
        <v>0</v>
      </c>
      <c r="K212" s="5">
        <v>0</v>
      </c>
      <c r="L212" s="5">
        <v>2</v>
      </c>
      <c r="M212" s="5">
        <v>2</v>
      </c>
      <c r="N212" s="5">
        <v>5.1000000000000004E-2</v>
      </c>
      <c r="O212" s="5">
        <v>9.0999999999999998E-2</v>
      </c>
      <c r="P212" s="5">
        <v>7.3999999999999996E-2</v>
      </c>
      <c r="R212" s="10">
        <f t="shared" si="11"/>
        <v>28</v>
      </c>
      <c r="S212" s="10">
        <f t="shared" si="18"/>
        <v>28</v>
      </c>
      <c r="T212" s="6">
        <f t="shared" si="17"/>
        <v>0.21600000000000003</v>
      </c>
      <c r="U212" s="6">
        <f t="shared" si="19"/>
        <v>4.0298214901960785</v>
      </c>
      <c r="V212" s="6">
        <f t="shared" si="20"/>
        <v>2.2584713846153845</v>
      </c>
      <c r="W212" s="6">
        <f t="shared" si="21"/>
        <v>2.7773094054054059</v>
      </c>
      <c r="X212" s="5" t="s">
        <v>31</v>
      </c>
    </row>
    <row r="213" spans="2:31" x14ac:dyDescent="0.2">
      <c r="C213" s="5">
        <v>28</v>
      </c>
      <c r="D213" s="5">
        <v>28</v>
      </c>
      <c r="E213" s="5">
        <v>128</v>
      </c>
      <c r="F213" s="5">
        <v>8</v>
      </c>
      <c r="G213" s="5">
        <v>128</v>
      </c>
      <c r="H213" s="5">
        <v>3</v>
      </c>
      <c r="I213" s="5">
        <v>3</v>
      </c>
      <c r="J213" s="5">
        <v>1</v>
      </c>
      <c r="K213" s="5">
        <v>1</v>
      </c>
      <c r="L213" s="5">
        <v>1</v>
      </c>
      <c r="M213" s="5">
        <v>1</v>
      </c>
      <c r="N213" s="5">
        <v>0.127</v>
      </c>
      <c r="O213" s="5">
        <v>0.126</v>
      </c>
      <c r="P213" s="5">
        <v>0.152</v>
      </c>
      <c r="R213" s="10">
        <f t="shared" si="11"/>
        <v>28</v>
      </c>
      <c r="S213" s="10">
        <f t="shared" si="18"/>
        <v>28</v>
      </c>
      <c r="T213" s="6">
        <f t="shared" si="17"/>
        <v>0.40500000000000003</v>
      </c>
      <c r="U213" s="6">
        <f t="shared" si="19"/>
        <v>14.56447294488189</v>
      </c>
      <c r="V213" s="6">
        <f t="shared" si="20"/>
        <v>14.680064</v>
      </c>
      <c r="W213" s="6">
        <f t="shared" si="21"/>
        <v>12.169000421052631</v>
      </c>
      <c r="X213" s="5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5">
        <v>3.4000000000000002E-2</v>
      </c>
      <c r="O214" s="5">
        <v>0.11800000000000001</v>
      </c>
      <c r="P214" s="5">
        <v>6.7000000000000004E-2</v>
      </c>
      <c r="R214" s="10">
        <f t="shared" si="11"/>
        <v>14</v>
      </c>
      <c r="S214" s="10">
        <f t="shared" si="18"/>
        <v>14</v>
      </c>
      <c r="T214" s="6">
        <f t="shared" si="17"/>
        <v>0.21900000000000003</v>
      </c>
      <c r="U214" s="6">
        <f t="shared" si="19"/>
        <v>6.0447322352941182</v>
      </c>
      <c r="V214" s="6">
        <f t="shared" si="20"/>
        <v>1.7417025084745761</v>
      </c>
      <c r="W214" s="6">
        <f t="shared" si="21"/>
        <v>3.0674760597014927</v>
      </c>
      <c r="X214" s="5" t="s">
        <v>31</v>
      </c>
    </row>
    <row r="215" spans="2:31" x14ac:dyDescent="0.2">
      <c r="C215" s="5">
        <v>14</v>
      </c>
      <c r="D215" s="5">
        <v>14</v>
      </c>
      <c r="E215" s="5">
        <v>256</v>
      </c>
      <c r="F215" s="5">
        <v>8</v>
      </c>
      <c r="G215" s="5">
        <v>256</v>
      </c>
      <c r="H215" s="5">
        <v>1</v>
      </c>
      <c r="I215" s="5">
        <v>1</v>
      </c>
      <c r="J215" s="5">
        <v>0</v>
      </c>
      <c r="K215" s="5">
        <v>0</v>
      </c>
      <c r="L215" s="5">
        <v>1</v>
      </c>
      <c r="M215" s="5">
        <v>1</v>
      </c>
      <c r="N215" s="5">
        <v>0.04</v>
      </c>
      <c r="O215" s="5">
        <v>4.3000000000000003E-2</v>
      </c>
      <c r="P215" s="5">
        <v>7.0000000000000007E-2</v>
      </c>
      <c r="R215" s="10">
        <f t="shared" si="11"/>
        <v>14</v>
      </c>
      <c r="S215" s="10">
        <f t="shared" si="18"/>
        <v>14</v>
      </c>
      <c r="T215" s="6">
        <f t="shared" si="17"/>
        <v>0.15300000000000002</v>
      </c>
      <c r="U215" s="6">
        <f t="shared" si="19"/>
        <v>5.1380223999999997</v>
      </c>
      <c r="V215" s="6">
        <f t="shared" si="20"/>
        <v>4.7795557209302322</v>
      </c>
      <c r="W215" s="6">
        <f t="shared" si="21"/>
        <v>2.9360127999999994</v>
      </c>
      <c r="X215" s="5" t="s">
        <v>31</v>
      </c>
    </row>
    <row r="216" spans="2:31" x14ac:dyDescent="0.2">
      <c r="C216" s="5">
        <v>14</v>
      </c>
      <c r="D216" s="5">
        <v>14</v>
      </c>
      <c r="E216" s="5">
        <v>256</v>
      </c>
      <c r="F216" s="5">
        <v>8</v>
      </c>
      <c r="G216" s="5">
        <v>256</v>
      </c>
      <c r="H216" s="5">
        <v>3</v>
      </c>
      <c r="I216" s="5">
        <v>3</v>
      </c>
      <c r="J216" s="5">
        <v>1</v>
      </c>
      <c r="K216" s="5">
        <v>1</v>
      </c>
      <c r="L216" s="5">
        <v>1</v>
      </c>
      <c r="M216" s="5">
        <v>1</v>
      </c>
      <c r="N216" s="5">
        <v>0.12</v>
      </c>
      <c r="O216" s="5">
        <v>0.11800000000000001</v>
      </c>
      <c r="P216" s="5">
        <v>0.184</v>
      </c>
      <c r="R216" s="10">
        <f t="shared" si="11"/>
        <v>14</v>
      </c>
      <c r="S216" s="10">
        <f t="shared" si="18"/>
        <v>14</v>
      </c>
      <c r="T216" s="6">
        <f t="shared" si="17"/>
        <v>0.42199999999999999</v>
      </c>
      <c r="U216" s="6">
        <f t="shared" si="19"/>
        <v>15.414067200000002</v>
      </c>
      <c r="V216" s="6">
        <f t="shared" si="20"/>
        <v>15.675322576271185</v>
      </c>
      <c r="W216" s="6">
        <f t="shared" si="21"/>
        <v>10.05265252173913</v>
      </c>
      <c r="X216" s="5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5">
        <v>5.5E-2</v>
      </c>
      <c r="O217" s="5">
        <v>0.1</v>
      </c>
      <c r="P217" s="5">
        <v>8.6000000000000007E-2</v>
      </c>
      <c r="R217" s="10">
        <f t="shared" si="11"/>
        <v>7</v>
      </c>
      <c r="S217" s="10">
        <f t="shared" si="18"/>
        <v>7</v>
      </c>
      <c r="T217" s="6">
        <f t="shared" si="17"/>
        <v>0.24099999999999999</v>
      </c>
      <c r="U217" s="6">
        <f t="shared" si="19"/>
        <v>3.7367435636363631</v>
      </c>
      <c r="V217" s="6">
        <f t="shared" si="20"/>
        <v>2.0552089599999999</v>
      </c>
      <c r="W217" s="6">
        <f t="shared" si="21"/>
        <v>2.3897778604651161</v>
      </c>
      <c r="X217" s="5" t="s">
        <v>31</v>
      </c>
    </row>
    <row r="218" spans="2:31" x14ac:dyDescent="0.2">
      <c r="B218" s="7"/>
      <c r="C218" s="5">
        <v>7</v>
      </c>
      <c r="D218" s="5">
        <v>7</v>
      </c>
      <c r="E218" s="5">
        <v>512</v>
      </c>
      <c r="F218" s="5">
        <v>8</v>
      </c>
      <c r="G218" s="5">
        <v>512</v>
      </c>
      <c r="H218" s="5">
        <v>1</v>
      </c>
      <c r="I218" s="5">
        <v>1</v>
      </c>
      <c r="J218" s="5">
        <v>0</v>
      </c>
      <c r="K218" s="5">
        <v>0</v>
      </c>
      <c r="L218" s="5">
        <v>1</v>
      </c>
      <c r="M218" s="5">
        <v>1</v>
      </c>
      <c r="N218" s="5">
        <v>5.2000000000000005E-2</v>
      </c>
      <c r="O218" s="5">
        <v>5.3999999999999999E-2</v>
      </c>
      <c r="P218" s="5">
        <v>6.5000000000000002E-2</v>
      </c>
      <c r="R218" s="10">
        <f t="shared" si="11"/>
        <v>7</v>
      </c>
      <c r="S218" s="10">
        <f t="shared" si="18"/>
        <v>7</v>
      </c>
      <c r="T218" s="6">
        <f t="shared" si="17"/>
        <v>0.17100000000000001</v>
      </c>
      <c r="U218" s="6">
        <f t="shared" si="19"/>
        <v>3.9523249230769228</v>
      </c>
      <c r="V218" s="6">
        <f t="shared" si="20"/>
        <v>3.8059425185185187</v>
      </c>
      <c r="W218" s="6">
        <f t="shared" si="21"/>
        <v>3.161859938461538</v>
      </c>
      <c r="X218" s="5" t="s">
        <v>31</v>
      </c>
    </row>
    <row r="219" spans="2:31" x14ac:dyDescent="0.2">
      <c r="B219" s="7"/>
      <c r="C219" s="5">
        <v>7</v>
      </c>
      <c r="D219" s="5">
        <v>7</v>
      </c>
      <c r="E219" s="5">
        <v>2048</v>
      </c>
      <c r="F219" s="5">
        <v>8</v>
      </c>
      <c r="G219" s="5">
        <v>512</v>
      </c>
      <c r="H219" s="5">
        <v>1</v>
      </c>
      <c r="I219" s="5">
        <v>1</v>
      </c>
      <c r="J219" s="5">
        <v>3</v>
      </c>
      <c r="K219" s="5">
        <v>3</v>
      </c>
      <c r="L219" s="5">
        <v>2</v>
      </c>
      <c r="M219" s="5">
        <v>2</v>
      </c>
      <c r="N219" s="5">
        <v>0.19700000000000001</v>
      </c>
      <c r="O219" s="5">
        <v>0.19600000000000001</v>
      </c>
      <c r="P219" s="5">
        <v>0.19900000000000001</v>
      </c>
      <c r="R219" s="10">
        <f t="shared" si="11"/>
        <v>6.5</v>
      </c>
      <c r="S219" s="10">
        <f t="shared" si="18"/>
        <v>6.5</v>
      </c>
      <c r="T219" s="6">
        <f t="shared" si="17"/>
        <v>0.59200000000000008</v>
      </c>
      <c r="U219" s="6">
        <f t="shared" si="19"/>
        <v>3.5981592690355328</v>
      </c>
      <c r="V219" s="6">
        <f t="shared" si="20"/>
        <v>3.6165172244897956</v>
      </c>
      <c r="W219" s="6">
        <f t="shared" si="21"/>
        <v>3.5619968643216078</v>
      </c>
      <c r="X219" s="5" t="s">
        <v>31</v>
      </c>
    </row>
    <row r="220" spans="2:31" x14ac:dyDescent="0.2">
      <c r="C220" s="5">
        <v>56</v>
      </c>
      <c r="D220" s="5">
        <v>56</v>
      </c>
      <c r="E220" s="5">
        <v>64</v>
      </c>
      <c r="F220" s="5">
        <v>16</v>
      </c>
      <c r="G220" s="5">
        <v>64</v>
      </c>
      <c r="H220" s="5">
        <v>3</v>
      </c>
      <c r="I220" s="5">
        <v>3</v>
      </c>
      <c r="J220" s="5">
        <v>1</v>
      </c>
      <c r="K220" s="5">
        <v>1</v>
      </c>
      <c r="L220" s="5">
        <v>1</v>
      </c>
      <c r="M220" s="5">
        <v>1</v>
      </c>
      <c r="N220" s="5">
        <v>0.249</v>
      </c>
      <c r="O220" s="5">
        <v>0.26700000000000002</v>
      </c>
      <c r="P220" s="5">
        <v>0.53</v>
      </c>
      <c r="R220" s="10">
        <f t="shared" si="11"/>
        <v>56</v>
      </c>
      <c r="S220" s="10">
        <f t="shared" si="18"/>
        <v>56</v>
      </c>
      <c r="T220" s="6">
        <f t="shared" si="17"/>
        <v>1.046</v>
      </c>
      <c r="U220" s="6">
        <f t="shared" si="19"/>
        <v>14.856932240963857</v>
      </c>
      <c r="V220" s="6">
        <f t="shared" si="20"/>
        <v>13.855341303370786</v>
      </c>
      <c r="W220" s="6">
        <f t="shared" si="21"/>
        <v>6.9799549584905662</v>
      </c>
      <c r="X220" s="5" t="s">
        <v>32</v>
      </c>
    </row>
    <row r="221" spans="2:31" x14ac:dyDescent="0.2">
      <c r="C221" s="5">
        <v>56</v>
      </c>
      <c r="D221" s="5">
        <v>56</v>
      </c>
      <c r="E221" s="5">
        <v>64</v>
      </c>
      <c r="F221" s="5">
        <v>16</v>
      </c>
      <c r="G221" s="5">
        <v>256</v>
      </c>
      <c r="H221" s="5">
        <v>1</v>
      </c>
      <c r="I221" s="5">
        <v>1</v>
      </c>
      <c r="J221" s="5">
        <v>0</v>
      </c>
      <c r="K221" s="5">
        <v>0</v>
      </c>
      <c r="L221" s="5">
        <v>2</v>
      </c>
      <c r="M221" s="5">
        <v>2</v>
      </c>
      <c r="N221" s="5">
        <v>9.5000000000000001E-2</v>
      </c>
      <c r="O221" s="5">
        <v>0.19700000000000001</v>
      </c>
      <c r="P221" s="5">
        <v>0.12</v>
      </c>
      <c r="R221" s="10">
        <f t="shared" si="11"/>
        <v>28</v>
      </c>
      <c r="S221" s="10">
        <f t="shared" si="18"/>
        <v>28</v>
      </c>
      <c r="T221" s="6">
        <f t="shared" si="17"/>
        <v>0.41200000000000003</v>
      </c>
      <c r="U221" s="6">
        <f t="shared" si="19"/>
        <v>4.3267557052631576</v>
      </c>
      <c r="V221" s="6">
        <f t="shared" si="20"/>
        <v>2.0865065583756341</v>
      </c>
      <c r="W221" s="6">
        <f t="shared" si="21"/>
        <v>3.425348266666667</v>
      </c>
      <c r="X221" s="5" t="s">
        <v>31</v>
      </c>
    </row>
    <row r="222" spans="2:31" x14ac:dyDescent="0.2">
      <c r="C222" s="5">
        <v>28</v>
      </c>
      <c r="D222" s="5">
        <v>28</v>
      </c>
      <c r="E222" s="5">
        <v>128</v>
      </c>
      <c r="F222" s="5">
        <v>16</v>
      </c>
      <c r="G222" s="5">
        <v>128</v>
      </c>
      <c r="H222" s="5">
        <v>3</v>
      </c>
      <c r="I222" s="5">
        <v>3</v>
      </c>
      <c r="J222" s="5">
        <v>1</v>
      </c>
      <c r="K222" s="5">
        <v>1</v>
      </c>
      <c r="L222" s="5">
        <v>1</v>
      </c>
      <c r="M222" s="5">
        <v>1</v>
      </c>
      <c r="N222" s="5">
        <v>0.23100000000000001</v>
      </c>
      <c r="O222" s="5">
        <v>0.23</v>
      </c>
      <c r="P222" s="5">
        <v>0.25900000000000001</v>
      </c>
      <c r="R222" s="10">
        <f t="shared" si="11"/>
        <v>28</v>
      </c>
      <c r="S222" s="10">
        <f t="shared" si="18"/>
        <v>28</v>
      </c>
      <c r="T222" s="6">
        <f t="shared" si="17"/>
        <v>0.72</v>
      </c>
      <c r="U222" s="6">
        <f t="shared" si="19"/>
        <v>16.014615272727273</v>
      </c>
      <c r="V222" s="6">
        <f t="shared" si="20"/>
        <v>16.084244034782607</v>
      </c>
      <c r="W222" s="6">
        <f t="shared" si="21"/>
        <v>14.283305513513513</v>
      </c>
      <c r="X222" s="5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5">
        <v>7.0000000000000007E-2</v>
      </c>
      <c r="O223" s="5">
        <v>0.153</v>
      </c>
      <c r="P223" s="5">
        <v>9.9000000000000005E-2</v>
      </c>
      <c r="R223" s="10">
        <f t="shared" si="11"/>
        <v>14</v>
      </c>
      <c r="S223" s="10">
        <f t="shared" si="18"/>
        <v>14</v>
      </c>
      <c r="T223" s="6">
        <f t="shared" si="17"/>
        <v>0.32200000000000001</v>
      </c>
      <c r="U223" s="6">
        <f t="shared" si="19"/>
        <v>5.8720255999999988</v>
      </c>
      <c r="V223" s="6">
        <f t="shared" si="20"/>
        <v>2.6865476601307186</v>
      </c>
      <c r="W223" s="6">
        <f t="shared" si="21"/>
        <v>4.1519372929292926</v>
      </c>
      <c r="X223" s="5" t="s">
        <v>31</v>
      </c>
    </row>
    <row r="224" spans="2:31" x14ac:dyDescent="0.2">
      <c r="B224" s="7"/>
      <c r="C224" s="5">
        <v>14</v>
      </c>
      <c r="D224" s="5">
        <v>14</v>
      </c>
      <c r="E224" s="5">
        <v>256</v>
      </c>
      <c r="F224" s="5">
        <v>16</v>
      </c>
      <c r="G224" s="5">
        <v>256</v>
      </c>
      <c r="H224" s="5">
        <v>1</v>
      </c>
      <c r="I224" s="5">
        <v>1</v>
      </c>
      <c r="J224" s="5">
        <v>0</v>
      </c>
      <c r="K224" s="5">
        <v>0</v>
      </c>
      <c r="L224" s="5">
        <v>1</v>
      </c>
      <c r="M224" s="5">
        <v>1</v>
      </c>
      <c r="N224" s="5">
        <v>5.8000000000000003E-2</v>
      </c>
      <c r="O224" s="5">
        <v>6.0999999999999999E-2</v>
      </c>
      <c r="P224" s="5">
        <v>7.8E-2</v>
      </c>
      <c r="R224" s="10">
        <f t="shared" si="11"/>
        <v>14</v>
      </c>
      <c r="S224" s="10">
        <f t="shared" si="18"/>
        <v>14</v>
      </c>
      <c r="T224" s="6">
        <f t="shared" si="17"/>
        <v>0.19700000000000001</v>
      </c>
      <c r="U224" s="6">
        <f t="shared" si="19"/>
        <v>7.086927448275862</v>
      </c>
      <c r="V224" s="6">
        <f t="shared" si="20"/>
        <v>6.738390032786886</v>
      </c>
      <c r="W224" s="6">
        <f t="shared" si="21"/>
        <v>5.2697665641025644</v>
      </c>
      <c r="X224" s="5" t="s">
        <v>31</v>
      </c>
    </row>
    <row r="225" spans="1:24" x14ac:dyDescent="0.2">
      <c r="C225" s="5">
        <v>14</v>
      </c>
      <c r="D225" s="5">
        <v>14</v>
      </c>
      <c r="E225" s="5">
        <v>256</v>
      </c>
      <c r="F225" s="5">
        <v>16</v>
      </c>
      <c r="G225" s="5">
        <v>256</v>
      </c>
      <c r="H225" s="5">
        <v>3</v>
      </c>
      <c r="I225" s="5">
        <v>3</v>
      </c>
      <c r="J225" s="5">
        <v>1</v>
      </c>
      <c r="K225" s="5">
        <v>1</v>
      </c>
      <c r="L225" s="5">
        <v>1</v>
      </c>
      <c r="M225" s="5">
        <v>1</v>
      </c>
      <c r="N225" s="5">
        <v>0.22700000000000001</v>
      </c>
      <c r="O225" s="5">
        <v>0.21299999999999999</v>
      </c>
      <c r="P225" s="5">
        <v>0.27800000000000002</v>
      </c>
      <c r="R225" s="10">
        <f t="shared" si="11"/>
        <v>14</v>
      </c>
      <c r="S225" s="10">
        <f t="shared" si="18"/>
        <v>14</v>
      </c>
      <c r="T225" s="6">
        <f t="shared" si="17"/>
        <v>0.71799999999999997</v>
      </c>
      <c r="U225" s="6">
        <f t="shared" si="19"/>
        <v>16.296811136563875</v>
      </c>
      <c r="V225" s="6">
        <f t="shared" si="20"/>
        <v>17.367963042253521</v>
      </c>
      <c r="W225" s="6">
        <f t="shared" si="21"/>
        <v>13.307108374100716</v>
      </c>
      <c r="X225" s="5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5">
        <v>5.8000000000000003E-2</v>
      </c>
      <c r="O226" s="5">
        <v>0.128</v>
      </c>
      <c r="P226" s="5">
        <v>0.112</v>
      </c>
      <c r="R226" s="10">
        <f t="shared" si="11"/>
        <v>7</v>
      </c>
      <c r="S226" s="10">
        <f t="shared" si="18"/>
        <v>7</v>
      </c>
      <c r="T226" s="6">
        <f t="shared" si="17"/>
        <v>0.29799999999999999</v>
      </c>
      <c r="U226" s="6">
        <f t="shared" si="19"/>
        <v>7.086927448275862</v>
      </c>
      <c r="V226" s="6">
        <f t="shared" si="20"/>
        <v>3.2112639999999999</v>
      </c>
      <c r="W226" s="6">
        <f t="shared" si="21"/>
        <v>3.6700159999999999</v>
      </c>
      <c r="X226" s="5" t="s">
        <v>31</v>
      </c>
    </row>
    <row r="227" spans="1:24" x14ac:dyDescent="0.2">
      <c r="B227" s="7"/>
      <c r="C227" s="5">
        <v>7</v>
      </c>
      <c r="D227" s="5">
        <v>7</v>
      </c>
      <c r="E227" s="5">
        <v>512</v>
      </c>
      <c r="F227" s="5">
        <v>16</v>
      </c>
      <c r="G227" s="5">
        <v>512</v>
      </c>
      <c r="H227" s="5">
        <v>1</v>
      </c>
      <c r="I227" s="5">
        <v>1</v>
      </c>
      <c r="J227" s="5">
        <v>0</v>
      </c>
      <c r="K227" s="5">
        <v>0</v>
      </c>
      <c r="L227" s="5">
        <v>1</v>
      </c>
      <c r="M227" s="5">
        <v>1</v>
      </c>
      <c r="N227" s="5">
        <v>7.1000000000000008E-2</v>
      </c>
      <c r="O227" s="5">
        <v>7.2999999999999995E-2</v>
      </c>
      <c r="P227" s="5">
        <v>9.8000000000000004E-2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0.24200000000000002</v>
      </c>
      <c r="U227" s="6">
        <f t="shared" si="19"/>
        <v>5.7893210140845071</v>
      </c>
      <c r="V227" s="6">
        <f t="shared" si="20"/>
        <v>5.6307094794520545</v>
      </c>
      <c r="W227" s="6">
        <f t="shared" si="21"/>
        <v>4.1943039999999998</v>
      </c>
      <c r="X227" s="5" t="s">
        <v>31</v>
      </c>
    </row>
    <row r="228" spans="1:24" x14ac:dyDescent="0.2">
      <c r="B228" s="7"/>
      <c r="C228" s="5">
        <v>7</v>
      </c>
      <c r="D228" s="5">
        <v>7</v>
      </c>
      <c r="E228" s="5">
        <v>2048</v>
      </c>
      <c r="F228" s="5">
        <v>16</v>
      </c>
      <c r="G228" s="5">
        <v>512</v>
      </c>
      <c r="H228" s="5">
        <v>1</v>
      </c>
      <c r="I228" s="5">
        <v>1</v>
      </c>
      <c r="J228" s="5">
        <v>3</v>
      </c>
      <c r="K228" s="5">
        <v>3</v>
      </c>
      <c r="L228" s="5">
        <v>2</v>
      </c>
      <c r="M228" s="5">
        <v>2</v>
      </c>
      <c r="N228" s="5">
        <v>0.215</v>
      </c>
      <c r="O228" s="5">
        <v>0.35100000000000003</v>
      </c>
      <c r="P228" s="5">
        <v>0.38100000000000001</v>
      </c>
      <c r="R228" s="10">
        <f t="shared" si="11"/>
        <v>6.5</v>
      </c>
      <c r="S228" s="10">
        <f t="shared" si="18"/>
        <v>6.5</v>
      </c>
      <c r="T228" s="6">
        <f t="shared" si="22"/>
        <v>0.94700000000000006</v>
      </c>
      <c r="U228" s="6">
        <f t="shared" si="19"/>
        <v>6.5938360558139539</v>
      </c>
      <c r="V228" s="6">
        <f t="shared" si="20"/>
        <v>4.0389594074074076</v>
      </c>
      <c r="W228" s="6">
        <f t="shared" si="21"/>
        <v>3.7209311076115488</v>
      </c>
      <c r="X228" s="5" t="s">
        <v>31</v>
      </c>
    </row>
    <row r="229" spans="1:24" x14ac:dyDescent="0.2">
      <c r="B229" s="7"/>
      <c r="C229" s="11">
        <v>700</v>
      </c>
      <c r="D229" s="5">
        <v>161</v>
      </c>
      <c r="E229" s="5">
        <v>1</v>
      </c>
      <c r="F229" s="5">
        <v>16</v>
      </c>
      <c r="G229" s="5">
        <v>64</v>
      </c>
      <c r="H229" s="5">
        <v>5</v>
      </c>
      <c r="I229" s="5">
        <v>5</v>
      </c>
      <c r="J229" s="5">
        <v>1</v>
      </c>
      <c r="K229" s="5">
        <v>1</v>
      </c>
      <c r="L229" s="5">
        <v>2</v>
      </c>
      <c r="M229" s="5">
        <v>2</v>
      </c>
      <c r="N229" s="5">
        <v>0.38500000000000001</v>
      </c>
      <c r="O229" s="5">
        <v>0.66600000000000004</v>
      </c>
      <c r="P229" s="5">
        <v>1.5130000000000001</v>
      </c>
      <c r="R229" s="10">
        <f t="shared" si="11"/>
        <v>79.5</v>
      </c>
      <c r="S229" s="10">
        <f t="shared" si="18"/>
        <v>349</v>
      </c>
      <c r="T229" s="6">
        <f>N229+P229</f>
        <v>1.8980000000000001</v>
      </c>
      <c r="U229" s="6">
        <f t="shared" si="19"/>
        <v>3.6897911688311686</v>
      </c>
      <c r="V229" s="6">
        <f t="shared" si="20"/>
        <v>2.132987387387387</v>
      </c>
      <c r="W229" s="6">
        <f t="shared" si="21"/>
        <v>0.93890918704560478</v>
      </c>
      <c r="X229" s="5" t="s">
        <v>31</v>
      </c>
    </row>
    <row r="230" spans="1:24" x14ac:dyDescent="0.2">
      <c r="B230" s="7"/>
      <c r="C230" s="5">
        <v>350</v>
      </c>
      <c r="D230" s="5">
        <v>80</v>
      </c>
      <c r="E230" s="5">
        <v>64</v>
      </c>
      <c r="F230" s="5">
        <v>16</v>
      </c>
      <c r="G230" s="5">
        <v>64</v>
      </c>
      <c r="H230" s="5">
        <v>3</v>
      </c>
      <c r="I230" s="5">
        <v>3</v>
      </c>
      <c r="J230" s="5">
        <v>1</v>
      </c>
      <c r="K230" s="5">
        <v>1</v>
      </c>
      <c r="L230" s="5">
        <v>1</v>
      </c>
      <c r="M230" s="5">
        <v>1</v>
      </c>
      <c r="N230" s="5">
        <v>2.6080000000000001</v>
      </c>
      <c r="O230" s="5">
        <v>2.6040000000000001</v>
      </c>
      <c r="P230" s="5">
        <v>4.8769999999999998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10.088999999999999</v>
      </c>
      <c r="U230" s="6">
        <f t="shared" si="19"/>
        <v>12.664932515337425</v>
      </c>
      <c r="V230" s="6">
        <f t="shared" si="20"/>
        <v>12.684387096774193</v>
      </c>
      <c r="W230" s="6">
        <f t="shared" si="21"/>
        <v>6.7726356366618825</v>
      </c>
      <c r="X230" s="5" t="s">
        <v>32</v>
      </c>
    </row>
    <row r="231" spans="1:24" x14ac:dyDescent="0.2">
      <c r="B231" s="7"/>
      <c r="C231" s="5">
        <v>350</v>
      </c>
      <c r="D231" s="5">
        <v>80</v>
      </c>
      <c r="E231" s="5">
        <v>64</v>
      </c>
      <c r="F231" s="5">
        <v>16</v>
      </c>
      <c r="G231" s="5">
        <v>128</v>
      </c>
      <c r="H231" s="5">
        <v>5</v>
      </c>
      <c r="I231" s="5">
        <v>5</v>
      </c>
      <c r="J231" s="5">
        <v>1</v>
      </c>
      <c r="K231" s="5">
        <v>1</v>
      </c>
      <c r="L231" s="5">
        <v>2</v>
      </c>
      <c r="M231" s="5">
        <v>2</v>
      </c>
      <c r="N231" s="5">
        <v>4.0330000000000004</v>
      </c>
      <c r="O231" s="5">
        <v>9.0039999999999996</v>
      </c>
      <c r="P231" s="5">
        <v>4.6269999999999998</v>
      </c>
      <c r="R231" s="10">
        <f t="shared" si="11"/>
        <v>39</v>
      </c>
      <c r="S231" s="10">
        <f t="shared" si="18"/>
        <v>174</v>
      </c>
      <c r="T231" s="6">
        <f t="shared" si="23"/>
        <v>17.663999999999998</v>
      </c>
      <c r="U231" s="6">
        <f t="shared" si="19"/>
        <v>11.027207934540044</v>
      </c>
      <c r="V231" s="6">
        <f t="shared" si="20"/>
        <v>4.9392191914704577</v>
      </c>
      <c r="W231" s="6">
        <f t="shared" si="21"/>
        <v>9.6115689647719904</v>
      </c>
      <c r="X231" s="5" t="s">
        <v>31</v>
      </c>
    </row>
    <row r="232" spans="1:24" x14ac:dyDescent="0.2">
      <c r="B232" s="7"/>
      <c r="C232" s="5">
        <v>175</v>
      </c>
      <c r="D232" s="5">
        <v>40</v>
      </c>
      <c r="E232" s="5">
        <v>128</v>
      </c>
      <c r="F232" s="5">
        <v>16</v>
      </c>
      <c r="G232" s="5">
        <v>128</v>
      </c>
      <c r="H232" s="5">
        <v>3</v>
      </c>
      <c r="I232" s="5">
        <v>3</v>
      </c>
      <c r="J232" s="5">
        <v>1</v>
      </c>
      <c r="K232" s="5">
        <v>1</v>
      </c>
      <c r="L232" s="5">
        <v>1</v>
      </c>
      <c r="M232" s="5">
        <v>1</v>
      </c>
      <c r="N232" s="5">
        <v>1.8180000000000001</v>
      </c>
      <c r="O232" s="5">
        <v>1.9100000000000001</v>
      </c>
      <c r="P232" s="5">
        <v>2.278</v>
      </c>
      <c r="R232" s="10">
        <f t="shared" si="11"/>
        <v>40</v>
      </c>
      <c r="S232" s="10">
        <f t="shared" si="18"/>
        <v>175</v>
      </c>
      <c r="T232" s="6">
        <f t="shared" si="23"/>
        <v>6.0060000000000002</v>
      </c>
      <c r="U232" s="6">
        <f t="shared" si="19"/>
        <v>18.168396039603962</v>
      </c>
      <c r="V232" s="6">
        <f t="shared" si="20"/>
        <v>17.293269109947644</v>
      </c>
      <c r="W232" s="6">
        <f t="shared" si="21"/>
        <v>14.499624231782265</v>
      </c>
      <c r="X232" s="5" t="s">
        <v>32</v>
      </c>
    </row>
    <row r="233" spans="1:24" x14ac:dyDescent="0.2">
      <c r="B233" s="7"/>
      <c r="C233" s="5">
        <v>175</v>
      </c>
      <c r="D233" s="5">
        <v>40</v>
      </c>
      <c r="E233" s="5">
        <v>128</v>
      </c>
      <c r="F233" s="5">
        <v>16</v>
      </c>
      <c r="G233" s="5">
        <v>256</v>
      </c>
      <c r="H233" s="5">
        <v>5</v>
      </c>
      <c r="I233" s="5">
        <v>5</v>
      </c>
      <c r="J233" s="5">
        <v>1</v>
      </c>
      <c r="K233" s="5">
        <v>1</v>
      </c>
      <c r="L233" s="5">
        <v>2</v>
      </c>
      <c r="M233" s="5">
        <v>2</v>
      </c>
      <c r="N233" s="5">
        <v>3.9</v>
      </c>
      <c r="O233" s="5">
        <v>7.7250000000000005</v>
      </c>
      <c r="P233" s="5">
        <v>4.2709999999999999</v>
      </c>
      <c r="R233" s="10">
        <f t="shared" si="11"/>
        <v>19</v>
      </c>
      <c r="S233" s="10">
        <f t="shared" si="18"/>
        <v>86.5</v>
      </c>
      <c r="T233" s="6">
        <f t="shared" si="23"/>
        <v>15.896000000000001</v>
      </c>
      <c r="U233" s="6">
        <f t="shared" si="19"/>
        <v>11.047017025641026</v>
      </c>
      <c r="V233" s="6">
        <f t="shared" si="20"/>
        <v>5.5771348090614881</v>
      </c>
      <c r="W233" s="6">
        <f t="shared" si="21"/>
        <v>10.087418965113557</v>
      </c>
      <c r="X233" s="5" t="s">
        <v>31</v>
      </c>
    </row>
    <row r="234" spans="1:24" x14ac:dyDescent="0.2">
      <c r="B234" s="7"/>
      <c r="C234" s="5">
        <v>84</v>
      </c>
      <c r="D234" s="5">
        <v>20</v>
      </c>
      <c r="E234" s="5">
        <v>256</v>
      </c>
      <c r="F234" s="5">
        <v>16</v>
      </c>
      <c r="G234" s="5">
        <v>256</v>
      </c>
      <c r="H234" s="5">
        <v>3</v>
      </c>
      <c r="I234" s="5">
        <v>3</v>
      </c>
      <c r="J234" s="5">
        <v>1</v>
      </c>
      <c r="K234" s="5">
        <v>1</v>
      </c>
      <c r="L234" s="5">
        <v>1</v>
      </c>
      <c r="M234" s="5">
        <v>1</v>
      </c>
      <c r="N234" s="5">
        <v>1.3220000000000001</v>
      </c>
      <c r="O234" s="5">
        <v>1.321</v>
      </c>
      <c r="P234" s="5">
        <v>1.448</v>
      </c>
      <c r="R234" s="10">
        <f t="shared" si="11"/>
        <v>20</v>
      </c>
      <c r="S234" s="10">
        <f t="shared" si="18"/>
        <v>84</v>
      </c>
      <c r="T234" s="6">
        <f t="shared" si="23"/>
        <v>4.0909999999999993</v>
      </c>
      <c r="U234" s="6">
        <f t="shared" si="19"/>
        <v>23.985581119515881</v>
      </c>
      <c r="V234" s="6">
        <f t="shared" si="20"/>
        <v>24.003738258894778</v>
      </c>
      <c r="W234" s="6">
        <f t="shared" si="21"/>
        <v>21.898438011049727</v>
      </c>
      <c r="X234" s="5" t="s">
        <v>59</v>
      </c>
    </row>
    <row r="235" spans="1:24" x14ac:dyDescent="0.2">
      <c r="B235" s="7"/>
      <c r="C235" s="5">
        <v>84</v>
      </c>
      <c r="D235" s="5">
        <v>20</v>
      </c>
      <c r="E235" s="5">
        <v>256</v>
      </c>
      <c r="F235" s="5">
        <v>16</v>
      </c>
      <c r="G235" s="5">
        <v>512</v>
      </c>
      <c r="H235" s="5">
        <v>5</v>
      </c>
      <c r="I235" s="5">
        <v>5</v>
      </c>
      <c r="J235" s="5">
        <v>1</v>
      </c>
      <c r="K235" s="5">
        <v>1</v>
      </c>
      <c r="L235" s="5">
        <v>2</v>
      </c>
      <c r="M235" s="5">
        <v>2</v>
      </c>
      <c r="N235" s="5">
        <v>3.907</v>
      </c>
      <c r="O235" s="5">
        <v>6.141</v>
      </c>
      <c r="P235" s="5">
        <v>3.9590000000000001</v>
      </c>
      <c r="R235" s="10">
        <f t="shared" si="11"/>
        <v>9</v>
      </c>
      <c r="S235" s="10">
        <f t="shared" si="18"/>
        <v>41</v>
      </c>
      <c r="T235" s="6">
        <f t="shared" si="23"/>
        <v>14.007</v>
      </c>
      <c r="U235" s="6">
        <f t="shared" si="19"/>
        <v>9.903366879959048</v>
      </c>
      <c r="V235" s="6">
        <f t="shared" si="20"/>
        <v>6.3006765021983391</v>
      </c>
      <c r="W235" s="6">
        <f t="shared" si="21"/>
        <v>9.773289820661784</v>
      </c>
      <c r="X235" s="5" t="s">
        <v>31</v>
      </c>
    </row>
    <row r="236" spans="1:24" x14ac:dyDescent="0.2">
      <c r="B236" s="7"/>
      <c r="C236" s="5">
        <v>42</v>
      </c>
      <c r="D236" s="5">
        <v>10</v>
      </c>
      <c r="E236" s="5">
        <v>512</v>
      </c>
      <c r="F236" s="5">
        <v>16</v>
      </c>
      <c r="G236" s="5">
        <v>512</v>
      </c>
      <c r="H236" s="5">
        <v>3</v>
      </c>
      <c r="I236" s="5">
        <v>3</v>
      </c>
      <c r="J236" s="5">
        <v>1</v>
      </c>
      <c r="K236" s="5">
        <v>1</v>
      </c>
      <c r="L236" s="5">
        <v>1</v>
      </c>
      <c r="M236" s="5">
        <v>1</v>
      </c>
      <c r="N236" s="5">
        <v>1.4510000000000001</v>
      </c>
      <c r="O236" s="5">
        <v>1.4970000000000001</v>
      </c>
      <c r="P236" s="5">
        <v>1.55</v>
      </c>
      <c r="R236" s="10">
        <f t="shared" si="11"/>
        <v>10</v>
      </c>
      <c r="S236" s="10">
        <f t="shared" si="18"/>
        <v>42</v>
      </c>
      <c r="T236" s="6">
        <f t="shared" si="23"/>
        <v>4.4980000000000002</v>
      </c>
      <c r="U236" s="6">
        <f t="shared" si="19"/>
        <v>21.853162122674014</v>
      </c>
      <c r="V236" s="6">
        <f t="shared" si="20"/>
        <v>21.181655470941884</v>
      </c>
      <c r="W236" s="6">
        <f t="shared" si="21"/>
        <v>20.457379509677423</v>
      </c>
      <c r="X236" s="5" t="s">
        <v>59</v>
      </c>
    </row>
    <row r="237" spans="1:24" x14ac:dyDescent="0.2">
      <c r="A237" s="7"/>
      <c r="B237" s="7"/>
      <c r="C237" s="5">
        <v>112</v>
      </c>
      <c r="D237" s="5">
        <v>112</v>
      </c>
      <c r="E237" s="5">
        <v>64</v>
      </c>
      <c r="F237" s="5">
        <v>8</v>
      </c>
      <c r="G237" s="5">
        <v>64</v>
      </c>
      <c r="H237" s="5">
        <v>1</v>
      </c>
      <c r="I237" s="5">
        <v>1</v>
      </c>
      <c r="J237" s="5">
        <v>0</v>
      </c>
      <c r="K237" s="5">
        <v>0</v>
      </c>
      <c r="L237" s="5">
        <v>1</v>
      </c>
      <c r="M237" s="5">
        <v>1</v>
      </c>
      <c r="N237" s="5">
        <v>0.161</v>
      </c>
      <c r="O237" s="5">
        <v>0.16500000000000001</v>
      </c>
      <c r="P237" s="5">
        <v>0.53600000000000003</v>
      </c>
      <c r="R237" s="10">
        <f t="shared" si="11"/>
        <v>112</v>
      </c>
      <c r="S237" s="10">
        <f t="shared" si="18"/>
        <v>112</v>
      </c>
      <c r="T237" s="6">
        <f t="shared" si="23"/>
        <v>0.8620000000000001</v>
      </c>
      <c r="U237" s="6">
        <f t="shared" si="19"/>
        <v>5.1061092173913041</v>
      </c>
      <c r="V237" s="6">
        <f t="shared" si="20"/>
        <v>4.9823247515151516</v>
      </c>
      <c r="W237" s="6">
        <f t="shared" si="21"/>
        <v>1.5337380298507464</v>
      </c>
      <c r="X237" s="5" t="s">
        <v>31</v>
      </c>
    </row>
    <row r="238" spans="1:24" x14ac:dyDescent="0.2">
      <c r="A238" s="7"/>
      <c r="B238" s="7"/>
      <c r="C238" s="5">
        <v>56</v>
      </c>
      <c r="D238" s="5">
        <v>56</v>
      </c>
      <c r="E238" s="5">
        <v>64</v>
      </c>
      <c r="F238" s="5">
        <v>8</v>
      </c>
      <c r="G238" s="5">
        <v>256</v>
      </c>
      <c r="H238" s="5">
        <v>1</v>
      </c>
      <c r="I238" s="5">
        <v>1</v>
      </c>
      <c r="J238" s="5">
        <v>0</v>
      </c>
      <c r="K238" s="5">
        <v>0</v>
      </c>
      <c r="L238" s="5">
        <v>1</v>
      </c>
      <c r="M238" s="5">
        <v>1</v>
      </c>
      <c r="N238" s="5">
        <v>0.14799999999999999</v>
      </c>
      <c r="O238" s="5">
        <v>0.11600000000000001</v>
      </c>
      <c r="P238" s="5">
        <v>0.224</v>
      </c>
      <c r="R238" s="10">
        <f t="shared" si="11"/>
        <v>56</v>
      </c>
      <c r="S238" s="10">
        <f t="shared" si="18"/>
        <v>56</v>
      </c>
      <c r="T238" s="6">
        <f t="shared" si="23"/>
        <v>0.48799999999999999</v>
      </c>
      <c r="U238" s="6">
        <f t="shared" si="19"/>
        <v>5.5546188108108119</v>
      </c>
      <c r="V238" s="6">
        <f t="shared" si="20"/>
        <v>7.086927448275862</v>
      </c>
      <c r="W238" s="6">
        <f t="shared" si="21"/>
        <v>3.6700159999999999</v>
      </c>
      <c r="X238" s="5" t="s">
        <v>31</v>
      </c>
    </row>
    <row r="239" spans="1:24" x14ac:dyDescent="0.2">
      <c r="A239" s="7"/>
      <c r="B239" s="7"/>
      <c r="C239" s="5">
        <v>56</v>
      </c>
      <c r="D239" s="5">
        <v>56</v>
      </c>
      <c r="E239" s="5">
        <v>256</v>
      </c>
      <c r="F239" s="5">
        <v>8</v>
      </c>
      <c r="G239" s="5">
        <v>64</v>
      </c>
      <c r="H239" s="5">
        <v>1</v>
      </c>
      <c r="I239" s="5">
        <v>1</v>
      </c>
      <c r="J239" s="5">
        <v>0</v>
      </c>
      <c r="K239" s="5">
        <v>0</v>
      </c>
      <c r="L239" s="5">
        <v>1</v>
      </c>
      <c r="M239" s="5">
        <v>1</v>
      </c>
      <c r="N239" s="5">
        <v>0.11</v>
      </c>
      <c r="O239" s="5">
        <v>0.14300000000000002</v>
      </c>
      <c r="P239" s="5">
        <v>0.33600000000000002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0.58899999999999997</v>
      </c>
      <c r="U239" s="6">
        <f t="shared" ref="U239:U268" si="26">(2*$R239*$S239*$F239*$G239*$E239*$H239*$I239)/(N239/1000)/10^12</f>
        <v>7.4734871272727261</v>
      </c>
      <c r="V239" s="6">
        <f t="shared" ref="V239:V268" si="27">(2*$R239*$S239*$F239*$G239*$E239*$H239*$I239)/(O239/1000)/10^12</f>
        <v>5.7488362517482523</v>
      </c>
      <c r="W239" s="6">
        <f t="shared" ref="W239:W268" si="28">(2*$R239*$S239*$F239*$G239*$E239*$H239*$I239)/(P239/1000)/10^12</f>
        <v>2.4466773333333331</v>
      </c>
      <c r="X239" s="5" t="s">
        <v>31</v>
      </c>
    </row>
    <row r="240" spans="1:24" x14ac:dyDescent="0.2">
      <c r="A240" s="7"/>
      <c r="B240" s="7"/>
      <c r="C240" s="5">
        <v>56</v>
      </c>
      <c r="D240" s="5">
        <v>56</v>
      </c>
      <c r="E240" s="5">
        <v>256</v>
      </c>
      <c r="F240" s="5">
        <v>8</v>
      </c>
      <c r="G240" s="5">
        <v>128</v>
      </c>
      <c r="H240" s="5">
        <v>1</v>
      </c>
      <c r="I240" s="5">
        <v>1</v>
      </c>
      <c r="J240" s="5">
        <v>0</v>
      </c>
      <c r="K240" s="5">
        <v>0</v>
      </c>
      <c r="L240" s="5">
        <v>2</v>
      </c>
      <c r="M240" s="5">
        <v>2</v>
      </c>
      <c r="N240" s="5">
        <v>6.2E-2</v>
      </c>
      <c r="O240" s="5">
        <v>0.24399999999999999</v>
      </c>
      <c r="P240" s="5">
        <v>0.127</v>
      </c>
      <c r="R240" s="10">
        <f t="shared" si="24"/>
        <v>28</v>
      </c>
      <c r="S240" s="10">
        <f t="shared" si="25"/>
        <v>28</v>
      </c>
      <c r="T240" s="6">
        <f t="shared" si="23"/>
        <v>0.433</v>
      </c>
      <c r="U240" s="6">
        <f t="shared" si="26"/>
        <v>6.6297063225806445</v>
      </c>
      <c r="V240" s="6">
        <f t="shared" si="27"/>
        <v>1.6845975081967215</v>
      </c>
      <c r="W240" s="6">
        <f t="shared" si="28"/>
        <v>3.236549543307087</v>
      </c>
      <c r="X240" s="5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5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5">
        <v>0.108</v>
      </c>
      <c r="O241" s="5">
        <v>9.8000000000000004E-2</v>
      </c>
      <c r="P241" s="5">
        <v>0.17200000000000001</v>
      </c>
      <c r="R241" s="10">
        <f t="shared" si="24"/>
        <v>28</v>
      </c>
      <c r="S241" s="10">
        <f t="shared" si="25"/>
        <v>28</v>
      </c>
      <c r="T241" s="6">
        <f t="shared" si="23"/>
        <v>0.378</v>
      </c>
      <c r="U241" s="6">
        <f t="shared" si="26"/>
        <v>7.6118850370370374</v>
      </c>
      <c r="V241" s="6">
        <f t="shared" si="27"/>
        <v>8.3886079999999996</v>
      </c>
      <c r="W241" s="6">
        <f t="shared" si="28"/>
        <v>4.7795557209302322</v>
      </c>
      <c r="X241" s="5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5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5">
        <v>9.0999999999999998E-2</v>
      </c>
      <c r="O242" s="5">
        <v>0.108</v>
      </c>
      <c r="P242" s="5">
        <v>0.16600000000000001</v>
      </c>
      <c r="R242" s="10">
        <f t="shared" si="24"/>
        <v>28</v>
      </c>
      <c r="S242" s="10">
        <f t="shared" si="25"/>
        <v>28</v>
      </c>
      <c r="T242" s="6">
        <f t="shared" si="23"/>
        <v>0.36499999999999999</v>
      </c>
      <c r="U242" s="6">
        <f t="shared" si="26"/>
        <v>9.0338855384615382</v>
      </c>
      <c r="V242" s="6">
        <f t="shared" si="27"/>
        <v>7.6118850370370374</v>
      </c>
      <c r="W242" s="6">
        <f t="shared" si="28"/>
        <v>4.9523107469879522</v>
      </c>
      <c r="X242" s="5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5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5">
        <v>7.0000000000000007E-2</v>
      </c>
      <c r="O243" s="5">
        <v>0.22500000000000001</v>
      </c>
      <c r="P243" s="5">
        <v>0.11600000000000001</v>
      </c>
      <c r="R243" s="10">
        <f t="shared" si="24"/>
        <v>14</v>
      </c>
      <c r="S243" s="10">
        <f t="shared" si="25"/>
        <v>14</v>
      </c>
      <c r="T243" s="6">
        <f t="shared" si="23"/>
        <v>0.41100000000000003</v>
      </c>
      <c r="U243" s="6">
        <f t="shared" si="26"/>
        <v>5.8720255999999988</v>
      </c>
      <c r="V243" s="6">
        <f t="shared" si="27"/>
        <v>1.8268524088888889</v>
      </c>
      <c r="W243" s="6">
        <f t="shared" si="28"/>
        <v>3.543463724137931</v>
      </c>
      <c r="X243" s="5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5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5">
        <v>9.9000000000000005E-2</v>
      </c>
      <c r="O244" s="5">
        <v>0.11600000000000001</v>
      </c>
      <c r="P244" s="5">
        <v>0.151</v>
      </c>
      <c r="R244" s="10">
        <f t="shared" si="24"/>
        <v>14</v>
      </c>
      <c r="S244" s="10">
        <f t="shared" si="25"/>
        <v>14</v>
      </c>
      <c r="T244" s="6">
        <f t="shared" si="23"/>
        <v>0.36599999999999999</v>
      </c>
      <c r="U244" s="6">
        <f t="shared" si="26"/>
        <v>8.3038745858585852</v>
      </c>
      <c r="V244" s="6">
        <f t="shared" si="27"/>
        <v>7.086927448275862</v>
      </c>
      <c r="W244" s="6">
        <f t="shared" si="28"/>
        <v>5.4442621456953653</v>
      </c>
      <c r="X244" s="5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5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5">
        <v>0.17699999999999999</v>
      </c>
      <c r="O245" s="5">
        <v>0.502</v>
      </c>
      <c r="P245" s="5">
        <v>0.34100000000000003</v>
      </c>
      <c r="R245" s="10">
        <f t="shared" si="24"/>
        <v>14</v>
      </c>
      <c r="S245" s="10">
        <f t="shared" si="25"/>
        <v>14</v>
      </c>
      <c r="T245" s="6">
        <f t="shared" si="23"/>
        <v>1.02</v>
      </c>
      <c r="U245" s="6">
        <f t="shared" si="26"/>
        <v>9.2890800451977409</v>
      </c>
      <c r="V245" s="6">
        <f t="shared" si="27"/>
        <v>3.2752334023904384</v>
      </c>
      <c r="W245" s="6">
        <f t="shared" si="28"/>
        <v>4.8216045982404685</v>
      </c>
      <c r="X245" s="5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5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5">
        <v>0.12</v>
      </c>
      <c r="O246" s="5">
        <v>0.105</v>
      </c>
      <c r="P246" s="5">
        <v>0.16400000000000001</v>
      </c>
      <c r="R246" s="10">
        <f t="shared" si="24"/>
        <v>14</v>
      </c>
      <c r="S246" s="10">
        <f t="shared" si="25"/>
        <v>14</v>
      </c>
      <c r="T246" s="6">
        <f t="shared" si="23"/>
        <v>0.38900000000000001</v>
      </c>
      <c r="U246" s="6">
        <f t="shared" si="26"/>
        <v>6.8506965333333341</v>
      </c>
      <c r="V246" s="6">
        <f t="shared" si="27"/>
        <v>7.8293674666666666</v>
      </c>
      <c r="W246" s="6">
        <f t="shared" si="28"/>
        <v>5.0127047804878044</v>
      </c>
      <c r="X246" s="5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5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5">
        <v>0.10200000000000001</v>
      </c>
      <c r="O247" s="5">
        <v>0.11900000000000001</v>
      </c>
      <c r="P247" s="5">
        <v>0.155</v>
      </c>
      <c r="R247" s="10">
        <f t="shared" si="24"/>
        <v>14</v>
      </c>
      <c r="S247" s="10">
        <f t="shared" si="25"/>
        <v>14</v>
      </c>
      <c r="T247" s="6">
        <f t="shared" si="23"/>
        <v>0.376</v>
      </c>
      <c r="U247" s="6">
        <f t="shared" si="26"/>
        <v>8.059642980392157</v>
      </c>
      <c r="V247" s="6">
        <f t="shared" si="27"/>
        <v>6.9082654117647051</v>
      </c>
      <c r="W247" s="6">
        <f t="shared" si="28"/>
        <v>5.303765058064517</v>
      </c>
      <c r="X247" s="5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5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5">
        <v>0.111</v>
      </c>
      <c r="O248" s="5">
        <v>0.13200000000000001</v>
      </c>
      <c r="P248" s="5">
        <v>0.14100000000000001</v>
      </c>
      <c r="R248" s="10">
        <f t="shared" si="24"/>
        <v>7</v>
      </c>
      <c r="S248" s="10">
        <f t="shared" si="25"/>
        <v>7</v>
      </c>
      <c r="T248" s="6">
        <f t="shared" si="23"/>
        <v>0.38400000000000001</v>
      </c>
      <c r="U248" s="6">
        <f t="shared" si="26"/>
        <v>3.7030792072072072</v>
      </c>
      <c r="V248" s="6">
        <f t="shared" si="27"/>
        <v>3.1139529696969692</v>
      </c>
      <c r="W248" s="6">
        <f t="shared" si="28"/>
        <v>2.9151900141843972</v>
      </c>
      <c r="X248" s="5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5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5">
        <v>0.29799999999999999</v>
      </c>
      <c r="O249" s="5">
        <v>0.29599999999999999</v>
      </c>
      <c r="P249" s="5">
        <v>0.33500000000000002</v>
      </c>
      <c r="R249" s="10">
        <f t="shared" si="24"/>
        <v>7</v>
      </c>
      <c r="S249" s="10">
        <f t="shared" si="25"/>
        <v>7</v>
      </c>
      <c r="T249" s="6">
        <f t="shared" si="23"/>
        <v>0.92900000000000005</v>
      </c>
      <c r="U249" s="6">
        <f t="shared" si="26"/>
        <v>6.2070069261744969</v>
      </c>
      <c r="V249" s="6">
        <f t="shared" si="27"/>
        <v>6.248946162162162</v>
      </c>
      <c r="W249" s="6">
        <f t="shared" si="28"/>
        <v>5.5214569074626869</v>
      </c>
      <c r="X249" s="5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5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5">
        <v>0.151</v>
      </c>
      <c r="O250" s="5">
        <v>0.19900000000000001</v>
      </c>
      <c r="P250" s="5">
        <v>0.25600000000000001</v>
      </c>
      <c r="R250" s="10">
        <f t="shared" si="24"/>
        <v>7</v>
      </c>
      <c r="S250" s="10">
        <f t="shared" si="25"/>
        <v>7</v>
      </c>
      <c r="T250" s="6">
        <f t="shared" si="23"/>
        <v>0.60599999999999998</v>
      </c>
      <c r="U250" s="6">
        <f t="shared" si="26"/>
        <v>5.4442621456953653</v>
      </c>
      <c r="V250" s="6">
        <f t="shared" si="27"/>
        <v>4.1310732864321604</v>
      </c>
      <c r="W250" s="6">
        <f t="shared" si="28"/>
        <v>3.2112639999999999</v>
      </c>
      <c r="X250" s="5" t="s">
        <v>58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5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5">
        <v>0.26200000000000001</v>
      </c>
      <c r="O251" s="5">
        <v>0.33800000000000002</v>
      </c>
      <c r="P251" s="5">
        <v>0.505</v>
      </c>
      <c r="R251" s="10">
        <f t="shared" si="24"/>
        <v>7</v>
      </c>
      <c r="S251" s="10">
        <f t="shared" si="25"/>
        <v>7</v>
      </c>
      <c r="T251" s="6">
        <f t="shared" si="23"/>
        <v>1.105</v>
      </c>
      <c r="U251" s="6">
        <f t="shared" si="26"/>
        <v>6.2754472061068691</v>
      </c>
      <c r="V251" s="6">
        <f t="shared" si="27"/>
        <v>4.8643999053254436</v>
      </c>
      <c r="W251" s="6">
        <f t="shared" si="28"/>
        <v>3.2557765702970296</v>
      </c>
      <c r="X251" s="5" t="s">
        <v>58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5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5">
        <v>0.20700000000000002</v>
      </c>
      <c r="O252" s="5">
        <v>0.154</v>
      </c>
      <c r="P252" s="5">
        <v>0.26300000000000001</v>
      </c>
      <c r="R252" s="10">
        <f t="shared" si="24"/>
        <v>7</v>
      </c>
      <c r="S252" s="10">
        <f t="shared" si="25"/>
        <v>7</v>
      </c>
      <c r="T252" s="6">
        <f t="shared" si="23"/>
        <v>0.624</v>
      </c>
      <c r="U252" s="6">
        <f t="shared" si="26"/>
        <v>3.9714182801932365</v>
      </c>
      <c r="V252" s="6">
        <f t="shared" si="27"/>
        <v>5.3382050909090912</v>
      </c>
      <c r="W252" s="6">
        <f t="shared" si="28"/>
        <v>3.1257930950570341</v>
      </c>
      <c r="X252" s="5" t="s">
        <v>31</v>
      </c>
    </row>
    <row r="253" spans="1:24" x14ac:dyDescent="0.2">
      <c r="A253" s="7"/>
      <c r="B253" s="7"/>
      <c r="C253" s="5">
        <v>112</v>
      </c>
      <c r="D253" s="5">
        <v>112</v>
      </c>
      <c r="E253" s="5">
        <v>64</v>
      </c>
      <c r="F253" s="5">
        <v>16</v>
      </c>
      <c r="G253" s="5">
        <v>64</v>
      </c>
      <c r="H253" s="5">
        <v>1</v>
      </c>
      <c r="I253" s="5">
        <v>1</v>
      </c>
      <c r="J253" s="5">
        <v>0</v>
      </c>
      <c r="K253" s="5">
        <v>0</v>
      </c>
      <c r="L253" s="5">
        <v>1</v>
      </c>
      <c r="M253" s="5">
        <v>1</v>
      </c>
      <c r="N253" s="5">
        <v>0.29099999999999998</v>
      </c>
      <c r="O253" s="5">
        <v>0.29599999999999999</v>
      </c>
      <c r="P253" s="5">
        <v>1.083</v>
      </c>
      <c r="R253" s="10">
        <f t="shared" si="24"/>
        <v>112</v>
      </c>
      <c r="S253" s="10">
        <f t="shared" si="25"/>
        <v>112</v>
      </c>
      <c r="T253" s="6">
        <f t="shared" si="23"/>
        <v>1.67</v>
      </c>
      <c r="U253" s="6">
        <f t="shared" si="26"/>
        <v>5.6500589965635744</v>
      </c>
      <c r="V253" s="6">
        <f t="shared" si="27"/>
        <v>5.5546188108108119</v>
      </c>
      <c r="W253" s="6">
        <f t="shared" si="28"/>
        <v>1.5181598965835643</v>
      </c>
      <c r="X253" s="5" t="s">
        <v>31</v>
      </c>
    </row>
    <row r="254" spans="1:24" x14ac:dyDescent="0.2">
      <c r="A254" s="7"/>
      <c r="B254" s="7"/>
      <c r="C254" s="5">
        <v>56</v>
      </c>
      <c r="D254" s="5">
        <v>56</v>
      </c>
      <c r="E254" s="5">
        <v>64</v>
      </c>
      <c r="F254" s="5">
        <v>16</v>
      </c>
      <c r="G254" s="5">
        <v>256</v>
      </c>
      <c r="H254" s="5">
        <v>1</v>
      </c>
      <c r="I254" s="5">
        <v>1</v>
      </c>
      <c r="J254" s="5">
        <v>0</v>
      </c>
      <c r="K254" s="5">
        <v>0</v>
      </c>
      <c r="L254" s="5">
        <v>1</v>
      </c>
      <c r="M254" s="5">
        <v>1</v>
      </c>
      <c r="N254" s="5">
        <v>0.25</v>
      </c>
      <c r="O254" s="5">
        <v>0.22500000000000001</v>
      </c>
      <c r="P254" s="5">
        <v>0.44</v>
      </c>
      <c r="R254" s="10">
        <f t="shared" si="24"/>
        <v>56</v>
      </c>
      <c r="S254" s="10">
        <f t="shared" si="25"/>
        <v>56</v>
      </c>
      <c r="T254" s="6">
        <f t="shared" si="23"/>
        <v>0.91500000000000004</v>
      </c>
      <c r="U254" s="6">
        <f t="shared" si="26"/>
        <v>6.5766686720000003</v>
      </c>
      <c r="V254" s="6">
        <f t="shared" si="27"/>
        <v>7.3074096355555556</v>
      </c>
      <c r="W254" s="6">
        <f t="shared" si="28"/>
        <v>3.7367435636363631</v>
      </c>
      <c r="X254" s="5" t="s">
        <v>31</v>
      </c>
    </row>
    <row r="255" spans="1:24" x14ac:dyDescent="0.2">
      <c r="A255" s="7"/>
      <c r="B255" s="7"/>
      <c r="C255" s="5">
        <v>56</v>
      </c>
      <c r="D255" s="5">
        <v>56</v>
      </c>
      <c r="E255" s="5">
        <v>256</v>
      </c>
      <c r="F255" s="5">
        <v>16</v>
      </c>
      <c r="G255" s="5">
        <v>64</v>
      </c>
      <c r="H255" s="5">
        <v>1</v>
      </c>
      <c r="I255" s="5">
        <v>1</v>
      </c>
      <c r="J255" s="5">
        <v>0</v>
      </c>
      <c r="K255" s="5">
        <v>0</v>
      </c>
      <c r="L255" s="5">
        <v>1</v>
      </c>
      <c r="M255" s="5">
        <v>1</v>
      </c>
      <c r="N255" s="5">
        <v>0.218</v>
      </c>
      <c r="O255" s="5">
        <v>0.26400000000000001</v>
      </c>
      <c r="P255" s="5">
        <v>0.67200000000000004</v>
      </c>
      <c r="R255" s="10">
        <f t="shared" si="24"/>
        <v>56</v>
      </c>
      <c r="S255" s="10">
        <f t="shared" si="25"/>
        <v>56</v>
      </c>
      <c r="T255" s="6">
        <f t="shared" si="23"/>
        <v>1.1539999999999999</v>
      </c>
      <c r="U255" s="6">
        <f t="shared" si="26"/>
        <v>7.5420512293577993</v>
      </c>
      <c r="V255" s="6">
        <f t="shared" si="27"/>
        <v>6.2279059393939384</v>
      </c>
      <c r="W255" s="6">
        <f t="shared" si="28"/>
        <v>2.4466773333333331</v>
      </c>
      <c r="X255" s="5" t="s">
        <v>31</v>
      </c>
    </row>
    <row r="256" spans="1:24" x14ac:dyDescent="0.2">
      <c r="A256" s="7"/>
      <c r="B256" s="7"/>
      <c r="C256" s="5">
        <v>56</v>
      </c>
      <c r="D256" s="5">
        <v>56</v>
      </c>
      <c r="E256" s="5">
        <v>256</v>
      </c>
      <c r="F256" s="5">
        <v>16</v>
      </c>
      <c r="G256" s="5">
        <v>128</v>
      </c>
      <c r="H256" s="5">
        <v>1</v>
      </c>
      <c r="I256" s="5">
        <v>1</v>
      </c>
      <c r="J256" s="5">
        <v>0</v>
      </c>
      <c r="K256" s="5">
        <v>0</v>
      </c>
      <c r="L256" s="5">
        <v>2</v>
      </c>
      <c r="M256" s="5">
        <v>2</v>
      </c>
      <c r="N256" s="5">
        <v>0.114</v>
      </c>
      <c r="O256" s="5">
        <v>0.43099999999999999</v>
      </c>
      <c r="P256" s="5">
        <v>0.22600000000000001</v>
      </c>
      <c r="R256" s="10">
        <f t="shared" si="24"/>
        <v>28</v>
      </c>
      <c r="S256" s="10">
        <f t="shared" si="25"/>
        <v>28</v>
      </c>
      <c r="T256" s="6">
        <f t="shared" si="23"/>
        <v>0.77100000000000002</v>
      </c>
      <c r="U256" s="6">
        <f t="shared" si="26"/>
        <v>7.2112595087719296</v>
      </c>
      <c r="V256" s="6">
        <f t="shared" si="27"/>
        <v>1.9073865058004638</v>
      </c>
      <c r="W256" s="6">
        <f t="shared" si="28"/>
        <v>3.6375379823008847</v>
      </c>
      <c r="X256" s="5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5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5">
        <v>0.19600000000000001</v>
      </c>
      <c r="O257" s="5">
        <v>0.186</v>
      </c>
      <c r="P257" s="5">
        <v>0.27900000000000003</v>
      </c>
      <c r="R257" s="10">
        <f t="shared" si="24"/>
        <v>28</v>
      </c>
      <c r="S257" s="10">
        <f t="shared" si="25"/>
        <v>28</v>
      </c>
      <c r="T257" s="6">
        <f t="shared" si="23"/>
        <v>0.66100000000000003</v>
      </c>
      <c r="U257" s="6">
        <f t="shared" si="26"/>
        <v>8.3886079999999996</v>
      </c>
      <c r="V257" s="6">
        <f t="shared" si="27"/>
        <v>8.8396084301075266</v>
      </c>
      <c r="W257" s="6">
        <f t="shared" si="28"/>
        <v>5.8930722867383514</v>
      </c>
      <c r="X257" s="5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5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5">
        <v>0.18</v>
      </c>
      <c r="O258" s="5">
        <v>0.2</v>
      </c>
      <c r="P258" s="5">
        <v>0.28000000000000003</v>
      </c>
      <c r="R258" s="10">
        <f t="shared" si="24"/>
        <v>28</v>
      </c>
      <c r="S258" s="10">
        <f t="shared" si="25"/>
        <v>28</v>
      </c>
      <c r="T258" s="6">
        <f t="shared" si="23"/>
        <v>0.66</v>
      </c>
      <c r="U258" s="6">
        <f t="shared" si="26"/>
        <v>9.134262044444446</v>
      </c>
      <c r="V258" s="6">
        <f t="shared" si="27"/>
        <v>8.2208358399999995</v>
      </c>
      <c r="W258" s="6">
        <f t="shared" si="28"/>
        <v>5.8720255999999988</v>
      </c>
      <c r="X258" s="5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5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5">
        <v>0.1</v>
      </c>
      <c r="O259" s="5">
        <v>0.38600000000000001</v>
      </c>
      <c r="P259" s="5">
        <v>0.17899999999999999</v>
      </c>
      <c r="R259" s="10">
        <f t="shared" si="24"/>
        <v>14</v>
      </c>
      <c r="S259" s="10">
        <f t="shared" si="25"/>
        <v>14</v>
      </c>
      <c r="T259" s="6">
        <f t="shared" si="23"/>
        <v>0.66500000000000004</v>
      </c>
      <c r="U259" s="6">
        <f t="shared" si="26"/>
        <v>8.2208358399999995</v>
      </c>
      <c r="V259" s="6">
        <f t="shared" si="27"/>
        <v>2.1297502176165803</v>
      </c>
      <c r="W259" s="6">
        <f t="shared" si="28"/>
        <v>4.5926457206703919</v>
      </c>
      <c r="X259" s="5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5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5">
        <v>0.17799999999999999</v>
      </c>
      <c r="O260" s="5">
        <v>0.17400000000000002</v>
      </c>
      <c r="P260" s="5">
        <v>0.25</v>
      </c>
      <c r="R260" s="10">
        <f t="shared" si="24"/>
        <v>14</v>
      </c>
      <c r="S260" s="10">
        <f t="shared" si="25"/>
        <v>14</v>
      </c>
      <c r="T260" s="6">
        <f t="shared" si="23"/>
        <v>0.60199999999999998</v>
      </c>
      <c r="U260" s="6">
        <f t="shared" si="26"/>
        <v>9.2368942022471909</v>
      </c>
      <c r="V260" s="6">
        <f t="shared" si="27"/>
        <v>9.4492365977011481</v>
      </c>
      <c r="W260" s="6">
        <f t="shared" si="28"/>
        <v>6.5766686720000003</v>
      </c>
      <c r="X260" s="5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5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5">
        <v>0.378</v>
      </c>
      <c r="O261" s="5">
        <v>0.83100000000000007</v>
      </c>
      <c r="P261" s="5">
        <v>0.54100000000000004</v>
      </c>
      <c r="R261" s="10">
        <f t="shared" si="24"/>
        <v>14</v>
      </c>
      <c r="S261" s="10">
        <f t="shared" si="25"/>
        <v>14</v>
      </c>
      <c r="T261" s="6">
        <f t="shared" si="23"/>
        <v>1.75</v>
      </c>
      <c r="U261" s="6">
        <f t="shared" si="26"/>
        <v>8.6992971851851841</v>
      </c>
      <c r="V261" s="6">
        <f t="shared" si="27"/>
        <v>3.9570810300842361</v>
      </c>
      <c r="W261" s="6">
        <f t="shared" si="28"/>
        <v>6.078252007393715</v>
      </c>
      <c r="X261" s="5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5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5">
        <v>0.182</v>
      </c>
      <c r="O262" s="5">
        <v>0.189</v>
      </c>
      <c r="P262" s="5">
        <v>0.28000000000000003</v>
      </c>
      <c r="R262" s="10">
        <f t="shared" si="24"/>
        <v>14</v>
      </c>
      <c r="S262" s="10">
        <f t="shared" si="25"/>
        <v>14</v>
      </c>
      <c r="T262" s="6">
        <f t="shared" si="23"/>
        <v>0.65100000000000002</v>
      </c>
      <c r="U262" s="6">
        <f t="shared" si="26"/>
        <v>9.0338855384615382</v>
      </c>
      <c r="V262" s="6">
        <f t="shared" si="27"/>
        <v>8.6992971851851841</v>
      </c>
      <c r="W262" s="6">
        <f t="shared" si="28"/>
        <v>5.8720255999999988</v>
      </c>
      <c r="X262" s="5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5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5">
        <v>0.187</v>
      </c>
      <c r="O263" s="5">
        <v>0.183</v>
      </c>
      <c r="P263" s="5">
        <v>0.27100000000000002</v>
      </c>
      <c r="R263" s="10">
        <f t="shared" si="24"/>
        <v>14</v>
      </c>
      <c r="S263" s="10">
        <f t="shared" si="25"/>
        <v>14</v>
      </c>
      <c r="T263" s="6">
        <f t="shared" si="23"/>
        <v>0.64100000000000001</v>
      </c>
      <c r="U263" s="6">
        <f t="shared" si="26"/>
        <v>8.7923377967914451</v>
      </c>
      <c r="V263" s="6">
        <f t="shared" si="27"/>
        <v>8.9845200437158468</v>
      </c>
      <c r="W263" s="6">
        <f t="shared" si="28"/>
        <v>6.0670375202952025</v>
      </c>
      <c r="X263" s="5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5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5">
        <v>0.12</v>
      </c>
      <c r="O264" s="5">
        <v>0.27100000000000002</v>
      </c>
      <c r="P264" s="5">
        <v>0.20899999999999999</v>
      </c>
      <c r="R264" s="10">
        <f t="shared" si="24"/>
        <v>7</v>
      </c>
      <c r="S264" s="10">
        <f t="shared" si="25"/>
        <v>7</v>
      </c>
      <c r="T264" s="6">
        <f t="shared" si="23"/>
        <v>0.6</v>
      </c>
      <c r="U264" s="6">
        <f t="shared" si="26"/>
        <v>6.8506965333333341</v>
      </c>
      <c r="V264" s="6">
        <f t="shared" si="27"/>
        <v>3.0335187601476012</v>
      </c>
      <c r="W264" s="6">
        <f t="shared" si="28"/>
        <v>3.9334142775119618</v>
      </c>
      <c r="X264" s="5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5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5">
        <v>0.436</v>
      </c>
      <c r="O265" s="5">
        <v>0.40400000000000003</v>
      </c>
      <c r="P265" s="5">
        <v>0.38700000000000001</v>
      </c>
      <c r="R265" s="10">
        <f t="shared" si="24"/>
        <v>7</v>
      </c>
      <c r="S265" s="10">
        <f t="shared" si="25"/>
        <v>7</v>
      </c>
      <c r="T265" s="6">
        <f t="shared" si="23"/>
        <v>1.2270000000000001</v>
      </c>
      <c r="U265" s="6">
        <f t="shared" si="26"/>
        <v>8.4848076330275237</v>
      </c>
      <c r="V265" s="6">
        <f t="shared" si="27"/>
        <v>9.156871603960397</v>
      </c>
      <c r="W265" s="6">
        <f t="shared" si="28"/>
        <v>9.5591114418604644</v>
      </c>
      <c r="X265" s="5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5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5">
        <v>0.182</v>
      </c>
      <c r="O266" s="5">
        <v>0.218</v>
      </c>
      <c r="P266" s="5">
        <v>0.318</v>
      </c>
      <c r="R266" s="10">
        <f t="shared" si="24"/>
        <v>7</v>
      </c>
      <c r="S266" s="10">
        <f t="shared" si="25"/>
        <v>7</v>
      </c>
      <c r="T266" s="6">
        <f t="shared" si="23"/>
        <v>0.71799999999999997</v>
      </c>
      <c r="U266" s="6">
        <f t="shared" si="26"/>
        <v>9.0338855384615382</v>
      </c>
      <c r="V266" s="6">
        <f t="shared" si="27"/>
        <v>7.5420512293577993</v>
      </c>
      <c r="W266" s="6">
        <f t="shared" si="28"/>
        <v>5.1703370062893077</v>
      </c>
      <c r="X266" s="5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5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5">
        <v>0.34800000000000003</v>
      </c>
      <c r="O267" s="5">
        <v>0.75600000000000001</v>
      </c>
      <c r="P267" s="5">
        <v>0.73199999999999998</v>
      </c>
      <c r="R267" s="10">
        <f t="shared" si="24"/>
        <v>7</v>
      </c>
      <c r="S267" s="10">
        <f t="shared" si="25"/>
        <v>7</v>
      </c>
      <c r="T267" s="6">
        <f t="shared" si="23"/>
        <v>1.8360000000000001</v>
      </c>
      <c r="U267" s="6">
        <f t="shared" si="26"/>
        <v>9.4492365977011481</v>
      </c>
      <c r="V267" s="6">
        <f t="shared" si="27"/>
        <v>4.3496485925925921</v>
      </c>
      <c r="W267" s="6">
        <f t="shared" si="28"/>
        <v>4.4922600218579234</v>
      </c>
      <c r="X267" s="5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5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5">
        <v>0.21299999999999999</v>
      </c>
      <c r="O268" s="5">
        <v>0.188</v>
      </c>
      <c r="P268" s="5">
        <v>0.34400000000000003</v>
      </c>
      <c r="R268" s="10">
        <f t="shared" si="24"/>
        <v>7</v>
      </c>
      <c r="S268" s="10">
        <f t="shared" si="25"/>
        <v>7</v>
      </c>
      <c r="T268" s="6">
        <f t="shared" si="23"/>
        <v>0.74500000000000011</v>
      </c>
      <c r="U268" s="6">
        <f t="shared" si="26"/>
        <v>7.7190946854460094</v>
      </c>
      <c r="V268" s="6">
        <f t="shared" si="27"/>
        <v>8.7455700425531919</v>
      </c>
      <c r="W268" s="6">
        <f t="shared" si="28"/>
        <v>4.7795557209302322</v>
      </c>
      <c r="X268" s="5" t="s">
        <v>31</v>
      </c>
    </row>
    <row r="270" spans="1:24" x14ac:dyDescent="0.2">
      <c r="T270" s="6"/>
    </row>
    <row r="271" spans="1:24" x14ac:dyDescent="0.2">
      <c r="D271" s="5" t="s">
        <v>34</v>
      </c>
    </row>
    <row r="277" spans="1:13" x14ac:dyDescent="0.2">
      <c r="L277" s="8"/>
    </row>
    <row r="278" spans="1:13" x14ac:dyDescent="0.2">
      <c r="A278" s="15" t="s">
        <v>35</v>
      </c>
      <c r="B278" s="15"/>
      <c r="C278" s="15" t="s">
        <v>36</v>
      </c>
      <c r="D278" s="15" t="s">
        <v>2</v>
      </c>
      <c r="E278" s="15" t="s">
        <v>37</v>
      </c>
      <c r="F278" s="15"/>
      <c r="G278" s="15" t="s">
        <v>38</v>
      </c>
      <c r="H278" s="15" t="s">
        <v>78</v>
      </c>
      <c r="I278" s="15" t="s">
        <v>79</v>
      </c>
      <c r="J278" s="15" t="s">
        <v>39</v>
      </c>
      <c r="K278" s="15" t="s">
        <v>80</v>
      </c>
      <c r="L278" s="15" t="s">
        <v>81</v>
      </c>
      <c r="M278" s="15" t="s">
        <v>82</v>
      </c>
    </row>
    <row r="279" spans="1:13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r="280" spans="1:13" x14ac:dyDescent="0.2">
      <c r="A280" s="15"/>
      <c r="B280" s="15" t="s">
        <v>83</v>
      </c>
      <c r="C280" s="15">
        <v>1760</v>
      </c>
      <c r="D280" s="15">
        <v>16</v>
      </c>
      <c r="E280" s="15">
        <v>50</v>
      </c>
      <c r="F280" s="15"/>
      <c r="G280" s="13">
        <v>4.0789999999999997</v>
      </c>
      <c r="H280" s="13">
        <v>3.6709999999999998</v>
      </c>
      <c r="I280" s="13">
        <v>0.624</v>
      </c>
      <c r="J280" s="13">
        <f>(2*$E280*$D280*$C280*$C280+$E280*$D280*$C280)/(G280/1000)/10^12</f>
        <v>1.2153880853150281</v>
      </c>
      <c r="K280" s="13">
        <f>(2*$E280*$D280*$C280*$C280+$E280*$D280*$C280)/(H280/1000)/10^12</f>
        <v>1.3504679923726506</v>
      </c>
      <c r="L280" s="13">
        <f>(2*$E280*$D280*$C280*$C280+$E280*$D280*$C280)/(I280/1000)/10^12</f>
        <v>7.9448205128205123</v>
      </c>
      <c r="M280" s="14">
        <f>G280+H280+I280</f>
        <v>8.3740000000000006</v>
      </c>
    </row>
    <row r="281" spans="1:13" x14ac:dyDescent="0.2">
      <c r="A281" s="15"/>
      <c r="B281" s="15" t="s">
        <v>83</v>
      </c>
      <c r="C281" s="15">
        <v>1760</v>
      </c>
      <c r="D281" s="15">
        <v>32</v>
      </c>
      <c r="E281" s="15">
        <v>50</v>
      </c>
      <c r="F281" s="15"/>
      <c r="G281" s="13">
        <v>10.529</v>
      </c>
      <c r="H281" s="13">
        <v>9.93</v>
      </c>
      <c r="I281" s="13">
        <v>1.0620000000000001</v>
      </c>
      <c r="J281" s="13">
        <f t="shared" ref="J281:L291" si="29">(2*$E281*$D281*$C281*$C281+$E281*$D281*$C281)/(G281/1000)/10^12</f>
        <v>0.94169778706429863</v>
      </c>
      <c r="K281" s="13">
        <f t="shared" si="29"/>
        <v>0.99850312185297085</v>
      </c>
      <c r="L281" s="13">
        <f t="shared" si="29"/>
        <v>9.3362862523540482</v>
      </c>
      <c r="M281" s="14">
        <f t="shared" ref="M281:M291" si="30">G281+H281+I281</f>
        <v>21.521000000000001</v>
      </c>
    </row>
    <row r="282" spans="1:13" x14ac:dyDescent="0.2">
      <c r="A282" s="15"/>
      <c r="B282" s="15" t="s">
        <v>83</v>
      </c>
      <c r="C282" s="15">
        <v>1760</v>
      </c>
      <c r="D282" s="15">
        <v>64</v>
      </c>
      <c r="E282" s="15">
        <v>50</v>
      </c>
      <c r="F282" s="15"/>
      <c r="G282" s="13">
        <v>5.7629999999999999</v>
      </c>
      <c r="H282" s="13">
        <v>5.2110000000000003</v>
      </c>
      <c r="I282" s="13">
        <v>1.9510000000000001</v>
      </c>
      <c r="J282" s="13">
        <f t="shared" si="29"/>
        <v>3.4409633871247611</v>
      </c>
      <c r="K282" s="13">
        <f t="shared" si="29"/>
        <v>3.8054638265208212</v>
      </c>
      <c r="L282" s="13">
        <f t="shared" si="29"/>
        <v>10.164157867760123</v>
      </c>
      <c r="M282" s="14">
        <f t="shared" si="30"/>
        <v>12.925000000000001</v>
      </c>
    </row>
    <row r="283" spans="1:13" x14ac:dyDescent="0.2">
      <c r="A283" s="15"/>
      <c r="B283" s="15" t="s">
        <v>83</v>
      </c>
      <c r="C283" s="15">
        <v>1760</v>
      </c>
      <c r="D283" s="15">
        <v>128</v>
      </c>
      <c r="E283" s="15">
        <v>50</v>
      </c>
      <c r="F283" s="15"/>
      <c r="G283" s="13">
        <v>6.58</v>
      </c>
      <c r="H283" s="13">
        <v>6.2279999999999998</v>
      </c>
      <c r="I283" s="13">
        <v>3.8929999999999998</v>
      </c>
      <c r="J283" s="13">
        <f t="shared" si="29"/>
        <v>6.0274382978723411</v>
      </c>
      <c r="K283" s="13">
        <f t="shared" si="29"/>
        <v>6.3681027617212589</v>
      </c>
      <c r="L283" s="13">
        <f t="shared" si="29"/>
        <v>10.187655792447984</v>
      </c>
      <c r="M283" s="14">
        <f t="shared" si="30"/>
        <v>16.701000000000001</v>
      </c>
    </row>
    <row r="284" spans="1:13" x14ac:dyDescent="0.2">
      <c r="A284" s="15"/>
      <c r="B284" s="15" t="s">
        <v>83</v>
      </c>
      <c r="C284" s="15">
        <v>2048</v>
      </c>
      <c r="D284" s="15">
        <v>16</v>
      </c>
      <c r="E284" s="15">
        <v>50</v>
      </c>
      <c r="F284" s="15"/>
      <c r="G284" s="13">
        <v>6.6550000000000002</v>
      </c>
      <c r="H284" s="13">
        <v>5.7320000000000002</v>
      </c>
      <c r="I284" s="13">
        <v>0.78</v>
      </c>
      <c r="J284" s="13">
        <f t="shared" si="29"/>
        <v>1.0086438467317804</v>
      </c>
      <c r="K284" s="13">
        <f t="shared" si="29"/>
        <v>1.1710615491974878</v>
      </c>
      <c r="L284" s="13">
        <f t="shared" si="29"/>
        <v>8.6058010256410249</v>
      </c>
      <c r="M284" s="14">
        <f t="shared" si="30"/>
        <v>13.167</v>
      </c>
    </row>
    <row r="285" spans="1:13" x14ac:dyDescent="0.2">
      <c r="A285" s="15"/>
      <c r="B285" s="15" t="s">
        <v>83</v>
      </c>
      <c r="C285" s="15">
        <v>2048</v>
      </c>
      <c r="D285" s="15">
        <v>32</v>
      </c>
      <c r="E285" s="15">
        <v>50</v>
      </c>
      <c r="F285" s="15"/>
      <c r="G285" s="13">
        <v>11.954000000000001</v>
      </c>
      <c r="H285" s="13">
        <v>11.215</v>
      </c>
      <c r="I285" s="13">
        <v>1.351</v>
      </c>
      <c r="J285" s="13">
        <f t="shared" si="29"/>
        <v>1.123059193575372</v>
      </c>
      <c r="K285" s="13">
        <f t="shared" si="29"/>
        <v>1.1970619349086047</v>
      </c>
      <c r="L285" s="13">
        <f t="shared" si="29"/>
        <v>9.937120355292377</v>
      </c>
      <c r="M285" s="14">
        <f t="shared" si="30"/>
        <v>24.52</v>
      </c>
    </row>
    <row r="286" spans="1:13" x14ac:dyDescent="0.2">
      <c r="A286" s="15"/>
      <c r="B286" s="15" t="s">
        <v>83</v>
      </c>
      <c r="C286" s="15">
        <v>2048</v>
      </c>
      <c r="D286" s="15">
        <v>64</v>
      </c>
      <c r="E286" s="15">
        <v>50</v>
      </c>
      <c r="F286" s="15"/>
      <c r="G286" s="13">
        <v>10.64</v>
      </c>
      <c r="H286" s="13">
        <v>9.8480000000000008</v>
      </c>
      <c r="I286" s="13">
        <v>2.5209999999999999</v>
      </c>
      <c r="J286" s="13">
        <f t="shared" si="29"/>
        <v>2.5235055639097745</v>
      </c>
      <c r="K286" s="13">
        <f t="shared" si="29"/>
        <v>2.7264519902518276</v>
      </c>
      <c r="L286" s="13">
        <f t="shared" si="29"/>
        <v>10.650574851249505</v>
      </c>
      <c r="M286" s="14">
        <f t="shared" si="30"/>
        <v>23.009</v>
      </c>
    </row>
    <row r="287" spans="1:13" x14ac:dyDescent="0.2">
      <c r="A287" s="15"/>
      <c r="B287" s="15" t="s">
        <v>83</v>
      </c>
      <c r="C287" s="15">
        <v>2048</v>
      </c>
      <c r="D287" s="15">
        <v>128</v>
      </c>
      <c r="E287" s="15">
        <v>50</v>
      </c>
      <c r="F287" s="15"/>
      <c r="G287" s="13">
        <v>9.0299999999999994</v>
      </c>
      <c r="H287" s="13">
        <v>8.782</v>
      </c>
      <c r="I287" s="13">
        <v>4.8609999999999998</v>
      </c>
      <c r="J287" s="13">
        <f t="shared" si="29"/>
        <v>5.9468658250276851</v>
      </c>
      <c r="K287" s="13">
        <f t="shared" si="29"/>
        <v>6.1148028239580965</v>
      </c>
      <c r="L287" s="13">
        <f t="shared" si="29"/>
        <v>11.047150462867723</v>
      </c>
      <c r="M287" s="14">
        <f t="shared" si="30"/>
        <v>22.672999999999998</v>
      </c>
    </row>
    <row r="288" spans="1:13" x14ac:dyDescent="0.2">
      <c r="A288" s="15"/>
      <c r="B288" s="15" t="s">
        <v>83</v>
      </c>
      <c r="C288" s="15">
        <v>2560</v>
      </c>
      <c r="D288" s="15">
        <v>16</v>
      </c>
      <c r="E288" s="15">
        <v>50</v>
      </c>
      <c r="F288" s="15"/>
      <c r="G288" s="13">
        <v>10.359</v>
      </c>
      <c r="H288" s="13">
        <v>9.1669999999999998</v>
      </c>
      <c r="I288" s="13">
        <v>1.2230000000000001</v>
      </c>
      <c r="J288" s="13">
        <f t="shared" si="29"/>
        <v>1.0124344048653344</v>
      </c>
      <c r="K288" s="13">
        <f t="shared" si="29"/>
        <v>1.1440829060761428</v>
      </c>
      <c r="L288" s="13">
        <f t="shared" si="29"/>
        <v>8.5754766966475877</v>
      </c>
      <c r="M288" s="14">
        <f t="shared" si="30"/>
        <v>20.748999999999999</v>
      </c>
    </row>
    <row r="289" spans="1:13" x14ac:dyDescent="0.2">
      <c r="A289" s="15"/>
      <c r="B289" s="15" t="s">
        <v>83</v>
      </c>
      <c r="C289" s="15">
        <v>2560</v>
      </c>
      <c r="D289" s="15">
        <v>32</v>
      </c>
      <c r="E289" s="15">
        <v>50</v>
      </c>
      <c r="F289" s="15"/>
      <c r="G289" s="13">
        <v>14.692</v>
      </c>
      <c r="H289" s="13">
        <v>13.946999999999999</v>
      </c>
      <c r="I289" s="13">
        <v>2.169</v>
      </c>
      <c r="J289" s="13">
        <f t="shared" si="29"/>
        <v>1.4276896270078956</v>
      </c>
      <c r="K289" s="13">
        <f t="shared" si="29"/>
        <v>1.5039518175951818</v>
      </c>
      <c r="L289" s="13">
        <f t="shared" si="29"/>
        <v>9.670639004149379</v>
      </c>
      <c r="M289" s="14">
        <f t="shared" si="30"/>
        <v>30.808</v>
      </c>
    </row>
    <row r="290" spans="1:13" x14ac:dyDescent="0.2">
      <c r="A290" s="15"/>
      <c r="B290" s="15" t="s">
        <v>83</v>
      </c>
      <c r="C290" s="15">
        <v>2560</v>
      </c>
      <c r="D290" s="15">
        <v>64</v>
      </c>
      <c r="E290" s="15">
        <v>50</v>
      </c>
      <c r="F290" s="15"/>
      <c r="G290" s="13">
        <v>15.612</v>
      </c>
      <c r="H290" s="13">
        <v>15.25</v>
      </c>
      <c r="I290" s="13">
        <v>3.9769999999999999</v>
      </c>
      <c r="J290" s="13">
        <f t="shared" si="29"/>
        <v>2.6871145272867021</v>
      </c>
      <c r="K290" s="13">
        <f t="shared" si="29"/>
        <v>2.7509004590163935</v>
      </c>
      <c r="L290" s="13">
        <f t="shared" si="29"/>
        <v>10.548461654513453</v>
      </c>
      <c r="M290" s="14">
        <f t="shared" si="30"/>
        <v>34.838999999999999</v>
      </c>
    </row>
    <row r="291" spans="1:13" x14ac:dyDescent="0.2">
      <c r="A291" s="15"/>
      <c r="B291" s="15" t="s">
        <v>83</v>
      </c>
      <c r="C291" s="15">
        <v>2560</v>
      </c>
      <c r="D291" s="15">
        <v>128</v>
      </c>
      <c r="E291" s="15">
        <v>50</v>
      </c>
      <c r="F291" s="15"/>
      <c r="G291" s="13">
        <v>16.143000000000001</v>
      </c>
      <c r="H291" s="13">
        <v>15.768000000000001</v>
      </c>
      <c r="I291" s="13">
        <v>7.6980000000000004</v>
      </c>
      <c r="J291" s="13">
        <f t="shared" si="29"/>
        <v>5.1974517747630546</v>
      </c>
      <c r="K291" s="13">
        <f t="shared" si="29"/>
        <v>5.3210593607305938</v>
      </c>
      <c r="L291" s="13">
        <f t="shared" si="29"/>
        <v>10.899254871395168</v>
      </c>
      <c r="M291" s="14">
        <f t="shared" si="30"/>
        <v>39.609000000000002</v>
      </c>
    </row>
    <row r="292" spans="1:13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r="293" spans="1:13" x14ac:dyDescent="0.2">
      <c r="A293" s="15"/>
      <c r="B293" s="15"/>
      <c r="C293" s="15"/>
      <c r="D293" s="15"/>
      <c r="E293" s="15"/>
      <c r="F293" s="15"/>
      <c r="G293" s="15"/>
      <c r="H293" s="15"/>
      <c r="I293" s="16"/>
      <c r="J293" s="15"/>
      <c r="K293" s="15"/>
      <c r="L293" s="15"/>
      <c r="M293" s="15"/>
    </row>
    <row r="294" spans="1:13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r="295" spans="1:13" x14ac:dyDescent="0.2">
      <c r="A295" s="15" t="s">
        <v>41</v>
      </c>
      <c r="B295" s="15" t="s">
        <v>84</v>
      </c>
      <c r="C295" s="15" t="s">
        <v>36</v>
      </c>
      <c r="D295" s="15" t="s">
        <v>2</v>
      </c>
      <c r="E295" s="15" t="s">
        <v>37</v>
      </c>
      <c r="F295" s="15"/>
      <c r="G295" s="15" t="s">
        <v>42</v>
      </c>
      <c r="H295" s="15" t="s">
        <v>78</v>
      </c>
      <c r="I295" s="15" t="s">
        <v>79</v>
      </c>
      <c r="J295" s="15" t="s">
        <v>39</v>
      </c>
      <c r="K295" s="15" t="s">
        <v>40</v>
      </c>
      <c r="L295" s="15" t="s">
        <v>81</v>
      </c>
      <c r="M295" s="15" t="s">
        <v>82</v>
      </c>
    </row>
    <row r="296" spans="1:13" x14ac:dyDescent="0.2">
      <c r="A296" s="15"/>
      <c r="B296" s="15" t="s">
        <v>85</v>
      </c>
      <c r="C296" s="15">
        <v>512</v>
      </c>
      <c r="D296" s="15">
        <v>16</v>
      </c>
      <c r="E296" s="15">
        <v>25</v>
      </c>
      <c r="F296" s="15"/>
      <c r="G296" s="13">
        <v>1.2589999999999999</v>
      </c>
      <c r="H296" s="13">
        <v>1.4470000000000001</v>
      </c>
      <c r="I296" s="13">
        <v>0.17399999999999999</v>
      </c>
      <c r="J296" s="13">
        <f>(8*$E296*$D296*$C296*$C296)/(G296/1000)/10^12</f>
        <v>0.66629134233518661</v>
      </c>
      <c r="K296" s="13">
        <f>(8*$E296*$D296*$C296*$C296)/(H296/1000)/10^12</f>
        <v>0.57972411886662045</v>
      </c>
      <c r="L296" s="13">
        <f>(8*$E296*$D296*$C296*$C296)/(I296/1000)/10^12</f>
        <v>4.8210390804597703</v>
      </c>
      <c r="M296" s="14">
        <f t="shared" ref="M296:M317" si="31">G296+H296+I296</f>
        <v>2.88</v>
      </c>
    </row>
    <row r="297" spans="1:13" x14ac:dyDescent="0.2">
      <c r="A297" s="15"/>
      <c r="B297" s="15" t="s">
        <v>85</v>
      </c>
      <c r="C297" s="15">
        <v>512</v>
      </c>
      <c r="D297" s="15">
        <v>32</v>
      </c>
      <c r="E297" s="15">
        <v>25</v>
      </c>
      <c r="F297" s="15"/>
      <c r="G297" s="13">
        <v>2.3530000000000002</v>
      </c>
      <c r="H297" s="13">
        <v>5.5640000000000001</v>
      </c>
      <c r="I297" s="13">
        <v>0.27</v>
      </c>
      <c r="J297" s="13">
        <f t="shared" ref="J297:L317" si="32">(8*$E297*$D297*$C297*$C297)/(G297/1000)/10^12</f>
        <v>0.71301385465363365</v>
      </c>
      <c r="K297" s="13">
        <f t="shared" si="32"/>
        <v>0.30153156002875631</v>
      </c>
      <c r="L297" s="13">
        <f t="shared" si="32"/>
        <v>6.2137837037037045</v>
      </c>
      <c r="M297" s="14">
        <f t="shared" si="31"/>
        <v>8.1869999999999994</v>
      </c>
    </row>
    <row r="298" spans="1:13" x14ac:dyDescent="0.2">
      <c r="A298" s="15"/>
      <c r="B298" s="15" t="s">
        <v>85</v>
      </c>
      <c r="C298" s="15">
        <v>512</v>
      </c>
      <c r="D298" s="15">
        <v>64</v>
      </c>
      <c r="E298" s="15">
        <v>25</v>
      </c>
      <c r="F298" s="15"/>
      <c r="G298" s="13">
        <v>2.0529999999999999</v>
      </c>
      <c r="H298" s="13">
        <v>2.1219999999999999</v>
      </c>
      <c r="I298" s="13">
        <v>0.44500000000000001</v>
      </c>
      <c r="J298" s="13">
        <f t="shared" si="32"/>
        <v>1.6344097418412078</v>
      </c>
      <c r="K298" s="13">
        <f t="shared" si="32"/>
        <v>1.5812644674835064</v>
      </c>
      <c r="L298" s="13">
        <f t="shared" si="32"/>
        <v>7.5403217977528083</v>
      </c>
      <c r="M298" s="14">
        <f t="shared" si="31"/>
        <v>4.62</v>
      </c>
    </row>
    <row r="299" spans="1:13" x14ac:dyDescent="0.2">
      <c r="A299" s="15"/>
      <c r="B299" s="15" t="s">
        <v>85</v>
      </c>
      <c r="C299" s="15">
        <v>512</v>
      </c>
      <c r="D299" s="15">
        <v>128</v>
      </c>
      <c r="E299" s="15">
        <v>25</v>
      </c>
      <c r="F299" s="15"/>
      <c r="G299" s="13">
        <v>2.2970000000000002</v>
      </c>
      <c r="H299" s="13">
        <v>2.5129999999999999</v>
      </c>
      <c r="I299" s="13">
        <v>0.75600000000000001</v>
      </c>
      <c r="J299" s="13">
        <f t="shared" si="32"/>
        <v>2.9215874619068352</v>
      </c>
      <c r="K299" s="13">
        <f t="shared" si="32"/>
        <v>2.6704681257461202</v>
      </c>
      <c r="L299" s="13">
        <f t="shared" si="32"/>
        <v>8.8768338624338607</v>
      </c>
      <c r="M299" s="14">
        <f t="shared" si="31"/>
        <v>5.5660000000000007</v>
      </c>
    </row>
    <row r="300" spans="1:13" x14ac:dyDescent="0.2">
      <c r="A300" s="15"/>
      <c r="B300" s="15" t="s">
        <v>85</v>
      </c>
      <c r="C300" s="15">
        <v>1024</v>
      </c>
      <c r="D300" s="15">
        <v>16</v>
      </c>
      <c r="E300" s="15">
        <v>25</v>
      </c>
      <c r="F300" s="15"/>
      <c r="G300" s="13">
        <v>4.0279999999999996</v>
      </c>
      <c r="H300" s="13">
        <v>2.5470000000000002</v>
      </c>
      <c r="I300" s="13">
        <v>0.53</v>
      </c>
      <c r="J300" s="13">
        <f t="shared" si="32"/>
        <v>0.83302959285004985</v>
      </c>
      <c r="K300" s="13">
        <f t="shared" si="32"/>
        <v>1.3174099725166863</v>
      </c>
      <c r="L300" s="13">
        <f t="shared" si="32"/>
        <v>6.331024905660378</v>
      </c>
      <c r="M300" s="14">
        <f t="shared" si="31"/>
        <v>7.1049999999999995</v>
      </c>
    </row>
    <row r="301" spans="1:13" x14ac:dyDescent="0.2">
      <c r="A301" s="15"/>
      <c r="B301" s="15" t="s">
        <v>85</v>
      </c>
      <c r="C301" s="15">
        <v>1024</v>
      </c>
      <c r="D301" s="15">
        <v>32</v>
      </c>
      <c r="E301" s="15">
        <v>25</v>
      </c>
      <c r="F301" s="15"/>
      <c r="G301" s="13">
        <v>3.9239999999999999</v>
      </c>
      <c r="H301" s="13">
        <v>10.183999999999999</v>
      </c>
      <c r="I301" s="13">
        <v>0.82499999999999996</v>
      </c>
      <c r="J301" s="13">
        <f t="shared" si="32"/>
        <v>1.7102156982670746</v>
      </c>
      <c r="K301" s="13">
        <f t="shared" si="32"/>
        <v>0.65896370777690505</v>
      </c>
      <c r="L301" s="13">
        <f t="shared" si="32"/>
        <v>8.1344077575757581</v>
      </c>
      <c r="M301" s="14">
        <f t="shared" si="31"/>
        <v>14.932999999999998</v>
      </c>
    </row>
    <row r="302" spans="1:13" x14ac:dyDescent="0.2">
      <c r="A302" s="15"/>
      <c r="B302" s="15" t="s">
        <v>85</v>
      </c>
      <c r="C302" s="15">
        <v>1024</v>
      </c>
      <c r="D302" s="15">
        <v>64</v>
      </c>
      <c r="E302" s="15">
        <v>25</v>
      </c>
      <c r="F302" s="15"/>
      <c r="G302" s="13">
        <v>4.2629999999999999</v>
      </c>
      <c r="H302" s="13">
        <v>3.3660000000000001</v>
      </c>
      <c r="I302" s="13">
        <v>1.423</v>
      </c>
      <c r="J302" s="13">
        <f t="shared" si="32"/>
        <v>3.1484336851982166</v>
      </c>
      <c r="K302" s="13">
        <f t="shared" si="32"/>
        <v>3.9874547831253713</v>
      </c>
      <c r="L302" s="13">
        <f t="shared" si="32"/>
        <v>9.432025860857344</v>
      </c>
      <c r="M302" s="14">
        <f t="shared" si="31"/>
        <v>9.0519999999999996</v>
      </c>
    </row>
    <row r="303" spans="1:13" x14ac:dyDescent="0.2">
      <c r="A303" s="15"/>
      <c r="B303" s="15" t="s">
        <v>85</v>
      </c>
      <c r="C303" s="15">
        <v>1024</v>
      </c>
      <c r="D303" s="15">
        <v>128</v>
      </c>
      <c r="E303" s="15">
        <v>25</v>
      </c>
      <c r="F303" s="15"/>
      <c r="G303" s="13">
        <v>5.5410000000000004</v>
      </c>
      <c r="H303" s="13">
        <v>4.641</v>
      </c>
      <c r="I303" s="13">
        <v>2.6389999999999998</v>
      </c>
      <c r="J303" s="13">
        <f t="shared" si="32"/>
        <v>4.8445308789027246</v>
      </c>
      <c r="K303" s="13">
        <f t="shared" si="32"/>
        <v>5.7840003447532862</v>
      </c>
      <c r="L303" s="13">
        <f t="shared" si="32"/>
        <v>10.171862675255779</v>
      </c>
      <c r="M303" s="14">
        <f t="shared" si="31"/>
        <v>12.821</v>
      </c>
    </row>
    <row r="304" spans="1:13" x14ac:dyDescent="0.2">
      <c r="A304" s="15"/>
      <c r="B304" s="15" t="s">
        <v>85</v>
      </c>
      <c r="C304" s="15">
        <v>2048</v>
      </c>
      <c r="D304" s="15">
        <v>16</v>
      </c>
      <c r="E304" s="15">
        <v>25</v>
      </c>
      <c r="F304" s="15"/>
      <c r="G304" s="13">
        <v>20.018000000000001</v>
      </c>
      <c r="H304" s="13">
        <v>9.5090000000000003</v>
      </c>
      <c r="I304" s="13">
        <v>1.756</v>
      </c>
      <c r="J304" s="13">
        <f t="shared" si="32"/>
        <v>0.67048520331701467</v>
      </c>
      <c r="K304" s="13">
        <f t="shared" si="32"/>
        <v>1.4114809969502575</v>
      </c>
      <c r="L304" s="13">
        <f t="shared" si="32"/>
        <v>7.6433785876993161</v>
      </c>
      <c r="M304" s="14">
        <f t="shared" si="31"/>
        <v>31.283000000000001</v>
      </c>
    </row>
    <row r="305" spans="1:13" x14ac:dyDescent="0.2">
      <c r="A305" s="15"/>
      <c r="B305" s="15" t="s">
        <v>85</v>
      </c>
      <c r="C305" s="15">
        <v>2048</v>
      </c>
      <c r="D305" s="15">
        <v>32</v>
      </c>
      <c r="E305" s="15">
        <v>25</v>
      </c>
      <c r="F305" s="15"/>
      <c r="G305" s="13">
        <v>7.8780000000000001</v>
      </c>
      <c r="H305" s="13">
        <v>20.163</v>
      </c>
      <c r="I305" s="13">
        <v>2.8250000000000002</v>
      </c>
      <c r="J305" s="13">
        <f t="shared" si="32"/>
        <v>3.4074061436912926</v>
      </c>
      <c r="K305" s="13">
        <f t="shared" si="32"/>
        <v>1.3313269652333481</v>
      </c>
      <c r="L305" s="13">
        <f t="shared" si="32"/>
        <v>9.502140035398229</v>
      </c>
      <c r="M305" s="14">
        <f t="shared" si="31"/>
        <v>30.866</v>
      </c>
    </row>
    <row r="306" spans="1:13" x14ac:dyDescent="0.2">
      <c r="A306" s="15"/>
      <c r="B306" s="15" t="s">
        <v>85</v>
      </c>
      <c r="C306" s="15">
        <v>2048</v>
      </c>
      <c r="D306" s="15">
        <v>64</v>
      </c>
      <c r="E306" s="15">
        <v>25</v>
      </c>
      <c r="F306" s="15"/>
      <c r="G306" s="13">
        <v>10.824</v>
      </c>
      <c r="H306" s="13">
        <v>21.058</v>
      </c>
      <c r="I306" s="13">
        <v>5.1559999999999997</v>
      </c>
      <c r="J306" s="13">
        <f t="shared" si="32"/>
        <v>4.9600047302291204</v>
      </c>
      <c r="K306" s="13">
        <f t="shared" si="32"/>
        <v>2.5494867128882133</v>
      </c>
      <c r="L306" s="13">
        <f t="shared" si="32"/>
        <v>10.412546780449961</v>
      </c>
      <c r="M306" s="14">
        <f t="shared" si="31"/>
        <v>37.037999999999997</v>
      </c>
    </row>
    <row r="307" spans="1:13" x14ac:dyDescent="0.2">
      <c r="A307" s="15"/>
      <c r="B307" s="15" t="s">
        <v>85</v>
      </c>
      <c r="C307" s="15">
        <v>2048</v>
      </c>
      <c r="D307" s="15">
        <v>128</v>
      </c>
      <c r="E307" s="15">
        <v>25</v>
      </c>
      <c r="F307" s="15"/>
      <c r="G307" s="13">
        <v>16.170999999999999</v>
      </c>
      <c r="H307" s="13">
        <v>13.528</v>
      </c>
      <c r="I307" s="13">
        <v>9.8789999999999996</v>
      </c>
      <c r="J307" s="13">
        <f t="shared" si="32"/>
        <v>6.6399222311545367</v>
      </c>
      <c r="K307" s="13">
        <f t="shared" si="32"/>
        <v>7.9371808397397992</v>
      </c>
      <c r="L307" s="13">
        <f t="shared" si="32"/>
        <v>10.868932321085131</v>
      </c>
      <c r="M307" s="14">
        <f t="shared" si="31"/>
        <v>39.577999999999996</v>
      </c>
    </row>
    <row r="308" spans="1:13" x14ac:dyDescent="0.2">
      <c r="A308" s="15"/>
      <c r="B308" s="15" t="s">
        <v>86</v>
      </c>
      <c r="C308" s="15">
        <v>4096</v>
      </c>
      <c r="D308" s="15">
        <v>16</v>
      </c>
      <c r="E308" s="15">
        <v>25</v>
      </c>
      <c r="F308" s="15"/>
      <c r="G308" s="13">
        <v>78.805999999999997</v>
      </c>
      <c r="H308" s="13">
        <v>59.868000000000002</v>
      </c>
      <c r="I308" s="13">
        <v>6.5789999999999997</v>
      </c>
      <c r="J308" s="13">
        <f t="shared" si="32"/>
        <v>0.68125639164530616</v>
      </c>
      <c r="K308" s="13">
        <f t="shared" si="32"/>
        <v>0.89675772031803291</v>
      </c>
      <c r="L308" s="13">
        <f t="shared" si="32"/>
        <v>8.1603725794193647</v>
      </c>
      <c r="M308" s="14">
        <f t="shared" si="31"/>
        <v>145.25300000000001</v>
      </c>
    </row>
    <row r="309" spans="1:13" x14ac:dyDescent="0.2">
      <c r="A309" s="15"/>
      <c r="B309" s="15" t="s">
        <v>86</v>
      </c>
      <c r="C309" s="15">
        <v>4096</v>
      </c>
      <c r="D309" s="15">
        <v>32</v>
      </c>
      <c r="E309" s="15">
        <v>25</v>
      </c>
      <c r="F309" s="15"/>
      <c r="G309" s="13">
        <v>23.265000000000001</v>
      </c>
      <c r="H309" s="13">
        <v>47.344000000000001</v>
      </c>
      <c r="I309" s="13">
        <v>11.05</v>
      </c>
      <c r="J309" s="13">
        <f t="shared" si="32"/>
        <v>4.6152668128089402</v>
      </c>
      <c r="K309" s="13">
        <f t="shared" si="32"/>
        <v>2.2679575532274412</v>
      </c>
      <c r="L309" s="13">
        <f t="shared" si="32"/>
        <v>9.7171205791855204</v>
      </c>
      <c r="M309" s="14">
        <f t="shared" si="31"/>
        <v>81.659000000000006</v>
      </c>
    </row>
    <row r="310" spans="1:13" x14ac:dyDescent="0.2">
      <c r="A310" s="15"/>
      <c r="B310" s="15" t="s">
        <v>86</v>
      </c>
      <c r="C310" s="15">
        <v>4096</v>
      </c>
      <c r="D310" s="15">
        <v>64</v>
      </c>
      <c r="E310" s="15">
        <v>25</v>
      </c>
      <c r="F310" s="15"/>
      <c r="G310" s="13">
        <v>47.372</v>
      </c>
      <c r="H310" s="13">
        <v>51.853999999999999</v>
      </c>
      <c r="I310" s="13">
        <v>20.285</v>
      </c>
      <c r="J310" s="13">
        <f t="shared" si="32"/>
        <v>4.5332340792029049</v>
      </c>
      <c r="K310" s="13">
        <f t="shared" si="32"/>
        <v>4.1414040344042888</v>
      </c>
      <c r="L310" s="13">
        <f t="shared" si="32"/>
        <v>10.58655976337195</v>
      </c>
      <c r="M310" s="14">
        <f t="shared" si="31"/>
        <v>119.511</v>
      </c>
    </row>
    <row r="311" spans="1:13" x14ac:dyDescent="0.2">
      <c r="A311" s="15"/>
      <c r="B311" s="15" t="s">
        <v>86</v>
      </c>
      <c r="C311" s="15">
        <v>4096</v>
      </c>
      <c r="D311" s="15">
        <v>128</v>
      </c>
      <c r="E311" s="15">
        <v>25</v>
      </c>
      <c r="F311" s="15"/>
      <c r="G311" s="13">
        <v>52.192</v>
      </c>
      <c r="H311" s="13">
        <v>66.594999999999999</v>
      </c>
      <c r="I311" s="13">
        <v>38.988999999999997</v>
      </c>
      <c r="J311" s="13">
        <f t="shared" si="32"/>
        <v>8.2291678724708763</v>
      </c>
      <c r="K311" s="13">
        <f t="shared" si="32"/>
        <v>6.4493840318342217</v>
      </c>
      <c r="L311" s="13">
        <f t="shared" si="32"/>
        <v>11.015843689245685</v>
      </c>
      <c r="M311" s="14">
        <f t="shared" si="31"/>
        <v>157.77600000000001</v>
      </c>
    </row>
    <row r="312" spans="1:13" x14ac:dyDescent="0.2">
      <c r="A312" s="15"/>
      <c r="B312" s="15" t="s">
        <v>86</v>
      </c>
      <c r="C312" s="15">
        <v>1536</v>
      </c>
      <c r="D312" s="15">
        <v>8</v>
      </c>
      <c r="E312" s="15">
        <v>50</v>
      </c>
      <c r="F312" s="15"/>
      <c r="G312" s="13">
        <v>11.683</v>
      </c>
      <c r="H312" s="13">
        <v>7.2060000000000004</v>
      </c>
      <c r="I312" s="13">
        <v>1.075</v>
      </c>
      <c r="J312" s="13">
        <f t="shared" si="32"/>
        <v>0.64621648549174016</v>
      </c>
      <c r="K312" s="13">
        <f t="shared" si="32"/>
        <v>1.0477029142381347</v>
      </c>
      <c r="L312" s="13">
        <f t="shared" si="32"/>
        <v>7.0230206511627911</v>
      </c>
      <c r="M312" s="14">
        <f t="shared" si="31"/>
        <v>19.963999999999999</v>
      </c>
    </row>
    <row r="313" spans="1:13" x14ac:dyDescent="0.2">
      <c r="A313" s="15"/>
      <c r="B313" s="15" t="s">
        <v>86</v>
      </c>
      <c r="C313" s="15">
        <v>1536</v>
      </c>
      <c r="D313" s="15">
        <v>16</v>
      </c>
      <c r="E313" s="15">
        <v>50</v>
      </c>
      <c r="F313" s="15"/>
      <c r="G313" s="13">
        <v>21.974</v>
      </c>
      <c r="H313" s="13">
        <v>10.997</v>
      </c>
      <c r="I313" s="13">
        <v>1.78</v>
      </c>
      <c r="J313" s="13">
        <f t="shared" si="32"/>
        <v>0.68715274415217986</v>
      </c>
      <c r="K313" s="13">
        <f t="shared" si="32"/>
        <v>1.3730557788487769</v>
      </c>
      <c r="L313" s="13">
        <f t="shared" si="32"/>
        <v>8.4828620224719096</v>
      </c>
      <c r="M313" s="14">
        <f t="shared" si="31"/>
        <v>34.751000000000005</v>
      </c>
    </row>
    <row r="314" spans="1:13" x14ac:dyDescent="0.2">
      <c r="A314" s="15"/>
      <c r="B314" s="15" t="s">
        <v>86</v>
      </c>
      <c r="C314" s="15">
        <v>1536</v>
      </c>
      <c r="D314" s="15">
        <v>32</v>
      </c>
      <c r="E314" s="15">
        <v>50</v>
      </c>
      <c r="F314" s="15"/>
      <c r="G314" s="13">
        <v>11.484999999999999</v>
      </c>
      <c r="H314" s="13">
        <v>30.913</v>
      </c>
      <c r="I314" s="13">
        <v>3.06</v>
      </c>
      <c r="J314" s="13">
        <f t="shared" si="32"/>
        <v>2.629428715716152</v>
      </c>
      <c r="K314" s="13">
        <f t="shared" si="32"/>
        <v>0.97690255879403487</v>
      </c>
      <c r="L314" s="13">
        <f t="shared" si="32"/>
        <v>9.8689505882352933</v>
      </c>
      <c r="M314" s="14">
        <f t="shared" si="31"/>
        <v>45.457999999999998</v>
      </c>
    </row>
    <row r="315" spans="1:13" x14ac:dyDescent="0.2">
      <c r="A315" s="15"/>
      <c r="B315" s="15" t="s">
        <v>86</v>
      </c>
      <c r="C315" s="15">
        <v>256</v>
      </c>
      <c r="D315" s="15">
        <v>16</v>
      </c>
      <c r="E315" s="15">
        <v>150</v>
      </c>
      <c r="F315" s="15"/>
      <c r="G315" s="13">
        <v>3.714</v>
      </c>
      <c r="H315" s="13">
        <v>4.2549999999999999</v>
      </c>
      <c r="I315" s="13">
        <v>0.21199999999999999</v>
      </c>
      <c r="J315" s="13">
        <f t="shared" si="32"/>
        <v>0.33879676898222943</v>
      </c>
      <c r="K315" s="13">
        <f t="shared" si="32"/>
        <v>0.29572061104582842</v>
      </c>
      <c r="L315" s="13">
        <f t="shared" si="32"/>
        <v>5.9353358490566039</v>
      </c>
      <c r="M315" s="14">
        <f t="shared" si="31"/>
        <v>8.1809999999999992</v>
      </c>
    </row>
    <row r="316" spans="1:13" x14ac:dyDescent="0.2">
      <c r="A316" s="15"/>
      <c r="B316" s="15" t="s">
        <v>86</v>
      </c>
      <c r="C316" s="15">
        <v>256</v>
      </c>
      <c r="D316" s="15">
        <v>32</v>
      </c>
      <c r="E316" s="15">
        <v>150</v>
      </c>
      <c r="F316" s="15"/>
      <c r="G316" s="13">
        <v>6.8609999999999998</v>
      </c>
      <c r="H316" s="13">
        <v>14.831</v>
      </c>
      <c r="I316" s="13">
        <v>0.33900000000000002</v>
      </c>
      <c r="J316" s="13">
        <f t="shared" si="32"/>
        <v>0.36679527765631831</v>
      </c>
      <c r="K316" s="13">
        <f t="shared" si="32"/>
        <v>0.16968393230395795</v>
      </c>
      <c r="L316" s="13">
        <f t="shared" si="32"/>
        <v>7.4235469026548673</v>
      </c>
      <c r="M316" s="14">
        <f t="shared" si="31"/>
        <v>22.030999999999999</v>
      </c>
    </row>
    <row r="317" spans="1:13" x14ac:dyDescent="0.2">
      <c r="A317" s="15"/>
      <c r="B317" s="15" t="s">
        <v>86</v>
      </c>
      <c r="C317" s="15">
        <v>256</v>
      </c>
      <c r="D317" s="15">
        <v>64</v>
      </c>
      <c r="E317" s="15">
        <v>150</v>
      </c>
      <c r="F317" s="15"/>
      <c r="G317" s="13">
        <v>6.4790000000000001</v>
      </c>
      <c r="H317" s="13">
        <v>9.1430000000000007</v>
      </c>
      <c r="I317" s="13">
        <v>0.58799999999999997</v>
      </c>
      <c r="J317" s="13">
        <f t="shared" si="32"/>
        <v>0.77684284611822807</v>
      </c>
      <c r="K317" s="13">
        <f t="shared" si="32"/>
        <v>0.55049379853439795</v>
      </c>
      <c r="L317" s="13">
        <f t="shared" si="32"/>
        <v>8.5598040816326542</v>
      </c>
      <c r="M317" s="14">
        <f t="shared" si="31"/>
        <v>16.21</v>
      </c>
    </row>
    <row r="318" spans="1:13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spans="1:13" x14ac:dyDescent="0.2">
      <c r="A320" s="15" t="s">
        <v>62</v>
      </c>
      <c r="B320" s="15" t="s">
        <v>84</v>
      </c>
      <c r="C320" s="15" t="s">
        <v>63</v>
      </c>
      <c r="D320" s="15" t="s">
        <v>2</v>
      </c>
      <c r="E320" s="15" t="s">
        <v>37</v>
      </c>
      <c r="F320" s="15"/>
      <c r="G320" s="15" t="s">
        <v>42</v>
      </c>
      <c r="H320" s="15" t="s">
        <v>78</v>
      </c>
      <c r="I320" s="15" t="s">
        <v>79</v>
      </c>
      <c r="J320" s="15" t="s">
        <v>39</v>
      </c>
      <c r="K320" s="15" t="s">
        <v>40</v>
      </c>
      <c r="L320" s="15" t="s">
        <v>81</v>
      </c>
      <c r="M320" s="15" t="s">
        <v>82</v>
      </c>
    </row>
    <row r="321" spans="1:13" x14ac:dyDescent="0.2">
      <c r="A321" s="15"/>
      <c r="B321" s="15" t="s">
        <v>83</v>
      </c>
      <c r="C321" s="15">
        <v>2816</v>
      </c>
      <c r="D321" s="15">
        <v>32</v>
      </c>
      <c r="E321" s="15">
        <v>1500</v>
      </c>
      <c r="F321" s="15"/>
      <c r="G321" s="13">
        <v>585.63599999999997</v>
      </c>
      <c r="H321" s="13">
        <v>1261.2339999999999</v>
      </c>
      <c r="I321" s="13">
        <v>217.49100000000001</v>
      </c>
      <c r="J321" s="13">
        <f>(6*$E321*$D321*$C321*$C321)/(G321/1000)/10^12</f>
        <v>3.8996894453209849</v>
      </c>
      <c r="K321" s="13">
        <f>(6*$E321*$D321*$C321*$C321)/(H321/1000)/10^12</f>
        <v>1.8107651141659677</v>
      </c>
      <c r="L321" s="13">
        <f>(6*$E321*$D321*$C321*$C321)/(I321/1000)/10^12</f>
        <v>10.50065762721216</v>
      </c>
      <c r="M321" s="14">
        <f t="shared" ref="M321:M339" si="33">G321+H321+I321</f>
        <v>2064.3609999999999</v>
      </c>
    </row>
    <row r="322" spans="1:13" x14ac:dyDescent="0.2">
      <c r="A322" s="15"/>
      <c r="B322" s="15" t="s">
        <v>83</v>
      </c>
      <c r="C322" s="15">
        <v>2816</v>
      </c>
      <c r="D322" s="15">
        <v>32</v>
      </c>
      <c r="E322" s="15">
        <v>750</v>
      </c>
      <c r="F322" s="15"/>
      <c r="G322" s="13">
        <v>295.24599999999998</v>
      </c>
      <c r="H322" s="13">
        <v>632.51199999999994</v>
      </c>
      <c r="I322" s="13">
        <v>108.706</v>
      </c>
      <c r="J322" s="13">
        <f>(6*$E322*$D322*$C322*$C322)/(G322/1000)/10^12</f>
        <v>3.8676197611483305</v>
      </c>
      <c r="K322" s="13">
        <f>(6*$E322*$D322*$C322*$C322)/(H322/1000)/10^12</f>
        <v>1.8053400789234038</v>
      </c>
      <c r="L322" s="13">
        <f>(6*$E322*$D322*$C322*$C322)/(I322/1000)/10^12</f>
        <v>10.504473202951081</v>
      </c>
      <c r="M322" s="14">
        <f t="shared" si="33"/>
        <v>1036.4639999999999</v>
      </c>
    </row>
    <row r="323" spans="1:13" x14ac:dyDescent="0.2">
      <c r="A323" s="15"/>
      <c r="B323" s="15" t="s">
        <v>83</v>
      </c>
      <c r="C323" s="15">
        <v>2816</v>
      </c>
      <c r="D323" s="15">
        <v>32</v>
      </c>
      <c r="E323" s="15">
        <v>375</v>
      </c>
      <c r="F323" s="15"/>
      <c r="G323" s="13">
        <v>148.61500000000001</v>
      </c>
      <c r="H323" s="13">
        <v>317.92399999999998</v>
      </c>
      <c r="I323" s="13">
        <v>54.100999999999999</v>
      </c>
      <c r="J323" s="13">
        <f>(6*$E323*$D323*$C323*$C323)/(G323/1000)/10^12</f>
        <v>3.8418035326178379</v>
      </c>
      <c r="K323" s="13">
        <f>(6*$E323*$D323*$C323*$C323)/(H323/1000)/10^12</f>
        <v>1.7958682955674941</v>
      </c>
      <c r="L323" s="13">
        <f>(6*$E323*$D323*$C323*$C323)/(I323/1000)/10^12</f>
        <v>10.553402561875012</v>
      </c>
      <c r="M323" s="14">
        <f t="shared" si="33"/>
        <v>520.64</v>
      </c>
    </row>
    <row r="324" spans="1:13" x14ac:dyDescent="0.2">
      <c r="A324" s="15"/>
      <c r="B324" s="15" t="s">
        <v>83</v>
      </c>
      <c r="C324" s="15">
        <v>2816</v>
      </c>
      <c r="D324" s="15">
        <v>32</v>
      </c>
      <c r="E324" s="15">
        <v>187</v>
      </c>
      <c r="F324" s="15"/>
      <c r="G324" s="13">
        <v>75.204999999999998</v>
      </c>
      <c r="H324" s="13">
        <v>159.351</v>
      </c>
      <c r="I324" s="13">
        <v>26.96</v>
      </c>
      <c r="J324" s="13">
        <f>(6*$E324*$D324*$C324*$C324)/(G324/1000)/10^12</f>
        <v>3.7858327215477696</v>
      </c>
      <c r="K324" s="13">
        <f>(6*$E324*$D324*$C324*$C324)/(H324/1000)/10^12</f>
        <v>1.7867070167366381</v>
      </c>
      <c r="L324" s="13">
        <f>(6*$E324*$D324*$C324*$C324)/(I324/1000)/10^12</f>
        <v>10.560591610682492</v>
      </c>
      <c r="M324" s="14">
        <f t="shared" si="33"/>
        <v>261.51599999999996</v>
      </c>
    </row>
    <row r="325" spans="1:13" x14ac:dyDescent="0.2">
      <c r="A325" s="15"/>
      <c r="B325" s="15" t="s">
        <v>83</v>
      </c>
      <c r="C325" s="15">
        <v>2048</v>
      </c>
      <c r="D325" s="15">
        <v>32</v>
      </c>
      <c r="E325" s="15">
        <v>1500</v>
      </c>
      <c r="F325" s="15"/>
      <c r="G325" s="13">
        <v>392.97899999999998</v>
      </c>
      <c r="H325" s="13">
        <v>903.86400000000003</v>
      </c>
      <c r="I325" s="13">
        <v>115.94199999999999</v>
      </c>
      <c r="J325" s="13">
        <f>(6*$E325*$D325*$C325*$C325)/(G325/1000)/10^12</f>
        <v>3.0738526791507943</v>
      </c>
      <c r="K325" s="13">
        <f>(6*$E325*$D325*$C325*$C325)/(H325/1000)/10^12</f>
        <v>1.3364394997477498</v>
      </c>
      <c r="L325" s="13">
        <f>(6*$E325*$D325*$C325*$C325)/(I325/1000)/10^12</f>
        <v>10.418653740663435</v>
      </c>
      <c r="M325" s="14">
        <f t="shared" si="33"/>
        <v>1412.7850000000001</v>
      </c>
    </row>
    <row r="326" spans="1:13" x14ac:dyDescent="0.2">
      <c r="A326" s="15"/>
      <c r="B326" s="15" t="s">
        <v>83</v>
      </c>
      <c r="C326" s="15">
        <v>2048</v>
      </c>
      <c r="D326" s="15">
        <v>32</v>
      </c>
      <c r="E326" s="15">
        <v>750</v>
      </c>
      <c r="F326" s="15"/>
      <c r="G326" s="13">
        <v>197.22399999999999</v>
      </c>
      <c r="H326" s="13">
        <v>454.303</v>
      </c>
      <c r="I326" s="13">
        <v>57.698</v>
      </c>
      <c r="J326" s="13">
        <f>(6*$E326*$D326*$C326*$C326)/(G326/1000)/10^12</f>
        <v>3.0624050622642276</v>
      </c>
      <c r="K326" s="13">
        <f>(6*$E326*$D326*$C326*$C326)/(H326/1000)/10^12</f>
        <v>1.3294646436409179</v>
      </c>
      <c r="L326" s="13">
        <f>(6*$E326*$D326*$C326*$C326)/(I326/1000)/10^12</f>
        <v>10.467949946271968</v>
      </c>
      <c r="M326" s="14">
        <f t="shared" si="33"/>
        <v>709.22500000000002</v>
      </c>
    </row>
    <row r="327" spans="1:13" x14ac:dyDescent="0.2">
      <c r="A327" s="15"/>
      <c r="B327" s="15" t="s">
        <v>83</v>
      </c>
      <c r="C327" s="15">
        <v>2048</v>
      </c>
      <c r="D327" s="15">
        <v>32</v>
      </c>
      <c r="E327" s="15">
        <v>375</v>
      </c>
      <c r="F327" s="15"/>
      <c r="G327" s="13">
        <v>99.793999999999997</v>
      </c>
      <c r="H327" s="13">
        <v>228.535</v>
      </c>
      <c r="I327" s="13">
        <v>28.791</v>
      </c>
      <c r="J327" s="13">
        <f>(6*$E327*$D327*$C327*$C327)/(G327/1000)/10^12</f>
        <v>3.0261327133895826</v>
      </c>
      <c r="K327" s="13">
        <f>(6*$E327*$D327*$C327*$C327)/(H327/1000)/10^12</f>
        <v>1.3214163607324918</v>
      </c>
      <c r="L327" s="13">
        <f>(6*$E327*$D327*$C327*$C327)/(I327/1000)/10^12</f>
        <v>10.4890378243201</v>
      </c>
      <c r="M327" s="14">
        <f t="shared" si="33"/>
        <v>357.12</v>
      </c>
    </row>
    <row r="328" spans="1:13" x14ac:dyDescent="0.2">
      <c r="A328" s="15"/>
      <c r="B328" s="15" t="s">
        <v>83</v>
      </c>
      <c r="C328" s="15">
        <v>2048</v>
      </c>
      <c r="D328" s="15">
        <v>32</v>
      </c>
      <c r="E328" s="15">
        <v>187</v>
      </c>
      <c r="F328" s="15"/>
      <c r="G328" s="13">
        <v>50.968000000000004</v>
      </c>
      <c r="H328" s="13">
        <v>114.82</v>
      </c>
      <c r="I328" s="13">
        <v>14.363</v>
      </c>
      <c r="J328" s="13">
        <f>(6*$E328*$D328*$C328*$C328)/(G328/1000)/10^12</f>
        <v>2.9546439102181759</v>
      </c>
      <c r="K328" s="13">
        <f>(6*$E328*$D328*$C328*$C328)/(H328/1000)/10^12</f>
        <v>1.3115510435115836</v>
      </c>
      <c r="L328" s="13">
        <f>(6*$E328*$D328*$C328*$C328)/(I328/1000)/10^12</f>
        <v>10.484737924946042</v>
      </c>
      <c r="M328" s="14">
        <f t="shared" si="33"/>
        <v>180.15100000000001</v>
      </c>
    </row>
    <row r="329" spans="1:13" x14ac:dyDescent="0.2">
      <c r="A329" s="15"/>
      <c r="B329" s="15" t="s">
        <v>83</v>
      </c>
      <c r="C329" s="15">
        <v>1536</v>
      </c>
      <c r="D329" s="15">
        <v>32</v>
      </c>
      <c r="E329" s="15">
        <v>1500</v>
      </c>
      <c r="F329" s="15"/>
      <c r="G329" s="13">
        <v>293.21300000000002</v>
      </c>
      <c r="H329" s="13">
        <v>674.33600000000001</v>
      </c>
      <c r="I329" s="13">
        <v>67.492000000000004</v>
      </c>
      <c r="J329" s="13">
        <f>(6*$E329*$D329*$C329*$C329)/(G329/1000)/10^12</f>
        <v>2.3173503494046988</v>
      </c>
      <c r="K329" s="13">
        <f>(6*$E329*$D329*$C329*$C329)/(H329/1000)/10^12</f>
        <v>1.0076241636216958</v>
      </c>
      <c r="L329" s="13">
        <f>(6*$E329*$D329*$C329*$C329)/(I329/1000)/10^12</f>
        <v>10.06752278788597</v>
      </c>
      <c r="M329" s="14">
        <f t="shared" si="33"/>
        <v>1035.0409999999999</v>
      </c>
    </row>
    <row r="330" spans="1:13" x14ac:dyDescent="0.2">
      <c r="A330" s="15"/>
      <c r="B330" s="15" t="s">
        <v>83</v>
      </c>
      <c r="C330" s="15">
        <v>1536</v>
      </c>
      <c r="D330" s="15">
        <v>32</v>
      </c>
      <c r="E330" s="15">
        <v>750</v>
      </c>
      <c r="F330" s="15"/>
      <c r="G330" s="13">
        <v>148.19800000000001</v>
      </c>
      <c r="H330" s="13">
        <v>339.38</v>
      </c>
      <c r="I330" s="13">
        <v>33.643999999999998</v>
      </c>
      <c r="J330" s="13">
        <f>(6*$E330*$D330*$C330*$C330)/(G330/1000)/10^12</f>
        <v>2.2924642977638028</v>
      </c>
      <c r="K330" s="13">
        <f>(6*$E330*$D330*$C330*$C330)/(H330/1000)/10^12</f>
        <v>1.0010567034003182</v>
      </c>
      <c r="L330" s="13">
        <f>(6*$E330*$D330*$C330*$C330)/(I330/1000)/10^12</f>
        <v>10.098044941148496</v>
      </c>
      <c r="M330" s="14">
        <f t="shared" si="33"/>
        <v>521.22199999999998</v>
      </c>
    </row>
    <row r="331" spans="1:13" x14ac:dyDescent="0.2">
      <c r="A331" s="15"/>
      <c r="B331" s="15" t="s">
        <v>83</v>
      </c>
      <c r="C331" s="15">
        <v>1536</v>
      </c>
      <c r="D331" s="15">
        <v>32</v>
      </c>
      <c r="E331" s="15">
        <v>375</v>
      </c>
      <c r="F331" s="15"/>
      <c r="G331" s="13">
        <v>75.906000000000006</v>
      </c>
      <c r="H331" s="13">
        <v>171.06</v>
      </c>
      <c r="I331" s="13">
        <v>16.687000000000001</v>
      </c>
      <c r="J331" s="13">
        <f>(6*$E331*$D331*$C331*$C331)/(G331/1000)/10^12</f>
        <v>2.2378904434432059</v>
      </c>
      <c r="K331" s="13">
        <f>(6*$E331*$D331*$C331*$C331)/(H331/1000)/10^12</f>
        <v>0.99303935461241677</v>
      </c>
      <c r="L331" s="13">
        <f>(6*$E331*$D331*$C331*$C331)/(I331/1000)/10^12</f>
        <v>10.179739437885779</v>
      </c>
      <c r="M331" s="14">
        <f t="shared" si="33"/>
        <v>263.65300000000002</v>
      </c>
    </row>
    <row r="332" spans="1:13" x14ac:dyDescent="0.2">
      <c r="A332" s="15"/>
      <c r="B332" s="15" t="s">
        <v>83</v>
      </c>
      <c r="C332" s="15">
        <v>1536</v>
      </c>
      <c r="D332" s="15">
        <v>32</v>
      </c>
      <c r="E332" s="15">
        <v>187</v>
      </c>
      <c r="F332" s="15"/>
      <c r="G332" s="13">
        <v>39.252000000000002</v>
      </c>
      <c r="H332" s="13">
        <v>86.341999999999999</v>
      </c>
      <c r="I332" s="13">
        <v>8.2550000000000008</v>
      </c>
      <c r="J332" s="13">
        <f>(6*$E332*$D332*$C332*$C332)/(G332/1000)/10^12</f>
        <v>2.1580598080097828</v>
      </c>
      <c r="K332" s="13">
        <f>(6*$E332*$D332*$C332*$C332)/(H332/1000)/10^12</f>
        <v>0.98107715345949831</v>
      </c>
      <c r="L332" s="13">
        <f>(6*$E332*$D332*$C332*$C332)/(I332/1000)/10^12</f>
        <v>10.261437139188372</v>
      </c>
      <c r="M332" s="14">
        <f t="shared" si="33"/>
        <v>133.84899999999999</v>
      </c>
    </row>
    <row r="333" spans="1:13" x14ac:dyDescent="0.2">
      <c r="A333" s="15"/>
      <c r="B333" s="15" t="s">
        <v>83</v>
      </c>
      <c r="C333" s="15">
        <v>2560</v>
      </c>
      <c r="D333" s="15">
        <v>32</v>
      </c>
      <c r="E333" s="15">
        <v>1500</v>
      </c>
      <c r="F333" s="15"/>
      <c r="G333" s="13">
        <v>521.322</v>
      </c>
      <c r="H333" s="13">
        <v>1140.662</v>
      </c>
      <c r="I333" s="13">
        <v>181.99100000000001</v>
      </c>
      <c r="J333" s="13">
        <f>(6*$E333*$D333*$C333*$C333)/(G333/1000)/10^12</f>
        <v>3.6204817751792562</v>
      </c>
      <c r="K333" s="13">
        <f>(6*$E333*$D333*$C333*$C333)/(H333/1000)/10^12</f>
        <v>1.65468543705322</v>
      </c>
      <c r="L333" s="13">
        <f>(6*$E333*$D333*$C333*$C333)/(I333/1000)/10^12</f>
        <v>10.371044721991746</v>
      </c>
      <c r="M333" s="14">
        <f t="shared" si="33"/>
        <v>1843.9749999999999</v>
      </c>
    </row>
    <row r="334" spans="1:13" x14ac:dyDescent="0.2">
      <c r="A334" s="15"/>
      <c r="B334" s="15" t="s">
        <v>83</v>
      </c>
      <c r="C334" s="15">
        <v>2560</v>
      </c>
      <c r="D334" s="15">
        <v>32</v>
      </c>
      <c r="E334" s="15">
        <v>750</v>
      </c>
      <c r="F334" s="15"/>
      <c r="G334" s="13">
        <v>262.81</v>
      </c>
      <c r="H334" s="13">
        <v>572.12400000000002</v>
      </c>
      <c r="I334" s="13">
        <v>90.897000000000006</v>
      </c>
      <c r="J334" s="13">
        <f>(6*$E334*$D334*$C334*$C334)/(G334/1000)/10^12</f>
        <v>3.5908770594726231</v>
      </c>
      <c r="K334" s="13">
        <f>(6*$E334*$D334*$C334*$C334)/(H334/1000)/10^12</f>
        <v>1.649499758793548</v>
      </c>
      <c r="L334" s="13">
        <f>(6*$E334*$D334*$C334*$C334)/(I334/1000)/10^12</f>
        <v>10.382283243671408</v>
      </c>
      <c r="M334" s="14">
        <f t="shared" si="33"/>
        <v>925.83100000000002</v>
      </c>
    </row>
    <row r="335" spans="1:13" x14ac:dyDescent="0.2">
      <c r="A335" s="15"/>
      <c r="B335" s="15" t="s">
        <v>83</v>
      </c>
      <c r="C335" s="15">
        <v>2560</v>
      </c>
      <c r="D335" s="15">
        <v>32</v>
      </c>
      <c r="E335" s="15">
        <v>375</v>
      </c>
      <c r="F335" s="15"/>
      <c r="G335" s="13">
        <v>132.14400000000001</v>
      </c>
      <c r="H335" s="13">
        <v>287.13</v>
      </c>
      <c r="I335" s="13">
        <v>45.295000000000002</v>
      </c>
      <c r="J335" s="13">
        <f>(6*$E335*$D335*$C335*$C335)/(G335/1000)/10^12</f>
        <v>3.5707954958227384</v>
      </c>
      <c r="K335" s="13">
        <f>(6*$E335*$D335*$C335*$C335)/(H335/1000)/10^12</f>
        <v>1.6433643297461082</v>
      </c>
      <c r="L335" s="13">
        <f>(6*$E335*$D335*$C335*$C335)/(I335/1000)/10^12</f>
        <v>10.417467711667953</v>
      </c>
      <c r="M335" s="14">
        <f t="shared" si="33"/>
        <v>464.56900000000002</v>
      </c>
    </row>
    <row r="336" spans="1:13" x14ac:dyDescent="0.2">
      <c r="A336" s="15"/>
      <c r="B336" s="15" t="s">
        <v>83</v>
      </c>
      <c r="C336" s="15">
        <v>2560</v>
      </c>
      <c r="D336" s="15">
        <v>32</v>
      </c>
      <c r="E336" s="15">
        <v>187</v>
      </c>
      <c r="F336" s="15"/>
      <c r="G336" s="13">
        <v>66.885999999999996</v>
      </c>
      <c r="H336" s="13">
        <v>144.10900000000001</v>
      </c>
      <c r="I336" s="13">
        <v>22.536000000000001</v>
      </c>
      <c r="J336" s="13">
        <f>(6*$E336*$D336*$C336*$C336)/(G336/1000)/10^12</f>
        <v>3.5179328170319648</v>
      </c>
      <c r="K336" s="13">
        <f>(6*$E336*$D336*$C336*$C336)/(H336/1000)/10^12</f>
        <v>1.6327949982305059</v>
      </c>
      <c r="L336" s="13">
        <f>(6*$E336*$D336*$C336*$C336)/(I336/1000)/10^12</f>
        <v>10.441092225772097</v>
      </c>
      <c r="M336" s="14">
        <f t="shared" si="33"/>
        <v>233.53100000000001</v>
      </c>
    </row>
    <row r="337" spans="1:15" x14ac:dyDescent="0.2">
      <c r="A337" s="15"/>
      <c r="B337" s="15" t="s">
        <v>83</v>
      </c>
      <c r="C337" s="15">
        <v>512</v>
      </c>
      <c r="D337" s="15">
        <v>32</v>
      </c>
      <c r="E337" s="15">
        <v>1</v>
      </c>
      <c r="F337" s="15"/>
      <c r="G337" s="13">
        <v>8.7999999999999995E-2</v>
      </c>
      <c r="H337" s="13">
        <v>0.183</v>
      </c>
      <c r="I337" s="13">
        <v>3.7999999999999999E-2</v>
      </c>
      <c r="J337" s="13">
        <f>(6*$E337*$D337*$C337*$C337)/(G337/1000)/10^12</f>
        <v>0.57195054545454538</v>
      </c>
      <c r="K337" s="13">
        <f>(6*$E337*$D337*$C337*$C337)/(H337/1000)/10^12</f>
        <v>0.27503632786885246</v>
      </c>
      <c r="L337" s="13">
        <f>(6*$E337*$D337*$C337*$C337)/(I337/1000)/10^12</f>
        <v>1.3245170526315788</v>
      </c>
      <c r="M337" s="14">
        <f t="shared" si="33"/>
        <v>0.309</v>
      </c>
    </row>
    <row r="338" spans="1:15" x14ac:dyDescent="0.2">
      <c r="A338" s="15"/>
      <c r="B338" s="15" t="s">
        <v>87</v>
      </c>
      <c r="C338" s="15">
        <v>1024</v>
      </c>
      <c r="D338" s="15">
        <v>32</v>
      </c>
      <c r="E338" s="15">
        <v>1500</v>
      </c>
      <c r="F338" s="15"/>
      <c r="G338" s="13">
        <v>177.661</v>
      </c>
      <c r="H338" s="13">
        <v>454.89</v>
      </c>
      <c r="I338" s="13">
        <v>31.425999999999998</v>
      </c>
      <c r="J338" s="13">
        <f>(6*$E338*$D338*$C338*$C338)/(G338/1000)/10^12</f>
        <v>1.6998096824851823</v>
      </c>
      <c r="K338" s="13">
        <f>(6*$E338*$D338*$C338*$C338)/(H338/1000)/10^12</f>
        <v>0.66387453670118057</v>
      </c>
      <c r="L338" s="13">
        <f>(6*$E338*$D338*$C338*$C338)/(I338/1000)/10^12</f>
        <v>9.6095553999872738</v>
      </c>
      <c r="M338" s="14">
        <f t="shared" si="33"/>
        <v>663.97699999999998</v>
      </c>
    </row>
    <row r="339" spans="1:15" x14ac:dyDescent="0.2">
      <c r="A339" s="15"/>
      <c r="B339" s="15" t="s">
        <v>87</v>
      </c>
      <c r="C339" s="15">
        <v>1024</v>
      </c>
      <c r="D339" s="15">
        <v>64</v>
      </c>
      <c r="E339" s="15">
        <v>1500</v>
      </c>
      <c r="F339" s="15"/>
      <c r="G339" s="13">
        <v>205.328</v>
      </c>
      <c r="H339" s="13">
        <v>172.066</v>
      </c>
      <c r="I339" s="13">
        <v>64.963999999999999</v>
      </c>
      <c r="J339" s="13">
        <f>(6*$E339*$D339*$C339*$C339)/(G339/1000)/10^12</f>
        <v>2.9415363515935478</v>
      </c>
      <c r="K339" s="13">
        <f>(6*$E339*$D339*$C339*$C339)/(H339/1000)/10^12</f>
        <v>3.5101634024153525</v>
      </c>
      <c r="L339" s="13">
        <f>(6*$E339*$D339*$C339*$C339)/(I339/1000)/10^12</f>
        <v>9.2971457422572517</v>
      </c>
      <c r="M339" s="14">
        <f t="shared" si="33"/>
        <v>442.358</v>
      </c>
    </row>
    <row r="340" spans="1:15" customFormat="1" x14ac:dyDescent="0.2"/>
    <row r="341" spans="1:15" customFormat="1" x14ac:dyDescent="0.2"/>
    <row r="342" spans="1:15" customFormat="1" x14ac:dyDescent="0.2"/>
    <row r="343" spans="1:15" customFormat="1" x14ac:dyDescent="0.2"/>
    <row r="344" spans="1:15" customFormat="1" x14ac:dyDescent="0.2">
      <c r="L344" s="12">
        <f>1000/(SUM(U180:U215))</f>
        <v>2.8057013201305985</v>
      </c>
    </row>
    <row r="345" spans="1:15" customFormat="1" x14ac:dyDescent="0.2"/>
    <row r="346" spans="1:15" customFormat="1" x14ac:dyDescent="0.2">
      <c r="I346" s="12"/>
    </row>
    <row r="347" spans="1:15" customFormat="1" x14ac:dyDescent="0.2">
      <c r="G347" s="13"/>
      <c r="H347" s="13"/>
      <c r="I347" s="13"/>
      <c r="K347" s="13"/>
    </row>
    <row r="348" spans="1:15" customFormat="1" x14ac:dyDescent="0.2">
      <c r="A348" t="s">
        <v>67</v>
      </c>
      <c r="C348" t="s">
        <v>68</v>
      </c>
      <c r="D348" t="s">
        <v>69</v>
      </c>
      <c r="G348" t="s">
        <v>70</v>
      </c>
      <c r="I348" t="s">
        <v>71</v>
      </c>
      <c r="J348" t="s">
        <v>72</v>
      </c>
      <c r="K348" t="s">
        <v>73</v>
      </c>
    </row>
    <row r="349" spans="1:15" customFormat="1" x14ac:dyDescent="0.2"/>
    <row r="350" spans="1:15" customFormat="1" x14ac:dyDescent="0.2">
      <c r="C350">
        <v>100000</v>
      </c>
      <c r="D350">
        <v>2</v>
      </c>
      <c r="G350" s="13">
        <v>6.2329095000000001E-2</v>
      </c>
      <c r="H350" s="13"/>
      <c r="I350" s="13">
        <v>12.835097316911146</v>
      </c>
      <c r="J350" t="s">
        <v>74</v>
      </c>
      <c r="K350" s="13">
        <v>2.771354371816102E-3</v>
      </c>
      <c r="L350" s="14"/>
      <c r="N350" s="13"/>
      <c r="O350" s="13"/>
    </row>
    <row r="351" spans="1:15" customFormat="1" x14ac:dyDescent="0.2">
      <c r="C351">
        <v>100000</v>
      </c>
      <c r="D351">
        <v>4</v>
      </c>
      <c r="G351" s="13">
        <v>9.1073990000000007E-2</v>
      </c>
      <c r="H351" s="13"/>
      <c r="I351" s="13">
        <v>17.568133338618413</v>
      </c>
      <c r="J351" t="s">
        <v>74</v>
      </c>
      <c r="K351" s="13">
        <v>3.1081657181485163E-3</v>
      </c>
      <c r="L351" s="14"/>
      <c r="N351" s="13"/>
      <c r="O351" s="13"/>
    </row>
    <row r="352" spans="1:15" customFormat="1" x14ac:dyDescent="0.2">
      <c r="C352">
        <v>100000</v>
      </c>
      <c r="D352">
        <v>8</v>
      </c>
      <c r="G352" s="13">
        <v>0.1480535</v>
      </c>
      <c r="H352" s="13"/>
      <c r="I352" s="13">
        <v>21.613808521919442</v>
      </c>
      <c r="J352" t="s">
        <v>74</v>
      </c>
      <c r="K352" s="13">
        <v>2.7382020897316023E-3</v>
      </c>
      <c r="L352" s="14"/>
      <c r="N352" s="13"/>
      <c r="O352" s="13"/>
    </row>
    <row r="353" spans="3:15" customFormat="1" x14ac:dyDescent="0.2">
      <c r="C353">
        <v>100000</v>
      </c>
      <c r="D353">
        <v>16</v>
      </c>
      <c r="E353">
        <v>2</v>
      </c>
      <c r="G353" s="13">
        <v>0.50460349999999987</v>
      </c>
      <c r="H353" s="13"/>
      <c r="I353" s="13">
        <v>12.683225542430842</v>
      </c>
      <c r="J353" t="s">
        <v>74</v>
      </c>
      <c r="K353" s="13">
        <v>1.4179616806863056E-2</v>
      </c>
      <c r="L353" s="14"/>
    </row>
    <row r="354" spans="3:15" customFormat="1" x14ac:dyDescent="0.2">
      <c r="C354">
        <v>100000</v>
      </c>
      <c r="D354">
        <v>32</v>
      </c>
      <c r="E354">
        <v>4</v>
      </c>
      <c r="G354" s="13">
        <v>0.81057659999999987</v>
      </c>
      <c r="H354" s="13"/>
      <c r="I354" s="13">
        <v>15.79122812082165</v>
      </c>
      <c r="J354" t="s">
        <v>75</v>
      </c>
      <c r="K354" s="13">
        <v>2.8936258206434941E-2</v>
      </c>
      <c r="L354" s="14"/>
    </row>
    <row r="355" spans="3:15" customFormat="1" x14ac:dyDescent="0.2">
      <c r="C355">
        <v>3097600</v>
      </c>
      <c r="D355">
        <v>2</v>
      </c>
      <c r="G355" s="13">
        <v>1.0442000000000005</v>
      </c>
      <c r="H355" s="13"/>
      <c r="I355" s="13">
        <v>23.731852135606193</v>
      </c>
      <c r="J355" t="s">
        <v>76</v>
      </c>
      <c r="K355" s="13">
        <v>3.4120529396769019E-3</v>
      </c>
      <c r="L355" s="14"/>
      <c r="N355" s="13"/>
      <c r="O355" s="13"/>
    </row>
    <row r="356" spans="3:15" customFormat="1" x14ac:dyDescent="0.2">
      <c r="C356">
        <v>3097600</v>
      </c>
      <c r="D356">
        <v>4</v>
      </c>
      <c r="G356" s="13">
        <v>1.7197500000000001</v>
      </c>
      <c r="H356" s="13"/>
      <c r="I356" s="13">
        <v>28.819072539613313</v>
      </c>
      <c r="J356" t="s">
        <v>76</v>
      </c>
      <c r="K356" s="13">
        <v>2.1974866025578255E-3</v>
      </c>
      <c r="L356" s="14"/>
      <c r="N356" s="13"/>
      <c r="O356" s="13"/>
    </row>
    <row r="357" spans="3:15" customFormat="1" x14ac:dyDescent="0.2">
      <c r="C357">
        <v>3097600</v>
      </c>
      <c r="D357">
        <v>8</v>
      </c>
      <c r="G357" s="13">
        <v>2.5057269999999994</v>
      </c>
      <c r="H357" s="13"/>
      <c r="I357" s="13">
        <v>39.558659023908042</v>
      </c>
      <c r="J357" t="s">
        <v>74</v>
      </c>
      <c r="K357" s="13">
        <v>5.0596776473147715E-3</v>
      </c>
      <c r="L357" s="14"/>
      <c r="N357" s="13"/>
      <c r="O357" s="13"/>
    </row>
    <row r="358" spans="3:15" customFormat="1" x14ac:dyDescent="0.2">
      <c r="C358">
        <v>3097600</v>
      </c>
      <c r="D358">
        <v>16</v>
      </c>
      <c r="E358">
        <v>2</v>
      </c>
      <c r="G358" s="13">
        <v>4.4925680000000003</v>
      </c>
      <c r="H358" s="13"/>
      <c r="I358" s="13">
        <v>44.12763479595634</v>
      </c>
      <c r="J358" t="s">
        <v>74</v>
      </c>
      <c r="K358" s="13">
        <v>0.13407438703550872</v>
      </c>
      <c r="L358" s="14"/>
    </row>
    <row r="359" spans="3:15" customFormat="1" x14ac:dyDescent="0.2">
      <c r="C359">
        <v>3097600</v>
      </c>
      <c r="D359">
        <v>32</v>
      </c>
      <c r="E359">
        <v>4</v>
      </c>
      <c r="G359" s="13">
        <v>4.6311319999999991</v>
      </c>
      <c r="H359" s="13"/>
      <c r="I359" s="13">
        <v>85.614661814865158</v>
      </c>
      <c r="J359" t="s">
        <v>74</v>
      </c>
      <c r="K359" s="13">
        <v>9.5564268900705421E-2</v>
      </c>
      <c r="L359" s="14"/>
    </row>
    <row r="360" spans="3:15" customFormat="1" x14ac:dyDescent="0.2">
      <c r="C360">
        <v>4194304</v>
      </c>
      <c r="D360">
        <v>2</v>
      </c>
      <c r="G360" s="13">
        <v>1.3991499999999999</v>
      </c>
      <c r="H360" s="13"/>
      <c r="I360" s="13">
        <v>23.982011935818178</v>
      </c>
      <c r="J360" t="s">
        <v>76</v>
      </c>
      <c r="K360" s="13">
        <v>3.3130523372675203E-3</v>
      </c>
      <c r="L360" s="14"/>
      <c r="N360" s="13"/>
      <c r="O360" s="13"/>
    </row>
    <row r="361" spans="3:15" customFormat="1" x14ac:dyDescent="0.2">
      <c r="C361">
        <v>4194304</v>
      </c>
      <c r="D361">
        <v>4</v>
      </c>
      <c r="G361" s="13">
        <v>2.3129999999999997</v>
      </c>
      <c r="H361" s="13"/>
      <c r="I361" s="13">
        <v>29.01377604842197</v>
      </c>
      <c r="J361" t="s">
        <v>76</v>
      </c>
      <c r="K361" s="13">
        <v>2.3169853371637567E-3</v>
      </c>
      <c r="L361" s="14"/>
      <c r="N361" s="13"/>
      <c r="O361" s="13"/>
    </row>
    <row r="362" spans="3:15" customFormat="1" x14ac:dyDescent="0.2">
      <c r="C362">
        <v>4194304</v>
      </c>
      <c r="D362">
        <v>8</v>
      </c>
      <c r="G362" s="13">
        <v>3.3981140000000005</v>
      </c>
      <c r="H362" s="13"/>
      <c r="I362" s="13">
        <v>39.497711966108255</v>
      </c>
      <c r="J362" t="s">
        <v>74</v>
      </c>
      <c r="K362" s="13">
        <v>1.786874366036955E-3</v>
      </c>
      <c r="L362" s="14"/>
      <c r="N362" s="13"/>
      <c r="O362" s="13"/>
    </row>
    <row r="363" spans="3:15" customFormat="1" x14ac:dyDescent="0.2">
      <c r="C363">
        <v>4194304</v>
      </c>
      <c r="D363">
        <v>16</v>
      </c>
      <c r="E363">
        <v>2</v>
      </c>
      <c r="G363" s="13">
        <v>5.9755724999999993</v>
      </c>
      <c r="H363" s="13"/>
      <c r="I363" s="13">
        <v>44.922131896148869</v>
      </c>
      <c r="J363" t="s">
        <v>74</v>
      </c>
      <c r="K363" s="13">
        <v>7.6055643584500903E-3</v>
      </c>
      <c r="L363" s="14"/>
    </row>
    <row r="364" spans="3:15" customFormat="1" x14ac:dyDescent="0.2">
      <c r="C364">
        <v>4194304</v>
      </c>
      <c r="D364">
        <v>32</v>
      </c>
      <c r="E364">
        <v>4</v>
      </c>
      <c r="G364" s="13">
        <v>6.042124499999999</v>
      </c>
      <c r="H364" s="13"/>
      <c r="I364" s="13">
        <v>88.854658986255586</v>
      </c>
      <c r="J364" t="s">
        <v>74</v>
      </c>
      <c r="K364" s="13">
        <v>0.19492017565835568</v>
      </c>
      <c r="L364" s="14"/>
    </row>
    <row r="365" spans="3:15" customFormat="1" x14ac:dyDescent="0.2">
      <c r="C365">
        <v>6553600</v>
      </c>
      <c r="D365">
        <v>2</v>
      </c>
      <c r="G365" s="13">
        <v>2.1757000000000004</v>
      </c>
      <c r="H365" s="13"/>
      <c r="I365" s="13">
        <v>24.097439904398577</v>
      </c>
      <c r="J365" t="s">
        <v>76</v>
      </c>
      <c r="K365" s="13">
        <v>1.8945906376340066E-3</v>
      </c>
      <c r="L365" s="14"/>
      <c r="N365" s="13"/>
      <c r="O365" s="13"/>
    </row>
    <row r="366" spans="3:15" customFormat="1" x14ac:dyDescent="0.2">
      <c r="C366">
        <v>6553600</v>
      </c>
      <c r="D366">
        <v>4</v>
      </c>
      <c r="G366" s="13">
        <v>3.5747500000000003</v>
      </c>
      <c r="H366" s="13"/>
      <c r="I366" s="13">
        <v>29.332848450940624</v>
      </c>
      <c r="J366" t="s">
        <v>76</v>
      </c>
      <c r="K366" s="13">
        <v>3.1434978841042975E-3</v>
      </c>
      <c r="L366" s="14"/>
      <c r="N366" s="13"/>
      <c r="O366" s="13"/>
    </row>
    <row r="367" spans="3:15" customFormat="1" x14ac:dyDescent="0.2">
      <c r="C367">
        <v>6553600</v>
      </c>
      <c r="D367">
        <v>8</v>
      </c>
      <c r="G367" s="13">
        <v>5.3133999999999997</v>
      </c>
      <c r="H367" s="13"/>
      <c r="I367" s="13">
        <v>39.469115820378669</v>
      </c>
      <c r="J367" t="s">
        <v>76</v>
      </c>
      <c r="K367" s="13">
        <v>4.977845655343466E-3</v>
      </c>
      <c r="L367" s="14"/>
      <c r="N367" s="13"/>
      <c r="O367" s="13"/>
    </row>
    <row r="368" spans="3:15" customFormat="1" x14ac:dyDescent="0.2">
      <c r="C368">
        <v>6553600</v>
      </c>
      <c r="D368">
        <v>16</v>
      </c>
      <c r="E368">
        <v>2</v>
      </c>
      <c r="G368" s="13">
        <v>9.2212789999999973</v>
      </c>
      <c r="H368" s="13"/>
      <c r="I368" s="13">
        <v>45.485056899373731</v>
      </c>
      <c r="J368" t="s">
        <v>74</v>
      </c>
      <c r="K368" s="13">
        <v>8.1828182637063429E-3</v>
      </c>
      <c r="L368" s="14"/>
    </row>
    <row r="369" spans="3:15" customFormat="1" x14ac:dyDescent="0.2">
      <c r="C369">
        <v>6553600</v>
      </c>
      <c r="D369">
        <v>32</v>
      </c>
      <c r="E369">
        <v>4</v>
      </c>
      <c r="G369" s="13">
        <v>11.044095</v>
      </c>
      <c r="H369" s="13"/>
      <c r="I369" s="13">
        <v>75.955594369660886</v>
      </c>
      <c r="J369" t="s">
        <v>74</v>
      </c>
      <c r="K369" s="13">
        <v>0.34646444410114541</v>
      </c>
      <c r="L369" s="14"/>
    </row>
    <row r="370" spans="3:15" customFormat="1" x14ac:dyDescent="0.2">
      <c r="C370">
        <v>16777216</v>
      </c>
      <c r="D370">
        <v>2</v>
      </c>
      <c r="G370" s="13">
        <v>5.5324500000000016</v>
      </c>
      <c r="H370" s="13"/>
      <c r="I370" s="13">
        <v>24.260088749107531</v>
      </c>
      <c r="J370" t="s">
        <v>76</v>
      </c>
      <c r="K370" s="13">
        <v>3.4101242453056131E-3</v>
      </c>
      <c r="L370" s="14"/>
      <c r="N370" s="13"/>
      <c r="O370" s="13"/>
    </row>
    <row r="371" spans="3:15" customFormat="1" x14ac:dyDescent="0.2">
      <c r="C371">
        <v>16777216</v>
      </c>
      <c r="D371">
        <v>4</v>
      </c>
      <c r="G371" s="13">
        <v>9.1451000000000011</v>
      </c>
      <c r="H371" s="13"/>
      <c r="I371" s="13">
        <v>29.352927360006991</v>
      </c>
      <c r="J371" t="s">
        <v>76</v>
      </c>
      <c r="K371" s="13">
        <v>6.0341135484666842E-3</v>
      </c>
      <c r="L371" s="14"/>
      <c r="N371" s="13"/>
      <c r="O371" s="13"/>
    </row>
    <row r="372" spans="3:15" customFormat="1" x14ac:dyDescent="0.2">
      <c r="C372">
        <v>16777216</v>
      </c>
      <c r="D372">
        <v>8</v>
      </c>
      <c r="G372" s="13">
        <v>13.563550000000001</v>
      </c>
      <c r="H372" s="13"/>
      <c r="I372" s="13">
        <v>39.581887632662536</v>
      </c>
      <c r="J372" t="s">
        <v>76</v>
      </c>
      <c r="K372" s="13">
        <v>8.720665112249169E-3</v>
      </c>
      <c r="L372" s="14"/>
      <c r="N372" s="13"/>
      <c r="O372" s="13"/>
    </row>
    <row r="373" spans="3:15" customFormat="1" x14ac:dyDescent="0.2">
      <c r="C373">
        <v>16777216</v>
      </c>
      <c r="D373">
        <v>16</v>
      </c>
      <c r="E373">
        <v>2</v>
      </c>
      <c r="G373" s="13">
        <v>56.937165000000007</v>
      </c>
      <c r="H373" s="13"/>
      <c r="I373" s="13">
        <v>18.858364725395088</v>
      </c>
      <c r="J373" t="s">
        <v>77</v>
      </c>
      <c r="K373" s="13">
        <v>0.53443442340576508</v>
      </c>
      <c r="L373" s="14"/>
    </row>
    <row r="374" spans="3:15" customFormat="1" x14ac:dyDescent="0.2">
      <c r="C374">
        <v>16777216</v>
      </c>
      <c r="D374">
        <v>32</v>
      </c>
      <c r="E374">
        <v>4</v>
      </c>
      <c r="G374" s="13">
        <v>62.94492000000001</v>
      </c>
      <c r="H374" s="13"/>
      <c r="I374" s="13">
        <v>34.116869923736488</v>
      </c>
      <c r="J374" t="s">
        <v>77</v>
      </c>
      <c r="K374" s="13">
        <v>0.40676579786873596</v>
      </c>
      <c r="L374" s="14"/>
    </row>
    <row r="375" spans="3:15" customFormat="1" x14ac:dyDescent="0.2">
      <c r="C375">
        <v>38360000</v>
      </c>
      <c r="D375">
        <v>2</v>
      </c>
      <c r="G375" s="13">
        <v>12.584</v>
      </c>
      <c r="H375" s="13"/>
      <c r="I375" s="13">
        <v>24.386522568340752</v>
      </c>
      <c r="J375" t="s">
        <v>76</v>
      </c>
      <c r="K375" s="13">
        <v>7.5253956007218402E-3</v>
      </c>
    </row>
    <row r="376" spans="3:15" customFormat="1" x14ac:dyDescent="0.2">
      <c r="C376">
        <v>38360000</v>
      </c>
      <c r="D376">
        <v>4</v>
      </c>
      <c r="G376" s="13">
        <v>20.795300000000001</v>
      </c>
      <c r="H376" s="13"/>
      <c r="I376" s="13">
        <v>29.51436141820507</v>
      </c>
      <c r="J376" t="s">
        <v>76</v>
      </c>
      <c r="K376" s="13">
        <v>1.4455375980472994E-2</v>
      </c>
    </row>
    <row r="377" spans="3:15" customFormat="1" x14ac:dyDescent="0.2">
      <c r="C377">
        <v>38360000</v>
      </c>
      <c r="D377">
        <v>8</v>
      </c>
      <c r="G377" s="13">
        <v>30.862099999999998</v>
      </c>
      <c r="H377" s="13"/>
      <c r="I377" s="13">
        <v>39.774351064898376</v>
      </c>
      <c r="J377" t="s">
        <v>76</v>
      </c>
      <c r="K377" s="13">
        <v>1.0036250086036608E-2</v>
      </c>
    </row>
    <row r="378" spans="3:15" customFormat="1" x14ac:dyDescent="0.2">
      <c r="C378">
        <v>38360000</v>
      </c>
      <c r="D378">
        <v>16</v>
      </c>
      <c r="E378">
        <v>2</v>
      </c>
      <c r="G378" s="13">
        <v>53.914064999999979</v>
      </c>
      <c r="H378" s="13"/>
      <c r="I378" s="13">
        <v>45.536169457821465</v>
      </c>
      <c r="J378" t="s">
        <v>74</v>
      </c>
      <c r="K378" s="13">
        <v>4.3722356981296812E-2</v>
      </c>
    </row>
    <row r="379" spans="3:15" customFormat="1" x14ac:dyDescent="0.2">
      <c r="C379">
        <v>38360000</v>
      </c>
      <c r="D379">
        <v>32</v>
      </c>
      <c r="E379">
        <v>4</v>
      </c>
      <c r="G379" s="13">
        <v>92.531665000000004</v>
      </c>
      <c r="H379" s="13"/>
      <c r="I379" s="13">
        <v>53.063780922995392</v>
      </c>
      <c r="J379" t="s">
        <v>74</v>
      </c>
      <c r="K379" s="13">
        <v>2.0521634074351365</v>
      </c>
    </row>
    <row r="380" spans="3:15" customFormat="1" x14ac:dyDescent="0.2">
      <c r="C380">
        <v>64500000</v>
      </c>
      <c r="D380">
        <v>2</v>
      </c>
      <c r="G380" s="13">
        <v>21.135300000000001</v>
      </c>
      <c r="H380" s="13"/>
      <c r="I380" s="13">
        <v>24.414131807923237</v>
      </c>
      <c r="J380" t="s">
        <v>76</v>
      </c>
      <c r="K380" s="13">
        <v>1.1580837166357418E-2</v>
      </c>
    </row>
    <row r="381" spans="3:15" customFormat="1" x14ac:dyDescent="0.2">
      <c r="C381">
        <v>64500000</v>
      </c>
      <c r="D381">
        <v>4</v>
      </c>
      <c r="G381" s="13">
        <v>35.105649999999997</v>
      </c>
      <c r="H381" s="13"/>
      <c r="I381" s="13">
        <v>29.396977409619254</v>
      </c>
      <c r="J381" t="s">
        <v>76</v>
      </c>
      <c r="K381" s="13">
        <v>2.0194514627804788E-2</v>
      </c>
    </row>
    <row r="382" spans="3:15" customFormat="1" x14ac:dyDescent="0.2">
      <c r="C382">
        <v>64500000</v>
      </c>
      <c r="D382">
        <v>8</v>
      </c>
      <c r="G382" s="13">
        <v>51.816849999999988</v>
      </c>
      <c r="H382" s="13"/>
      <c r="I382" s="13">
        <v>39.83260271513997</v>
      </c>
      <c r="J382" t="s">
        <v>76</v>
      </c>
      <c r="K382" s="13">
        <v>2.4471842035931668E-2</v>
      </c>
    </row>
    <row r="383" spans="3:15" customFormat="1" x14ac:dyDescent="0.2">
      <c r="C383">
        <v>64500000</v>
      </c>
      <c r="D383">
        <v>16</v>
      </c>
      <c r="E383">
        <v>2</v>
      </c>
      <c r="G383" s="13">
        <v>90.647529999999989</v>
      </c>
      <c r="H383" s="13"/>
      <c r="I383" s="13">
        <v>45.539023512278831</v>
      </c>
      <c r="J383" t="s">
        <v>74</v>
      </c>
      <c r="K383" s="13">
        <v>7.679382582089879E-2</v>
      </c>
    </row>
    <row r="384" spans="3:15" customFormat="1" x14ac:dyDescent="0.2">
      <c r="C384">
        <v>64500000</v>
      </c>
      <c r="D384">
        <v>32</v>
      </c>
      <c r="E384">
        <v>4</v>
      </c>
      <c r="G384" s="13">
        <v>132.04199999999997</v>
      </c>
      <c r="H384" s="13"/>
      <c r="I384" s="13">
        <v>62.52556004907531</v>
      </c>
      <c r="J384" t="s">
        <v>77</v>
      </c>
      <c r="K384" s="13">
        <v>0.28406578185528109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sqref="A1:B12"/>
    </sheetView>
  </sheetViews>
  <sheetFormatPr baseColWidth="10" defaultColWidth="10.6640625" defaultRowHeight="16" x14ac:dyDescent="0.2"/>
  <sheetData>
    <row r="1" spans="1:2" x14ac:dyDescent="0.2">
      <c r="A1" s="2" t="s">
        <v>43</v>
      </c>
      <c r="B1" s="1" t="s">
        <v>64</v>
      </c>
    </row>
    <row r="2" spans="1:2" x14ac:dyDescent="0.2">
      <c r="A2" s="2" t="s">
        <v>44</v>
      </c>
      <c r="B2" s="1" t="s">
        <v>57</v>
      </c>
    </row>
    <row r="3" spans="1:2" x14ac:dyDescent="0.2">
      <c r="A3" s="2" t="s">
        <v>45</v>
      </c>
      <c r="B3" s="1" t="s">
        <v>46</v>
      </c>
    </row>
    <row r="4" spans="1:2" x14ac:dyDescent="0.2">
      <c r="A4" s="2" t="s">
        <v>47</v>
      </c>
      <c r="B4" s="1" t="s">
        <v>65</v>
      </c>
    </row>
    <row r="5" spans="1:2" x14ac:dyDescent="0.2">
      <c r="A5" s="2" t="s">
        <v>48</v>
      </c>
      <c r="B5" s="3" t="s">
        <v>66</v>
      </c>
    </row>
    <row r="6" spans="1:2" x14ac:dyDescent="0.2">
      <c r="A6" s="2" t="s">
        <v>49</v>
      </c>
      <c r="B6" s="1"/>
    </row>
    <row r="7" spans="1:2" x14ac:dyDescent="0.2">
      <c r="A7" s="2" t="s">
        <v>50</v>
      </c>
      <c r="B7" s="4">
        <v>375.66</v>
      </c>
    </row>
    <row r="8" spans="1:2" x14ac:dyDescent="0.2">
      <c r="A8" s="2" t="s">
        <v>51</v>
      </c>
      <c r="B8" s="1" t="s">
        <v>52</v>
      </c>
    </row>
    <row r="9" spans="1:2" x14ac:dyDescent="0.2">
      <c r="A9" s="2" t="s">
        <v>53</v>
      </c>
      <c r="B9" s="5">
        <v>3502</v>
      </c>
    </row>
    <row r="10" spans="1:2" x14ac:dyDescent="0.2">
      <c r="A10" s="2" t="s">
        <v>54</v>
      </c>
      <c r="B10" s="5"/>
    </row>
    <row r="11" spans="1:2" x14ac:dyDescent="0.2">
      <c r="A11" s="2" t="s">
        <v>55</v>
      </c>
      <c r="B11" s="5"/>
    </row>
    <row r="12" spans="1:2" x14ac:dyDescent="0.2">
      <c r="A12" s="2" t="s">
        <v>56</v>
      </c>
      <c r="B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2018-05-21T21:31:20Z</dcterms:modified>
</cp:coreProperties>
</file>