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aran/Desktop/svail_mnt/DeepBench-ext/results/train/"/>
    </mc:Choice>
  </mc:AlternateContent>
  <xr:revisionPtr revIDLastSave="0" documentId="12_ncr:500000_{9BE5778C-8250-BB45-B334-15E2B61DB14E}" xr6:coauthVersionLast="31" xr6:coauthVersionMax="31" xr10:uidLastSave="{00000000-0000-0000-0000-000000000000}"/>
  <bookViews>
    <workbookView xWindow="6160" yWindow="460" windowWidth="32040" windowHeight="20560" tabRatio="500" xr2:uid="{00000000-000D-0000-FFFF-FFFF00000000}"/>
  </bookViews>
  <sheets>
    <sheet name="FP32" sheetId="3" r:id="rId1"/>
    <sheet name="Specs" sheetId="4" r:id="rId2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39" i="3" l="1"/>
  <c r="L339" i="3"/>
  <c r="K339" i="3"/>
  <c r="J339" i="3"/>
  <c r="M338" i="3"/>
  <c r="L338" i="3"/>
  <c r="K338" i="3"/>
  <c r="J338" i="3"/>
  <c r="M337" i="3"/>
  <c r="L337" i="3"/>
  <c r="K337" i="3"/>
  <c r="J337" i="3"/>
  <c r="M336" i="3"/>
  <c r="L336" i="3"/>
  <c r="K336" i="3"/>
  <c r="J336" i="3"/>
  <c r="M335" i="3"/>
  <c r="L335" i="3"/>
  <c r="K335" i="3"/>
  <c r="J335" i="3"/>
  <c r="M334" i="3"/>
  <c r="L334" i="3"/>
  <c r="K334" i="3"/>
  <c r="J334" i="3"/>
  <c r="M333" i="3"/>
  <c r="L333" i="3"/>
  <c r="K333" i="3"/>
  <c r="J333" i="3"/>
  <c r="M332" i="3"/>
  <c r="L332" i="3"/>
  <c r="K332" i="3"/>
  <c r="J332" i="3"/>
  <c r="M331" i="3"/>
  <c r="L331" i="3"/>
  <c r="K331" i="3"/>
  <c r="J331" i="3"/>
  <c r="M330" i="3"/>
  <c r="L330" i="3"/>
  <c r="K330" i="3"/>
  <c r="J330" i="3"/>
  <c r="M329" i="3"/>
  <c r="L329" i="3"/>
  <c r="K329" i="3"/>
  <c r="J329" i="3"/>
  <c r="M328" i="3"/>
  <c r="L328" i="3"/>
  <c r="K328" i="3"/>
  <c r="J328" i="3"/>
  <c r="M327" i="3"/>
  <c r="L327" i="3"/>
  <c r="K327" i="3"/>
  <c r="J327" i="3"/>
  <c r="M326" i="3"/>
  <c r="L326" i="3"/>
  <c r="K326" i="3"/>
  <c r="J326" i="3"/>
  <c r="M325" i="3"/>
  <c r="L325" i="3"/>
  <c r="K325" i="3"/>
  <c r="J325" i="3"/>
  <c r="M324" i="3"/>
  <c r="L324" i="3"/>
  <c r="K324" i="3"/>
  <c r="J324" i="3"/>
  <c r="M323" i="3"/>
  <c r="L323" i="3"/>
  <c r="K323" i="3"/>
  <c r="J323" i="3"/>
  <c r="M322" i="3"/>
  <c r="L322" i="3"/>
  <c r="K322" i="3"/>
  <c r="J322" i="3"/>
  <c r="M321" i="3"/>
  <c r="L321" i="3"/>
  <c r="K321" i="3"/>
  <c r="J321" i="3"/>
  <c r="M317" i="3"/>
  <c r="L317" i="3"/>
  <c r="K317" i="3"/>
  <c r="J317" i="3"/>
  <c r="M316" i="3"/>
  <c r="L316" i="3"/>
  <c r="K316" i="3"/>
  <c r="J316" i="3"/>
  <c r="M315" i="3"/>
  <c r="L315" i="3"/>
  <c r="K315" i="3"/>
  <c r="J315" i="3"/>
  <c r="M314" i="3"/>
  <c r="L314" i="3"/>
  <c r="K314" i="3"/>
  <c r="J314" i="3"/>
  <c r="M313" i="3"/>
  <c r="L313" i="3"/>
  <c r="K313" i="3"/>
  <c r="J313" i="3"/>
  <c r="M312" i="3"/>
  <c r="L312" i="3"/>
  <c r="K312" i="3"/>
  <c r="J312" i="3"/>
  <c r="M311" i="3"/>
  <c r="L311" i="3"/>
  <c r="K311" i="3"/>
  <c r="J311" i="3"/>
  <c r="M310" i="3"/>
  <c r="L310" i="3"/>
  <c r="K310" i="3"/>
  <c r="J310" i="3"/>
  <c r="M309" i="3"/>
  <c r="L309" i="3"/>
  <c r="K309" i="3"/>
  <c r="J309" i="3"/>
  <c r="M308" i="3"/>
  <c r="L308" i="3"/>
  <c r="K308" i="3"/>
  <c r="J308" i="3"/>
  <c r="M307" i="3"/>
  <c r="L307" i="3"/>
  <c r="K307" i="3"/>
  <c r="J307" i="3"/>
  <c r="M306" i="3"/>
  <c r="L306" i="3"/>
  <c r="K306" i="3"/>
  <c r="J306" i="3"/>
  <c r="M305" i="3"/>
  <c r="L305" i="3"/>
  <c r="K305" i="3"/>
  <c r="J305" i="3"/>
  <c r="M304" i="3"/>
  <c r="L304" i="3"/>
  <c r="K304" i="3"/>
  <c r="J304" i="3"/>
  <c r="M303" i="3"/>
  <c r="L303" i="3"/>
  <c r="K303" i="3"/>
  <c r="J303" i="3"/>
  <c r="M302" i="3"/>
  <c r="L302" i="3"/>
  <c r="K302" i="3"/>
  <c r="J302" i="3"/>
  <c r="M301" i="3"/>
  <c r="L301" i="3"/>
  <c r="K301" i="3"/>
  <c r="J301" i="3"/>
  <c r="M300" i="3"/>
  <c r="L300" i="3"/>
  <c r="K300" i="3"/>
  <c r="J300" i="3"/>
  <c r="M299" i="3"/>
  <c r="L299" i="3"/>
  <c r="K299" i="3"/>
  <c r="J299" i="3"/>
  <c r="M298" i="3"/>
  <c r="L298" i="3"/>
  <c r="K298" i="3"/>
  <c r="J298" i="3"/>
  <c r="M297" i="3"/>
  <c r="L297" i="3"/>
  <c r="K297" i="3"/>
  <c r="J297" i="3"/>
  <c r="M296" i="3"/>
  <c r="L296" i="3"/>
  <c r="K296" i="3"/>
  <c r="J296" i="3"/>
  <c r="M291" i="3"/>
  <c r="L291" i="3"/>
  <c r="K291" i="3"/>
  <c r="J291" i="3"/>
  <c r="M290" i="3"/>
  <c r="L290" i="3"/>
  <c r="K290" i="3"/>
  <c r="J290" i="3"/>
  <c r="M289" i="3"/>
  <c r="L289" i="3"/>
  <c r="K289" i="3"/>
  <c r="J289" i="3"/>
  <c r="M288" i="3"/>
  <c r="L288" i="3"/>
  <c r="K288" i="3"/>
  <c r="J288" i="3"/>
  <c r="M287" i="3"/>
  <c r="L287" i="3"/>
  <c r="K287" i="3"/>
  <c r="J287" i="3"/>
  <c r="M286" i="3"/>
  <c r="L286" i="3"/>
  <c r="K286" i="3"/>
  <c r="J286" i="3"/>
  <c r="M285" i="3"/>
  <c r="L285" i="3"/>
  <c r="K285" i="3"/>
  <c r="J285" i="3"/>
  <c r="M284" i="3"/>
  <c r="L284" i="3"/>
  <c r="K284" i="3"/>
  <c r="J284" i="3"/>
  <c r="M283" i="3"/>
  <c r="L283" i="3"/>
  <c r="K283" i="3"/>
  <c r="J283" i="3"/>
  <c r="M282" i="3"/>
  <c r="L282" i="3"/>
  <c r="K282" i="3"/>
  <c r="J282" i="3"/>
  <c r="M281" i="3"/>
  <c r="L281" i="3"/>
  <c r="K281" i="3"/>
  <c r="J281" i="3"/>
  <c r="M280" i="3"/>
  <c r="L280" i="3"/>
  <c r="K280" i="3"/>
  <c r="J280" i="3"/>
  <c r="J168" i="3" l="1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5" i="3"/>
  <c r="J84" i="3"/>
  <c r="C82" i="3"/>
  <c r="J82" i="3"/>
  <c r="C81" i="3"/>
  <c r="J81" i="3"/>
  <c r="C80" i="3"/>
  <c r="J80" i="3"/>
  <c r="C79" i="3"/>
  <c r="J79" i="3"/>
  <c r="C78" i="3"/>
  <c r="J78" i="3"/>
  <c r="C77" i="3"/>
  <c r="J77" i="3"/>
  <c r="C76" i="3"/>
  <c r="J76" i="3"/>
  <c r="C75" i="3"/>
  <c r="J75" i="3"/>
  <c r="J74" i="3"/>
  <c r="J73" i="3"/>
  <c r="J72" i="3"/>
  <c r="J71" i="3"/>
  <c r="J70" i="3"/>
  <c r="J69" i="3"/>
  <c r="J68" i="3"/>
  <c r="J67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R235" i="3"/>
  <c r="S235" i="3"/>
  <c r="V235" i="3"/>
  <c r="R234" i="3"/>
  <c r="V234" i="3" s="1"/>
  <c r="S234" i="3"/>
  <c r="R233" i="3"/>
  <c r="S233" i="3"/>
  <c r="V233" i="3" s="1"/>
  <c r="R232" i="3"/>
  <c r="U232" i="3" s="1"/>
  <c r="S232" i="3"/>
  <c r="V232" i="3"/>
  <c r="R231" i="3"/>
  <c r="S231" i="3"/>
  <c r="V231" i="3"/>
  <c r="R230" i="3"/>
  <c r="S230" i="3"/>
  <c r="V230" i="3"/>
  <c r="R229" i="3"/>
  <c r="V229" i="3" s="1"/>
  <c r="S229" i="3"/>
  <c r="R228" i="3"/>
  <c r="S228" i="3"/>
  <c r="V228" i="3"/>
  <c r="R227" i="3"/>
  <c r="S227" i="3"/>
  <c r="V227" i="3"/>
  <c r="R226" i="3"/>
  <c r="V226" i="3" s="1"/>
  <c r="S226" i="3"/>
  <c r="R225" i="3"/>
  <c r="S225" i="3"/>
  <c r="V225" i="3" s="1"/>
  <c r="R206" i="3"/>
  <c r="U206" i="3" s="1"/>
  <c r="S206" i="3"/>
  <c r="V206" i="3"/>
  <c r="R205" i="3"/>
  <c r="S205" i="3"/>
  <c r="V205" i="3"/>
  <c r="R204" i="3"/>
  <c r="S204" i="3"/>
  <c r="V204" i="3"/>
  <c r="R203" i="3"/>
  <c r="V203" i="3" s="1"/>
  <c r="S203" i="3"/>
  <c r="U203" i="3" s="1"/>
  <c r="R202" i="3"/>
  <c r="S202" i="3"/>
  <c r="V202" i="3"/>
  <c r="R201" i="3"/>
  <c r="W201" i="3" s="1"/>
  <c r="C201" i="3"/>
  <c r="S201" i="3"/>
  <c r="U201" i="3" s="1"/>
  <c r="V201" i="3"/>
  <c r="R200" i="3"/>
  <c r="C200" i="3"/>
  <c r="S200" i="3"/>
  <c r="V200" i="3"/>
  <c r="R199" i="3"/>
  <c r="S199" i="3"/>
  <c r="V199" i="3"/>
  <c r="R198" i="3"/>
  <c r="U198" i="3" s="1"/>
  <c r="S198" i="3"/>
  <c r="R197" i="3"/>
  <c r="S197" i="3"/>
  <c r="W197" i="3" s="1"/>
  <c r="R196" i="3"/>
  <c r="U196" i="3" s="1"/>
  <c r="S196" i="3"/>
  <c r="V196" i="3"/>
  <c r="R195" i="3"/>
  <c r="C195" i="3"/>
  <c r="S195" i="3"/>
  <c r="V195" i="3"/>
  <c r="R194" i="3"/>
  <c r="U194" i="3" s="1"/>
  <c r="C194" i="3"/>
  <c r="S194" i="3"/>
  <c r="V194" i="3"/>
  <c r="R193" i="3"/>
  <c r="S193" i="3"/>
  <c r="V193" i="3"/>
  <c r="R192" i="3"/>
  <c r="S192" i="3"/>
  <c r="V192" i="3"/>
  <c r="R191" i="3"/>
  <c r="V191" i="3" s="1"/>
  <c r="S191" i="3"/>
  <c r="U191" i="3" s="1"/>
  <c r="R190" i="3"/>
  <c r="S190" i="3"/>
  <c r="V190" i="3"/>
  <c r="R189" i="3"/>
  <c r="W189" i="3" s="1"/>
  <c r="S189" i="3"/>
  <c r="U189" i="3" s="1"/>
  <c r="V189" i="3"/>
  <c r="R188" i="3"/>
  <c r="U188" i="3" s="1"/>
  <c r="S188" i="3"/>
  <c r="R187" i="3"/>
  <c r="S187" i="3"/>
  <c r="V187" i="3" s="1"/>
  <c r="R186" i="3"/>
  <c r="U186" i="3" s="1"/>
  <c r="S186" i="3"/>
  <c r="V186" i="3"/>
  <c r="R185" i="3"/>
  <c r="S185" i="3"/>
  <c r="V185" i="3"/>
  <c r="R184" i="3"/>
  <c r="S184" i="3"/>
  <c r="V184" i="3"/>
  <c r="R183" i="3"/>
  <c r="V183" i="3" s="1"/>
  <c r="S183" i="3"/>
  <c r="U183" i="3" s="1"/>
  <c r="R182" i="3"/>
  <c r="S182" i="3"/>
  <c r="V182" i="3"/>
  <c r="R181" i="3"/>
  <c r="W181" i="3" s="1"/>
  <c r="S181" i="3"/>
  <c r="U181" i="3" s="1"/>
  <c r="V181" i="3"/>
  <c r="R178" i="3"/>
  <c r="V178" i="3" s="1"/>
  <c r="S178" i="3"/>
  <c r="R177" i="3"/>
  <c r="S177" i="3"/>
  <c r="W177" i="3" s="1"/>
  <c r="R176" i="3"/>
  <c r="W176" i="3" s="1"/>
  <c r="S176" i="3"/>
  <c r="V176" i="3"/>
  <c r="R175" i="3"/>
  <c r="S175" i="3"/>
  <c r="V175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8" i="3"/>
  <c r="T177" i="3"/>
  <c r="T176" i="3"/>
  <c r="T175" i="3"/>
  <c r="R268" i="3"/>
  <c r="S268" i="3"/>
  <c r="W268" i="3"/>
  <c r="V268" i="3"/>
  <c r="U268" i="3"/>
  <c r="T268" i="3"/>
  <c r="R267" i="3"/>
  <c r="W267" i="3" s="1"/>
  <c r="S267" i="3"/>
  <c r="T267" i="3"/>
  <c r="R266" i="3"/>
  <c r="U266" i="3" s="1"/>
  <c r="S266" i="3"/>
  <c r="W266" i="3"/>
  <c r="V266" i="3"/>
  <c r="T266" i="3"/>
  <c r="R265" i="3"/>
  <c r="S265" i="3"/>
  <c r="W265" i="3" s="1"/>
  <c r="V265" i="3"/>
  <c r="U265" i="3"/>
  <c r="T265" i="3"/>
  <c r="R264" i="3"/>
  <c r="S264" i="3"/>
  <c r="W264" i="3"/>
  <c r="V264" i="3"/>
  <c r="U264" i="3"/>
  <c r="T264" i="3"/>
  <c r="R263" i="3"/>
  <c r="W263" i="3" s="1"/>
  <c r="S263" i="3"/>
  <c r="T263" i="3"/>
  <c r="R262" i="3"/>
  <c r="U262" i="3" s="1"/>
  <c r="S262" i="3"/>
  <c r="W262" i="3"/>
  <c r="V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W259" i="3" s="1"/>
  <c r="S259" i="3"/>
  <c r="T259" i="3"/>
  <c r="R258" i="3"/>
  <c r="U258" i="3" s="1"/>
  <c r="S258" i="3"/>
  <c r="W258" i="3"/>
  <c r="V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W255" i="3" s="1"/>
  <c r="S255" i="3"/>
  <c r="T255" i="3"/>
  <c r="R254" i="3"/>
  <c r="U254" i="3" s="1"/>
  <c r="S254" i="3"/>
  <c r="W254" i="3"/>
  <c r="V254" i="3"/>
  <c r="T254" i="3"/>
  <c r="R253" i="3"/>
  <c r="S253" i="3"/>
  <c r="W253" i="3"/>
  <c r="V253" i="3"/>
  <c r="U253" i="3"/>
  <c r="T253" i="3"/>
  <c r="R252" i="3"/>
  <c r="S252" i="3"/>
  <c r="W252" i="3"/>
  <c r="V252" i="3"/>
  <c r="U252" i="3"/>
  <c r="T252" i="3"/>
  <c r="R251" i="3"/>
  <c r="W251" i="3" s="1"/>
  <c r="S251" i="3"/>
  <c r="T251" i="3"/>
  <c r="R250" i="3"/>
  <c r="U250" i="3" s="1"/>
  <c r="S250" i="3"/>
  <c r="W250" i="3"/>
  <c r="V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W247" i="3" s="1"/>
  <c r="S247" i="3"/>
  <c r="T247" i="3"/>
  <c r="R246" i="3"/>
  <c r="U246" i="3" s="1"/>
  <c r="S246" i="3"/>
  <c r="W246" i="3"/>
  <c r="V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W243" i="3" s="1"/>
  <c r="S243" i="3"/>
  <c r="T243" i="3"/>
  <c r="R242" i="3"/>
  <c r="U242" i="3" s="1"/>
  <c r="S242" i="3"/>
  <c r="W242" i="3"/>
  <c r="V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W239" i="3" s="1"/>
  <c r="S239" i="3"/>
  <c r="T239" i="3"/>
  <c r="R238" i="3"/>
  <c r="U238" i="3" s="1"/>
  <c r="S238" i="3"/>
  <c r="W238" i="3"/>
  <c r="V238" i="3"/>
  <c r="T238" i="3"/>
  <c r="R237" i="3"/>
  <c r="S237" i="3"/>
  <c r="W237" i="3"/>
  <c r="V237" i="3"/>
  <c r="U237" i="3"/>
  <c r="T237" i="3"/>
  <c r="R236" i="3"/>
  <c r="S236" i="3"/>
  <c r="W236" i="3"/>
  <c r="V236" i="3"/>
  <c r="U236" i="3"/>
  <c r="T236" i="3"/>
  <c r="W235" i="3"/>
  <c r="U235" i="3"/>
  <c r="T235" i="3"/>
  <c r="T234" i="3"/>
  <c r="W233" i="3"/>
  <c r="U233" i="3"/>
  <c r="T233" i="3"/>
  <c r="W232" i="3"/>
  <c r="T232" i="3"/>
  <c r="W231" i="3"/>
  <c r="U231" i="3"/>
  <c r="T231" i="3"/>
  <c r="W230" i="3"/>
  <c r="U230" i="3"/>
  <c r="T230" i="3"/>
  <c r="T229" i="3"/>
  <c r="W228" i="3"/>
  <c r="U228" i="3"/>
  <c r="T228" i="3"/>
  <c r="W227" i="3"/>
  <c r="U227" i="3"/>
  <c r="T227" i="3"/>
  <c r="W225" i="3"/>
  <c r="U225" i="3"/>
  <c r="R224" i="3"/>
  <c r="V224" i="3" s="1"/>
  <c r="S224" i="3"/>
  <c r="W224" i="3"/>
  <c r="R223" i="3"/>
  <c r="S223" i="3"/>
  <c r="W223" i="3"/>
  <c r="V223" i="3"/>
  <c r="U223" i="3"/>
  <c r="R222" i="3"/>
  <c r="V222" i="3" s="1"/>
  <c r="S222" i="3"/>
  <c r="R221" i="3"/>
  <c r="U221" i="3" s="1"/>
  <c r="S221" i="3"/>
  <c r="W221" i="3"/>
  <c r="V221" i="3"/>
  <c r="R220" i="3"/>
  <c r="S220" i="3"/>
  <c r="W220" i="3"/>
  <c r="V220" i="3"/>
  <c r="U220" i="3"/>
  <c r="R219" i="3"/>
  <c r="W219" i="3" s="1"/>
  <c r="S219" i="3"/>
  <c r="R218" i="3"/>
  <c r="S218" i="3"/>
  <c r="W218" i="3"/>
  <c r="V218" i="3"/>
  <c r="U218" i="3"/>
  <c r="R217" i="3"/>
  <c r="S217" i="3"/>
  <c r="W217" i="3"/>
  <c r="V217" i="3"/>
  <c r="U217" i="3"/>
  <c r="R216" i="3"/>
  <c r="V216" i="3" s="1"/>
  <c r="S216" i="3"/>
  <c r="W216" i="3"/>
  <c r="R215" i="3"/>
  <c r="S215" i="3"/>
  <c r="W215" i="3"/>
  <c r="V215" i="3"/>
  <c r="U215" i="3"/>
  <c r="R214" i="3"/>
  <c r="U214" i="3" s="1"/>
  <c r="S214" i="3"/>
  <c r="R213" i="3"/>
  <c r="U213" i="3" s="1"/>
  <c r="S213" i="3"/>
  <c r="W213" i="3"/>
  <c r="V213" i="3"/>
  <c r="R212" i="3"/>
  <c r="S212" i="3"/>
  <c r="W212" i="3"/>
  <c r="V212" i="3"/>
  <c r="U212" i="3"/>
  <c r="R211" i="3"/>
  <c r="W211" i="3" s="1"/>
  <c r="S211" i="3"/>
  <c r="R210" i="3"/>
  <c r="S210" i="3"/>
  <c r="W210" i="3"/>
  <c r="V210" i="3"/>
  <c r="U210" i="3"/>
  <c r="R209" i="3"/>
  <c r="S209" i="3"/>
  <c r="W209" i="3"/>
  <c r="V209" i="3"/>
  <c r="U209" i="3"/>
  <c r="R208" i="3"/>
  <c r="V208" i="3" s="1"/>
  <c r="S208" i="3"/>
  <c r="W208" i="3"/>
  <c r="R207" i="3"/>
  <c r="S207" i="3"/>
  <c r="W207" i="3"/>
  <c r="V207" i="3"/>
  <c r="U207" i="3"/>
  <c r="W206" i="3"/>
  <c r="W205" i="3"/>
  <c r="U205" i="3"/>
  <c r="W204" i="3"/>
  <c r="U204" i="3"/>
  <c r="W202" i="3"/>
  <c r="U202" i="3"/>
  <c r="W200" i="3"/>
  <c r="U200" i="3"/>
  <c r="W199" i="3"/>
  <c r="U199" i="3"/>
  <c r="W198" i="3"/>
  <c r="U197" i="3"/>
  <c r="W195" i="3"/>
  <c r="U195" i="3"/>
  <c r="W194" i="3"/>
  <c r="W193" i="3"/>
  <c r="U193" i="3"/>
  <c r="W192" i="3"/>
  <c r="U192" i="3"/>
  <c r="W190" i="3"/>
  <c r="U190" i="3"/>
  <c r="W187" i="3"/>
  <c r="U187" i="3"/>
  <c r="W186" i="3"/>
  <c r="W185" i="3"/>
  <c r="U185" i="3"/>
  <c r="W184" i="3"/>
  <c r="U184" i="3"/>
  <c r="W182" i="3"/>
  <c r="U182" i="3"/>
  <c r="R180" i="3"/>
  <c r="S180" i="3"/>
  <c r="W180" i="3"/>
  <c r="V180" i="3"/>
  <c r="U180" i="3"/>
  <c r="R179" i="3"/>
  <c r="S179" i="3"/>
  <c r="W179" i="3"/>
  <c r="V179" i="3"/>
  <c r="U179" i="3"/>
  <c r="T179" i="3"/>
  <c r="U178" i="3"/>
  <c r="W175" i="3"/>
  <c r="U175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W178" i="3" l="1"/>
  <c r="V177" i="3"/>
  <c r="V197" i="3"/>
  <c r="W183" i="3"/>
  <c r="W203" i="3"/>
  <c r="U176" i="3"/>
  <c r="W188" i="3"/>
  <c r="W196" i="3"/>
  <c r="U234" i="3"/>
  <c r="U239" i="3"/>
  <c r="U243" i="3"/>
  <c r="U247" i="3"/>
  <c r="U251" i="3"/>
  <c r="U255" i="3"/>
  <c r="U259" i="3"/>
  <c r="U263" i="3"/>
  <c r="U267" i="3"/>
  <c r="U222" i="3"/>
  <c r="V214" i="3"/>
  <c r="U226" i="3"/>
  <c r="U177" i="3"/>
  <c r="U208" i="3"/>
  <c r="V211" i="3"/>
  <c r="W214" i="3"/>
  <c r="U216" i="3"/>
  <c r="V219" i="3"/>
  <c r="W222" i="3"/>
  <c r="U224" i="3"/>
  <c r="W226" i="3"/>
  <c r="U229" i="3"/>
  <c r="W234" i="3"/>
  <c r="V239" i="3"/>
  <c r="V243" i="3"/>
  <c r="V247" i="3"/>
  <c r="V251" i="3"/>
  <c r="V255" i="3"/>
  <c r="V259" i="3"/>
  <c r="V263" i="3"/>
  <c r="V267" i="3"/>
  <c r="V188" i="3"/>
  <c r="V198" i="3"/>
  <c r="W191" i="3"/>
  <c r="U211" i="3"/>
  <c r="U219" i="3"/>
  <c r="W229" i="3"/>
</calcChain>
</file>

<file path=xl/sharedStrings.xml><?xml version="1.0" encoding="utf-8"?>
<sst xmlns="http://schemas.openxmlformats.org/spreadsheetml/2006/main" count="554" uniqueCount="76">
  <si>
    <t>Dense Matrix Multiplication</t>
  </si>
  <si>
    <t>M</t>
  </si>
  <si>
    <t>N</t>
  </si>
  <si>
    <t>K</t>
  </si>
  <si>
    <t>A Transpose</t>
  </si>
  <si>
    <t>B Transpose</t>
  </si>
  <si>
    <t>Time (msec)</t>
  </si>
  <si>
    <t>TERAFLOPS</t>
  </si>
  <si>
    <t>T</t>
  </si>
  <si>
    <t>(both matrices are 2560x7133)</t>
  </si>
  <si>
    <t>Convolution</t>
  </si>
  <si>
    <t>W</t>
  </si>
  <si>
    <t>H</t>
  </si>
  <si>
    <t>C</t>
  </si>
  <si>
    <t xml:space="preserve">K </t>
  </si>
  <si>
    <t>R</t>
  </si>
  <si>
    <t>S</t>
  </si>
  <si>
    <t>pad_h</t>
  </si>
  <si>
    <t>pad_w</t>
  </si>
  <si>
    <t>Vertical stride</t>
  </si>
  <si>
    <t>Horizontal stride</t>
  </si>
  <si>
    <t>Forward (msec)</t>
  </si>
  <si>
    <t>wrt Inputs (msec)</t>
  </si>
  <si>
    <t>wrt Parameters (msec)</t>
  </si>
  <si>
    <t>P</t>
  </si>
  <si>
    <t>Q</t>
  </si>
  <si>
    <t>Total Time (msec)</t>
  </si>
  <si>
    <t>FWD TERAFLOPS</t>
  </si>
  <si>
    <t>BWD INPUTS TERAFLOPS</t>
  </si>
  <si>
    <t>BWD PARMS TERAFLOPS</t>
  </si>
  <si>
    <t>Forward Algorithm</t>
  </si>
  <si>
    <t>IMPLICIT_PRECOMP_GEMM</t>
  </si>
  <si>
    <t>WINOGRAD</t>
  </si>
  <si>
    <t>FFT</t>
  </si>
  <si>
    <t>* = The backward pass wrt inputs is excluded for these kernels since they are typically the input layers of a neural network</t>
  </si>
  <si>
    <t>Recurrent Layers - Vanilla</t>
  </si>
  <si>
    <t>Hidden Units</t>
  </si>
  <si>
    <t>Timesteps</t>
  </si>
  <si>
    <t>Time Forward (msec)</t>
  </si>
  <si>
    <t>TERAFLOPS FWD</t>
  </si>
  <si>
    <t>Recurrent Layers - LSTM</t>
  </si>
  <si>
    <t xml:space="preserve">Time Forward (msec) 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</si>
  <si>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</si>
  <si>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</si>
  <si>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</si>
  <si>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</si>
  <si>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</si>
  <si>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</si>
  <si>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</si>
  <si>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Nvidia Driver</t>
  </si>
  <si>
    <t>Motherboard</t>
  </si>
  <si>
    <t>ASUSTeK COMPUTER INC. X99-E WS/USB 3.1</t>
  </si>
  <si>
    <t>Bios Version</t>
  </si>
  <si>
    <t>HCA Version</t>
  </si>
  <si>
    <t>Mellanox Driver</t>
  </si>
  <si>
    <t xml:space="preserve">Mellanox OS </t>
  </si>
  <si>
    <t>IMPLICIT_GEMM</t>
  </si>
  <si>
    <t>WINOGRAD_NONFUSED</t>
  </si>
  <si>
    <t>Precision</t>
  </si>
  <si>
    <t>Float</t>
  </si>
  <si>
    <t>Recurrent Layers - GRU</t>
  </si>
  <si>
    <t>Hidden units</t>
  </si>
  <si>
    <t>Intel(R) Xeon(R) CPU E5-2690 v4@2.60GHz 3.5GHz Turbo (Broadwell) HT On</t>
  </si>
  <si>
    <t>8.0.88</t>
  </si>
  <si>
    <t>6.0.21</t>
  </si>
  <si>
    <t>NVIDIA GTX TitanXp</t>
  </si>
  <si>
    <t>Time Backward wrt inputs (msec)</t>
  </si>
  <si>
    <t>Time Backward wrt weights (msec)</t>
  </si>
  <si>
    <t>TERAFLOPS BWD Inputs</t>
  </si>
  <si>
    <t>TERAFLOPS BWD Params</t>
  </si>
  <si>
    <t>Total Time</t>
  </si>
  <si>
    <t>DeepSpeech</t>
  </si>
  <si>
    <t>Source</t>
  </si>
  <si>
    <t>Machine Translation</t>
  </si>
  <si>
    <t>Language Modelling</t>
  </si>
  <si>
    <t>Speaker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</si>
</sst>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2" fontId="0" fillId="2" borderId="0" xfId="0" applyNumberFormat="1" applyFill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39"/>
  <sheetViews>
    <sheetView tabSelected="1" workbookViewId="0">
      <selection activeCell="A9" sqref="A9"/>
    </sheetView>
  </sheetViews>
  <sheetFormatPr baseColWidth="10" defaultColWidth="11" defaultRowHeight="16" x14ac:dyDescent="0.2"/>
  <cols>
    <col min="1" max="1" width="28" style="3" customWidth="1"/>
    <col min="2" max="3" width="11" style="3"/>
    <col min="4" max="4" width="22" style="3" customWidth="1"/>
    <col min="5" max="6" width="11" style="3"/>
    <col min="7" max="7" width="22.5" style="3" customWidth="1"/>
    <col min="8" max="8" width="32.6640625" style="3" customWidth="1"/>
    <col min="9" max="9" width="26.1640625" style="3" customWidth="1"/>
    <col min="10" max="10" width="20" style="3" customWidth="1"/>
    <col min="11" max="11" width="22.6640625" style="3" customWidth="1"/>
    <col min="12" max="12" width="23.83203125" style="3" customWidth="1"/>
    <col min="13" max="13" width="18" style="3" customWidth="1"/>
    <col min="14" max="14" width="20.83203125" style="3" customWidth="1"/>
    <col min="15" max="19" width="11" style="3"/>
    <col min="20" max="20" width="18.5" style="3" customWidth="1"/>
    <col min="21" max="21" width="22.33203125" style="3" customWidth="1"/>
    <col min="22" max="22" width="24.6640625" style="3" customWidth="1"/>
    <col min="23" max="16384" width="11" style="3"/>
  </cols>
  <sheetData>
    <row r="1" spans="1:12" x14ac:dyDescent="0.2">
      <c r="A1" s="2" t="s">
        <v>58</v>
      </c>
      <c r="B1" s="2" t="s">
        <v>59</v>
      </c>
    </row>
    <row r="3" spans="1:12" x14ac:dyDescent="0.2">
      <c r="A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I3" s="3" t="s">
        <v>6</v>
      </c>
      <c r="J3" s="3" t="s">
        <v>7</v>
      </c>
    </row>
    <row r="4" spans="1:12" x14ac:dyDescent="0.2">
      <c r="C4" s="3">
        <v>1760</v>
      </c>
      <c r="D4" s="3">
        <v>16</v>
      </c>
      <c r="E4" s="3">
        <v>1760</v>
      </c>
      <c r="F4" s="3" t="s">
        <v>2</v>
      </c>
      <c r="G4" s="3" t="s">
        <v>2</v>
      </c>
      <c r="I4" s="6">
        <v>0.05</v>
      </c>
      <c r="J4" s="6">
        <f t="shared" ref="J4:J46" si="0">(2*C4*D4*E4)/(I4/1000)/10^12</f>
        <v>1.982464</v>
      </c>
      <c r="K4" s="6"/>
      <c r="L4" s="6"/>
    </row>
    <row r="5" spans="1:12" x14ac:dyDescent="0.2">
      <c r="C5" s="3">
        <v>1760</v>
      </c>
      <c r="D5" s="3">
        <v>32</v>
      </c>
      <c r="E5" s="3">
        <v>1760</v>
      </c>
      <c r="F5" s="3" t="s">
        <v>2</v>
      </c>
      <c r="G5" s="3" t="s">
        <v>2</v>
      </c>
      <c r="I5" s="6">
        <v>4.2000000000000003E-2</v>
      </c>
      <c r="J5" s="6">
        <f t="shared" si="0"/>
        <v>4.7201523809523804</v>
      </c>
      <c r="K5" s="6"/>
      <c r="L5" s="6"/>
    </row>
    <row r="6" spans="1:12" x14ac:dyDescent="0.2">
      <c r="C6" s="3">
        <v>1760</v>
      </c>
      <c r="D6" s="3">
        <v>64</v>
      </c>
      <c r="E6" s="3">
        <v>1760</v>
      </c>
      <c r="F6" s="3" t="s">
        <v>2</v>
      </c>
      <c r="G6" s="3" t="s">
        <v>2</v>
      </c>
      <c r="I6" s="6">
        <v>7.4999999999999997E-2</v>
      </c>
      <c r="J6" s="6">
        <f t="shared" si="0"/>
        <v>5.286570666666667</v>
      </c>
      <c r="K6" s="6"/>
      <c r="L6" s="6"/>
    </row>
    <row r="7" spans="1:12" x14ac:dyDescent="0.2">
      <c r="C7" s="3">
        <v>1760</v>
      </c>
      <c r="D7" s="3">
        <v>128</v>
      </c>
      <c r="E7" s="3">
        <v>1760</v>
      </c>
      <c r="F7" s="3" t="s">
        <v>2</v>
      </c>
      <c r="G7" s="3" t="s">
        <v>2</v>
      </c>
      <c r="I7" s="6">
        <v>0.11800000000000001</v>
      </c>
      <c r="J7" s="6">
        <f t="shared" si="0"/>
        <v>6.7202169491525421</v>
      </c>
      <c r="K7" s="6"/>
      <c r="L7" s="6"/>
    </row>
    <row r="8" spans="1:12" x14ac:dyDescent="0.2">
      <c r="C8" s="3">
        <v>1760</v>
      </c>
      <c r="D8" s="3">
        <v>7000</v>
      </c>
      <c r="E8" s="3">
        <v>1760</v>
      </c>
      <c r="F8" s="3" t="s">
        <v>2</v>
      </c>
      <c r="G8" s="3" t="s">
        <v>2</v>
      </c>
      <c r="I8" s="6">
        <v>4.2380000000000004</v>
      </c>
      <c r="J8" s="6">
        <f t="shared" si="0"/>
        <v>10.23275129778197</v>
      </c>
      <c r="K8" s="6"/>
      <c r="L8" s="6"/>
    </row>
    <row r="9" spans="1:12" x14ac:dyDescent="0.2">
      <c r="C9" s="3">
        <v>2048</v>
      </c>
      <c r="D9" s="3">
        <v>16</v>
      </c>
      <c r="E9" s="3">
        <v>2048</v>
      </c>
      <c r="F9" s="3" t="s">
        <v>2</v>
      </c>
      <c r="G9" s="3" t="s">
        <v>2</v>
      </c>
      <c r="I9" s="6">
        <v>9.7000000000000003E-2</v>
      </c>
      <c r="J9" s="6">
        <f t="shared" si="0"/>
        <v>1.3836879175257732</v>
      </c>
      <c r="K9" s="6"/>
      <c r="L9" s="6"/>
    </row>
    <row r="10" spans="1:12" x14ac:dyDescent="0.2">
      <c r="C10" s="3">
        <v>2048</v>
      </c>
      <c r="D10" s="3">
        <v>32</v>
      </c>
      <c r="E10" s="3">
        <v>2048</v>
      </c>
      <c r="F10" s="3" t="s">
        <v>2</v>
      </c>
      <c r="G10" s="3" t="s">
        <v>2</v>
      </c>
      <c r="I10" s="6">
        <v>5.5E-2</v>
      </c>
      <c r="J10" s="6">
        <f t="shared" si="0"/>
        <v>4.8806446545454545</v>
      </c>
      <c r="K10" s="6"/>
      <c r="L10" s="6"/>
    </row>
    <row r="11" spans="1:12" x14ac:dyDescent="0.2">
      <c r="C11" s="3">
        <v>2048</v>
      </c>
      <c r="D11" s="3">
        <v>64</v>
      </c>
      <c r="E11" s="3">
        <v>2048</v>
      </c>
      <c r="F11" s="3" t="s">
        <v>2</v>
      </c>
      <c r="G11" s="3" t="s">
        <v>2</v>
      </c>
      <c r="I11" s="6">
        <v>0.1</v>
      </c>
      <c r="J11" s="6">
        <f t="shared" si="0"/>
        <v>5.3687091200000001</v>
      </c>
      <c r="K11" s="6"/>
      <c r="L11" s="6"/>
    </row>
    <row r="12" spans="1:12" x14ac:dyDescent="0.2">
      <c r="C12" s="3">
        <v>2048</v>
      </c>
      <c r="D12" s="3">
        <v>128</v>
      </c>
      <c r="E12" s="3">
        <v>2048</v>
      </c>
      <c r="F12" s="3" t="s">
        <v>2</v>
      </c>
      <c r="G12" s="3" t="s">
        <v>2</v>
      </c>
      <c r="I12" s="6">
        <v>0.151</v>
      </c>
      <c r="J12" s="6">
        <f t="shared" si="0"/>
        <v>7.1108730066225174</v>
      </c>
      <c r="K12" s="6"/>
      <c r="L12" s="6"/>
    </row>
    <row r="13" spans="1:12" x14ac:dyDescent="0.2">
      <c r="C13" s="3">
        <v>2048</v>
      </c>
      <c r="D13" s="3">
        <v>7000</v>
      </c>
      <c r="E13" s="3">
        <v>2048</v>
      </c>
      <c r="F13" s="3" t="s">
        <v>2</v>
      </c>
      <c r="G13" s="3" t="s">
        <v>2</v>
      </c>
      <c r="I13" s="6">
        <v>5.1669999999999998</v>
      </c>
      <c r="J13" s="6">
        <f t="shared" si="0"/>
        <v>11.364477646603445</v>
      </c>
      <c r="K13" s="6"/>
      <c r="L13" s="6"/>
    </row>
    <row r="14" spans="1:12" x14ac:dyDescent="0.2">
      <c r="C14" s="3">
        <v>2560</v>
      </c>
      <c r="D14" s="3">
        <v>16</v>
      </c>
      <c r="E14" s="3">
        <v>2560</v>
      </c>
      <c r="F14" s="3" t="s">
        <v>2</v>
      </c>
      <c r="G14" s="3" t="s">
        <v>2</v>
      </c>
      <c r="I14" s="6">
        <v>0.16400000000000001</v>
      </c>
      <c r="J14" s="6">
        <f t="shared" si="0"/>
        <v>1.2787512195121951</v>
      </c>
      <c r="K14" s="6"/>
      <c r="L14" s="6"/>
    </row>
    <row r="15" spans="1:12" x14ac:dyDescent="0.2">
      <c r="C15" s="3">
        <v>2560</v>
      </c>
      <c r="D15" s="3">
        <v>32</v>
      </c>
      <c r="E15" s="3">
        <v>2560</v>
      </c>
      <c r="F15" s="3" t="s">
        <v>2</v>
      </c>
      <c r="G15" s="3" t="s">
        <v>2</v>
      </c>
      <c r="I15" s="6">
        <v>0.08</v>
      </c>
      <c r="J15" s="6">
        <f t="shared" si="0"/>
        <v>5.2428800000000004</v>
      </c>
      <c r="K15" s="6"/>
      <c r="L15" s="6"/>
    </row>
    <row r="16" spans="1:12" x14ac:dyDescent="0.2">
      <c r="C16" s="3">
        <v>2560</v>
      </c>
      <c r="D16" s="3">
        <v>64</v>
      </c>
      <c r="E16" s="3">
        <v>2560</v>
      </c>
      <c r="F16" s="3" t="s">
        <v>2</v>
      </c>
      <c r="G16" s="3" t="s">
        <v>2</v>
      </c>
      <c r="I16" s="6">
        <v>0.125</v>
      </c>
      <c r="J16" s="6">
        <f t="shared" si="0"/>
        <v>6.7108863999999997</v>
      </c>
      <c r="K16" s="6"/>
      <c r="L16" s="6"/>
    </row>
    <row r="17" spans="3:12" x14ac:dyDescent="0.2">
      <c r="C17" s="3">
        <v>2560</v>
      </c>
      <c r="D17" s="3">
        <v>128</v>
      </c>
      <c r="E17" s="3">
        <v>2560</v>
      </c>
      <c r="F17" s="3" t="s">
        <v>2</v>
      </c>
      <c r="G17" s="3" t="s">
        <v>2</v>
      </c>
      <c r="I17" s="6">
        <v>0.20800000000000002</v>
      </c>
      <c r="J17" s="6">
        <f t="shared" si="0"/>
        <v>8.0659692307692303</v>
      </c>
      <c r="K17" s="6"/>
      <c r="L17" s="6"/>
    </row>
    <row r="18" spans="3:12" x14ac:dyDescent="0.2">
      <c r="C18" s="3">
        <v>2560</v>
      </c>
      <c r="D18" s="3">
        <v>7000</v>
      </c>
      <c r="E18" s="3">
        <v>2560</v>
      </c>
      <c r="F18" s="3" t="s">
        <v>2</v>
      </c>
      <c r="G18" s="3" t="s">
        <v>2</v>
      </c>
      <c r="I18" s="6">
        <v>8.6259999999999994</v>
      </c>
      <c r="J18" s="6">
        <f t="shared" si="0"/>
        <v>10.636494319499189</v>
      </c>
      <c r="K18" s="6"/>
      <c r="L18" s="6"/>
    </row>
    <row r="19" spans="3:12" x14ac:dyDescent="0.2">
      <c r="C19" s="3">
        <v>4096</v>
      </c>
      <c r="D19" s="3">
        <v>16</v>
      </c>
      <c r="E19" s="3">
        <v>4096</v>
      </c>
      <c r="F19" s="3" t="s">
        <v>2</v>
      </c>
      <c r="G19" s="3" t="s">
        <v>2</v>
      </c>
      <c r="I19" s="6">
        <v>0.496</v>
      </c>
      <c r="J19" s="6">
        <f t="shared" si="0"/>
        <v>1.0824010322580644</v>
      </c>
      <c r="K19" s="6"/>
      <c r="L19" s="6"/>
    </row>
    <row r="20" spans="3:12" x14ac:dyDescent="0.2">
      <c r="C20" s="3">
        <v>4096</v>
      </c>
      <c r="D20" s="3">
        <v>32</v>
      </c>
      <c r="E20" s="3">
        <v>4096</v>
      </c>
      <c r="F20" s="3" t="s">
        <v>2</v>
      </c>
      <c r="G20" s="3" t="s">
        <v>2</v>
      </c>
      <c r="I20" s="6">
        <v>0.20300000000000001</v>
      </c>
      <c r="J20" s="6">
        <f t="shared" si="0"/>
        <v>5.2893685911330053</v>
      </c>
      <c r="K20" s="6"/>
      <c r="L20" s="6"/>
    </row>
    <row r="21" spans="3:12" x14ac:dyDescent="0.2">
      <c r="C21" s="3">
        <v>4096</v>
      </c>
      <c r="D21" s="3">
        <v>64</v>
      </c>
      <c r="E21" s="3">
        <v>4096</v>
      </c>
      <c r="F21" s="3" t="s">
        <v>2</v>
      </c>
      <c r="G21" s="3" t="s">
        <v>2</v>
      </c>
      <c r="I21" s="6">
        <v>0.27</v>
      </c>
      <c r="J21" s="6">
        <f t="shared" si="0"/>
        <v>7.9536431407407404</v>
      </c>
      <c r="K21" s="6"/>
      <c r="L21" s="6"/>
    </row>
    <row r="22" spans="3:12" x14ac:dyDescent="0.2">
      <c r="C22" s="3">
        <v>4096</v>
      </c>
      <c r="D22" s="3">
        <v>128</v>
      </c>
      <c r="E22" s="3">
        <v>4096</v>
      </c>
      <c r="F22" s="3" t="s">
        <v>2</v>
      </c>
      <c r="G22" s="3" t="s">
        <v>2</v>
      </c>
      <c r="I22" s="6">
        <v>0.48599999999999999</v>
      </c>
      <c r="J22" s="6">
        <f t="shared" si="0"/>
        <v>8.8373812674897128</v>
      </c>
      <c r="K22" s="6"/>
      <c r="L22" s="6"/>
    </row>
    <row r="23" spans="3:12" x14ac:dyDescent="0.2">
      <c r="C23" s="3">
        <v>4096</v>
      </c>
      <c r="D23" s="3">
        <v>7000</v>
      </c>
      <c r="E23" s="3">
        <v>4096</v>
      </c>
      <c r="F23" s="3" t="s">
        <v>2</v>
      </c>
      <c r="G23" s="3" t="s">
        <v>2</v>
      </c>
      <c r="I23" s="6">
        <v>21.699000000000002</v>
      </c>
      <c r="J23" s="6">
        <f t="shared" si="0"/>
        <v>10.824509147886998</v>
      </c>
      <c r="K23" s="6"/>
      <c r="L23" s="6"/>
    </row>
    <row r="24" spans="3:12" x14ac:dyDescent="0.2">
      <c r="C24" s="3">
        <v>1760</v>
      </c>
      <c r="D24" s="3">
        <v>16</v>
      </c>
      <c r="E24" s="3">
        <v>1760</v>
      </c>
      <c r="F24" s="3" t="s">
        <v>8</v>
      </c>
      <c r="G24" s="3" t="s">
        <v>2</v>
      </c>
      <c r="I24" s="6">
        <v>9.6000000000000002E-2</v>
      </c>
      <c r="J24" s="6">
        <f t="shared" si="0"/>
        <v>1.0325333333333333</v>
      </c>
      <c r="K24" s="6"/>
      <c r="L24" s="6"/>
    </row>
    <row r="25" spans="3:12" x14ac:dyDescent="0.2">
      <c r="C25" s="3">
        <v>1760</v>
      </c>
      <c r="D25" s="3">
        <v>32</v>
      </c>
      <c r="E25" s="3">
        <v>1760</v>
      </c>
      <c r="F25" s="3" t="s">
        <v>8</v>
      </c>
      <c r="G25" s="3" t="s">
        <v>2</v>
      </c>
      <c r="I25" s="6">
        <v>5.7000000000000002E-2</v>
      </c>
      <c r="J25" s="6">
        <f t="shared" si="0"/>
        <v>3.4780070175438595</v>
      </c>
      <c r="K25" s="6"/>
      <c r="L25" s="6"/>
    </row>
    <row r="26" spans="3:12" x14ac:dyDescent="0.2">
      <c r="C26" s="3">
        <v>1760</v>
      </c>
      <c r="D26" s="3">
        <v>64</v>
      </c>
      <c r="E26" s="3">
        <v>1760</v>
      </c>
      <c r="F26" s="3" t="s">
        <v>8</v>
      </c>
      <c r="G26" s="3" t="s">
        <v>2</v>
      </c>
      <c r="I26" s="6">
        <v>7.8E-2</v>
      </c>
      <c r="J26" s="6">
        <f t="shared" si="0"/>
        <v>5.0832410256410254</v>
      </c>
      <c r="K26" s="6"/>
      <c r="L26" s="6"/>
    </row>
    <row r="27" spans="3:12" x14ac:dyDescent="0.2">
      <c r="C27" s="3">
        <v>1760</v>
      </c>
      <c r="D27" s="3">
        <v>128</v>
      </c>
      <c r="E27" s="3">
        <v>1760</v>
      </c>
      <c r="F27" s="3" t="s">
        <v>8</v>
      </c>
      <c r="G27" s="3" t="s">
        <v>2</v>
      </c>
      <c r="I27" s="6">
        <v>0.11</v>
      </c>
      <c r="J27" s="6">
        <f t="shared" si="0"/>
        <v>7.2089600000000003</v>
      </c>
      <c r="K27" s="6"/>
      <c r="L27" s="6"/>
    </row>
    <row r="28" spans="3:12" x14ac:dyDescent="0.2">
      <c r="C28" s="3">
        <v>1760</v>
      </c>
      <c r="D28" s="3">
        <v>7000</v>
      </c>
      <c r="E28" s="3">
        <v>1760</v>
      </c>
      <c r="F28" s="3" t="s">
        <v>8</v>
      </c>
      <c r="G28" s="3" t="s">
        <v>2</v>
      </c>
      <c r="I28" s="6">
        <v>4.3870000000000005</v>
      </c>
      <c r="J28" s="6">
        <f t="shared" si="0"/>
        <v>9.8852062913152476</v>
      </c>
      <c r="K28" s="6"/>
      <c r="L28" s="6"/>
    </row>
    <row r="29" spans="3:12" x14ac:dyDescent="0.2">
      <c r="C29" s="3">
        <v>2048</v>
      </c>
      <c r="D29" s="3">
        <v>16</v>
      </c>
      <c r="E29" s="3">
        <v>2048</v>
      </c>
      <c r="F29" s="3" t="s">
        <v>8</v>
      </c>
      <c r="G29" s="3" t="s">
        <v>2</v>
      </c>
      <c r="I29" s="6">
        <v>0.111</v>
      </c>
      <c r="J29" s="6">
        <f t="shared" si="0"/>
        <v>1.2091687207207207</v>
      </c>
      <c r="K29" s="6"/>
      <c r="L29" s="6"/>
    </row>
    <row r="30" spans="3:12" x14ac:dyDescent="0.2">
      <c r="C30" s="3">
        <v>2048</v>
      </c>
      <c r="D30" s="3">
        <v>32</v>
      </c>
      <c r="E30" s="3">
        <v>2048</v>
      </c>
      <c r="F30" s="3" t="s">
        <v>8</v>
      </c>
      <c r="G30" s="3" t="s">
        <v>2</v>
      </c>
      <c r="I30" s="6">
        <v>5.5E-2</v>
      </c>
      <c r="J30" s="6">
        <f t="shared" si="0"/>
        <v>4.8806446545454545</v>
      </c>
      <c r="K30" s="6"/>
      <c r="L30" s="6"/>
    </row>
    <row r="31" spans="3:12" x14ac:dyDescent="0.2">
      <c r="C31" s="3">
        <v>2048</v>
      </c>
      <c r="D31" s="3">
        <v>64</v>
      </c>
      <c r="E31" s="3">
        <v>2048</v>
      </c>
      <c r="F31" s="3" t="s">
        <v>8</v>
      </c>
      <c r="G31" s="3" t="s">
        <v>2</v>
      </c>
      <c r="I31" s="6">
        <v>0.17</v>
      </c>
      <c r="J31" s="6">
        <f t="shared" si="0"/>
        <v>3.158064188235294</v>
      </c>
      <c r="K31" s="6"/>
      <c r="L31" s="6"/>
    </row>
    <row r="32" spans="3:12" x14ac:dyDescent="0.2">
      <c r="C32" s="3">
        <v>2048</v>
      </c>
      <c r="D32" s="3">
        <v>128</v>
      </c>
      <c r="E32" s="3">
        <v>2048</v>
      </c>
      <c r="F32" s="3" t="s">
        <v>8</v>
      </c>
      <c r="G32" s="3" t="s">
        <v>2</v>
      </c>
      <c r="I32" s="6">
        <v>0.218</v>
      </c>
      <c r="J32" s="6">
        <f t="shared" si="0"/>
        <v>4.9254212110091746</v>
      </c>
      <c r="K32" s="6"/>
      <c r="L32" s="6"/>
    </row>
    <row r="33" spans="3:12" x14ac:dyDescent="0.2">
      <c r="C33" s="3">
        <v>2048</v>
      </c>
      <c r="D33" s="3">
        <v>7000</v>
      </c>
      <c r="E33" s="3">
        <v>2048</v>
      </c>
      <c r="F33" s="3" t="s">
        <v>8</v>
      </c>
      <c r="G33" s="3" t="s">
        <v>2</v>
      </c>
      <c r="I33" s="6">
        <v>5.2469999999999999</v>
      </c>
      <c r="J33" s="6">
        <f t="shared" si="0"/>
        <v>11.191205641318849</v>
      </c>
      <c r="K33" s="6"/>
      <c r="L33" s="6"/>
    </row>
    <row r="34" spans="3:12" x14ac:dyDescent="0.2">
      <c r="C34" s="3">
        <v>2560</v>
      </c>
      <c r="D34" s="3">
        <v>16</v>
      </c>
      <c r="E34" s="3">
        <v>2560</v>
      </c>
      <c r="F34" s="3" t="s">
        <v>8</v>
      </c>
      <c r="G34" s="3" t="s">
        <v>2</v>
      </c>
      <c r="I34" s="6">
        <v>0.18099999999999999</v>
      </c>
      <c r="J34" s="6">
        <f t="shared" si="0"/>
        <v>1.1586475138121548</v>
      </c>
      <c r="K34" s="6"/>
      <c r="L34" s="6"/>
    </row>
    <row r="35" spans="3:12" x14ac:dyDescent="0.2">
      <c r="C35" s="3">
        <v>2560</v>
      </c>
      <c r="D35" s="3">
        <v>32</v>
      </c>
      <c r="E35" s="3">
        <v>2560</v>
      </c>
      <c r="F35" s="3" t="s">
        <v>8</v>
      </c>
      <c r="G35" s="3" t="s">
        <v>2</v>
      </c>
      <c r="I35" s="6">
        <v>0.115</v>
      </c>
      <c r="J35" s="6">
        <f t="shared" si="0"/>
        <v>3.6472208695652171</v>
      </c>
      <c r="K35" s="6"/>
      <c r="L35" s="6"/>
    </row>
    <row r="36" spans="3:12" x14ac:dyDescent="0.2">
      <c r="C36" s="3">
        <v>2560</v>
      </c>
      <c r="D36" s="3">
        <v>64</v>
      </c>
      <c r="E36" s="3">
        <v>2560</v>
      </c>
      <c r="F36" s="3" t="s">
        <v>8</v>
      </c>
      <c r="G36" s="3" t="s">
        <v>2</v>
      </c>
      <c r="I36" s="6">
        <v>0.40900000000000003</v>
      </c>
      <c r="J36" s="6">
        <f t="shared" si="0"/>
        <v>2.0510044009779951</v>
      </c>
      <c r="K36" s="6"/>
      <c r="L36" s="6"/>
    </row>
    <row r="37" spans="3:12" x14ac:dyDescent="0.2">
      <c r="C37" s="3">
        <v>2560</v>
      </c>
      <c r="D37" s="3">
        <v>128</v>
      </c>
      <c r="E37" s="3">
        <v>2560</v>
      </c>
      <c r="F37" s="3" t="s">
        <v>8</v>
      </c>
      <c r="G37" s="3" t="s">
        <v>2</v>
      </c>
      <c r="I37" s="6">
        <v>0.5</v>
      </c>
      <c r="J37" s="6">
        <f t="shared" si="0"/>
        <v>3.3554431999999998</v>
      </c>
      <c r="K37" s="6"/>
      <c r="L37" s="6"/>
    </row>
    <row r="38" spans="3:12" x14ac:dyDescent="0.2">
      <c r="C38" s="3">
        <v>2560</v>
      </c>
      <c r="D38" s="3">
        <v>7000</v>
      </c>
      <c r="E38" s="3">
        <v>2560</v>
      </c>
      <c r="F38" s="3" t="s">
        <v>8</v>
      </c>
      <c r="G38" s="3" t="s">
        <v>2</v>
      </c>
      <c r="I38" s="6">
        <v>9.1170000000000009</v>
      </c>
      <c r="J38" s="6">
        <f t="shared" si="0"/>
        <v>10.063661292091698</v>
      </c>
      <c r="K38" s="6"/>
      <c r="L38" s="6"/>
    </row>
    <row r="39" spans="3:12" x14ac:dyDescent="0.2">
      <c r="C39" s="3">
        <v>4096</v>
      </c>
      <c r="D39" s="3">
        <v>16</v>
      </c>
      <c r="E39" s="3">
        <v>4096</v>
      </c>
      <c r="F39" s="3" t="s">
        <v>8</v>
      </c>
      <c r="G39" s="3" t="s">
        <v>2</v>
      </c>
      <c r="I39" s="6">
        <v>0.41400000000000003</v>
      </c>
      <c r="J39" s="6">
        <f t="shared" si="0"/>
        <v>1.2967896425120771</v>
      </c>
      <c r="K39" s="6"/>
      <c r="L39" s="6"/>
    </row>
    <row r="40" spans="3:12" x14ac:dyDescent="0.2">
      <c r="C40" s="3">
        <v>4096</v>
      </c>
      <c r="D40" s="3">
        <v>32</v>
      </c>
      <c r="E40" s="3">
        <v>4096</v>
      </c>
      <c r="F40" s="3" t="s">
        <v>8</v>
      </c>
      <c r="G40" s="3" t="s">
        <v>2</v>
      </c>
      <c r="I40" s="6">
        <v>0.20500000000000002</v>
      </c>
      <c r="J40" s="6">
        <f t="shared" si="0"/>
        <v>5.2377649951219505</v>
      </c>
      <c r="K40" s="6"/>
      <c r="L40" s="6"/>
    </row>
    <row r="41" spans="3:12" x14ac:dyDescent="0.2">
      <c r="C41" s="3">
        <v>4096</v>
      </c>
      <c r="D41" s="3">
        <v>64</v>
      </c>
      <c r="E41" s="3">
        <v>4096</v>
      </c>
      <c r="F41" s="3" t="s">
        <v>8</v>
      </c>
      <c r="G41" s="3" t="s">
        <v>2</v>
      </c>
      <c r="I41" s="6">
        <v>0.61</v>
      </c>
      <c r="J41" s="6">
        <f t="shared" si="0"/>
        <v>3.5204649967213113</v>
      </c>
      <c r="K41" s="6"/>
      <c r="L41" s="6"/>
    </row>
    <row r="42" spans="3:12" x14ac:dyDescent="0.2">
      <c r="C42" s="3">
        <v>4096</v>
      </c>
      <c r="D42" s="3">
        <v>128</v>
      </c>
      <c r="E42" s="3">
        <v>4096</v>
      </c>
      <c r="F42" s="3" t="s">
        <v>8</v>
      </c>
      <c r="G42" s="3" t="s">
        <v>2</v>
      </c>
      <c r="I42" s="6">
        <v>0.89400000000000002</v>
      </c>
      <c r="J42" s="6">
        <f t="shared" si="0"/>
        <v>4.8042139776286348</v>
      </c>
      <c r="K42" s="6"/>
      <c r="L42" s="6"/>
    </row>
    <row r="43" spans="3:12" x14ac:dyDescent="0.2">
      <c r="C43" s="3">
        <v>4096</v>
      </c>
      <c r="D43" s="3">
        <v>7000</v>
      </c>
      <c r="E43" s="3">
        <v>4096</v>
      </c>
      <c r="F43" s="3" t="s">
        <v>8</v>
      </c>
      <c r="G43" s="3" t="s">
        <v>2</v>
      </c>
      <c r="I43" s="6">
        <v>22.170999999999999</v>
      </c>
      <c r="J43" s="6">
        <f t="shared" si="0"/>
        <v>10.594065400748727</v>
      </c>
      <c r="K43" s="6"/>
      <c r="L43" s="6"/>
    </row>
    <row r="44" spans="3:12" x14ac:dyDescent="0.2">
      <c r="C44" s="3">
        <v>1760</v>
      </c>
      <c r="D44" s="3">
        <v>7133</v>
      </c>
      <c r="E44" s="3">
        <v>1760</v>
      </c>
      <c r="F44" s="3" t="s">
        <v>2</v>
      </c>
      <c r="G44" s="3" t="s">
        <v>8</v>
      </c>
      <c r="H44" s="3" t="s">
        <v>9</v>
      </c>
      <c r="I44" s="6">
        <v>4.1520000000000001</v>
      </c>
      <c r="J44" s="6">
        <f>(2*C44*D44*E44)/(I44/1000)/10^12</f>
        <v>10.643150674373794</v>
      </c>
      <c r="K44" s="6"/>
      <c r="L44" s="6"/>
    </row>
    <row r="45" spans="3:12" x14ac:dyDescent="0.2">
      <c r="C45" s="3">
        <v>2048</v>
      </c>
      <c r="D45" s="3">
        <v>7133</v>
      </c>
      <c r="E45" s="3">
        <v>2048</v>
      </c>
      <c r="F45" s="3" t="s">
        <v>2</v>
      </c>
      <c r="G45" s="3" t="s">
        <v>8</v>
      </c>
      <c r="I45" s="6">
        <v>5.5360000000000005</v>
      </c>
      <c r="J45" s="6">
        <f t="shared" si="0"/>
        <v>10.808515329479768</v>
      </c>
      <c r="K45" s="6"/>
      <c r="L45" s="6"/>
    </row>
    <row r="46" spans="3:12" x14ac:dyDescent="0.2">
      <c r="C46" s="3">
        <v>2560</v>
      </c>
      <c r="D46" s="3">
        <v>7133</v>
      </c>
      <c r="E46" s="3">
        <v>2560</v>
      </c>
      <c r="F46" s="3" t="s">
        <v>2</v>
      </c>
      <c r="G46" s="3" t="s">
        <v>8</v>
      </c>
      <c r="I46" s="6">
        <v>8.3830000000000009</v>
      </c>
      <c r="J46" s="6">
        <f t="shared" si="0"/>
        <v>11.15276841226291</v>
      </c>
      <c r="K46" s="6"/>
      <c r="L46" s="6"/>
    </row>
    <row r="47" spans="3:12" x14ac:dyDescent="0.2">
      <c r="C47" s="7">
        <v>4096</v>
      </c>
      <c r="D47" s="7">
        <v>7133</v>
      </c>
      <c r="E47" s="7">
        <v>4096</v>
      </c>
      <c r="F47" s="7" t="s">
        <v>2</v>
      </c>
      <c r="G47" s="7" t="s">
        <v>8</v>
      </c>
      <c r="I47" s="6">
        <v>21.757999999999999</v>
      </c>
      <c r="J47" s="6">
        <f>(2*C47*D47*E47)/(I47/1000)/10^12</f>
        <v>11.000264889052303</v>
      </c>
      <c r="K47" s="6"/>
      <c r="L47" s="6"/>
    </row>
    <row r="48" spans="3:12" x14ac:dyDescent="0.2">
      <c r="I48" s="6"/>
      <c r="J48" s="6"/>
      <c r="K48" s="6"/>
      <c r="L48" s="6"/>
    </row>
    <row r="49" spans="3:12" x14ac:dyDescent="0.2">
      <c r="I49" s="6"/>
      <c r="J49" s="6"/>
      <c r="K49" s="6"/>
      <c r="L49" s="6"/>
    </row>
    <row r="50" spans="3:12" x14ac:dyDescent="0.2">
      <c r="C50" s="3">
        <v>5124</v>
      </c>
      <c r="D50" s="3">
        <v>9124</v>
      </c>
      <c r="E50" s="3">
        <v>1760</v>
      </c>
      <c r="F50" s="3" t="s">
        <v>2</v>
      </c>
      <c r="G50" s="3" t="s">
        <v>2</v>
      </c>
      <c r="I50" s="6">
        <v>15.794</v>
      </c>
      <c r="J50" s="6">
        <f>(2*C50*D50*E50)/(I50/1000)/10^12</f>
        <v>10.419453179688491</v>
      </c>
      <c r="K50" s="6"/>
      <c r="L50" s="6"/>
    </row>
    <row r="51" spans="3:12" x14ac:dyDescent="0.2">
      <c r="C51" s="3">
        <v>35</v>
      </c>
      <c r="D51" s="3">
        <v>8457</v>
      </c>
      <c r="E51" s="3">
        <v>1760</v>
      </c>
      <c r="F51" s="3" t="s">
        <v>2</v>
      </c>
      <c r="G51" s="3" t="s">
        <v>2</v>
      </c>
      <c r="I51" s="6">
        <v>0.307</v>
      </c>
      <c r="J51" s="6">
        <f t="shared" ref="J51:J65" si="1">(2*C51*D51*E51)/(I51/1000)/10^12</f>
        <v>3.3938188925081434</v>
      </c>
      <c r="K51" s="6"/>
      <c r="L51" s="6"/>
    </row>
    <row r="52" spans="3:12" x14ac:dyDescent="0.2">
      <c r="C52" s="3">
        <v>5124</v>
      </c>
      <c r="D52" s="3">
        <v>9124</v>
      </c>
      <c r="E52" s="3">
        <v>2048</v>
      </c>
      <c r="F52" s="3" t="s">
        <v>2</v>
      </c>
      <c r="G52" s="3" t="s">
        <v>2</v>
      </c>
      <c r="I52" s="3">
        <v>18.248999999999999</v>
      </c>
      <c r="J52" s="6">
        <f t="shared" si="1"/>
        <v>10.493376957422326</v>
      </c>
      <c r="K52" s="6"/>
      <c r="L52" s="6"/>
    </row>
    <row r="53" spans="3:12" x14ac:dyDescent="0.2">
      <c r="C53" s="3">
        <v>35</v>
      </c>
      <c r="D53" s="3">
        <v>8457</v>
      </c>
      <c r="E53" s="3">
        <v>2048</v>
      </c>
      <c r="F53" s="3" t="s">
        <v>2</v>
      </c>
      <c r="G53" s="3" t="s">
        <v>2</v>
      </c>
      <c r="I53" s="3">
        <v>0.315</v>
      </c>
      <c r="J53" s="6">
        <f t="shared" si="1"/>
        <v>3.8488746666666667</v>
      </c>
      <c r="K53" s="6"/>
      <c r="L53" s="6"/>
    </row>
    <row r="54" spans="3:12" x14ac:dyDescent="0.2">
      <c r="C54" s="3">
        <v>5124</v>
      </c>
      <c r="D54" s="3">
        <v>9124</v>
      </c>
      <c r="E54" s="3">
        <v>2560</v>
      </c>
      <c r="F54" s="3" t="s">
        <v>2</v>
      </c>
      <c r="G54" s="3" t="s">
        <v>2</v>
      </c>
      <c r="I54" s="3">
        <v>22.707000000000001</v>
      </c>
      <c r="J54" s="6">
        <f t="shared" si="1"/>
        <v>10.541553050601134</v>
      </c>
      <c r="K54" s="6"/>
      <c r="L54" s="6"/>
    </row>
    <row r="55" spans="3:12" x14ac:dyDescent="0.2">
      <c r="C55" s="3">
        <v>35</v>
      </c>
      <c r="D55" s="3">
        <v>8457</v>
      </c>
      <c r="E55" s="3">
        <v>2560</v>
      </c>
      <c r="F55" s="3" t="s">
        <v>2</v>
      </c>
      <c r="G55" s="3" t="s">
        <v>2</v>
      </c>
      <c r="I55" s="3">
        <v>0.436</v>
      </c>
      <c r="J55" s="6">
        <f t="shared" si="1"/>
        <v>3.4759045871559633</v>
      </c>
      <c r="K55" s="6"/>
      <c r="L55" s="6"/>
    </row>
    <row r="56" spans="3:12" x14ac:dyDescent="0.2">
      <c r="C56" s="3">
        <v>5124</v>
      </c>
      <c r="D56" s="3">
        <v>9124</v>
      </c>
      <c r="E56" s="3">
        <v>4096</v>
      </c>
      <c r="F56" s="3" t="s">
        <v>2</v>
      </c>
      <c r="G56" s="3" t="s">
        <v>2</v>
      </c>
      <c r="I56" s="3">
        <v>36.186999999999998</v>
      </c>
      <c r="J56" s="6">
        <f t="shared" si="1"/>
        <v>10.583559626164094</v>
      </c>
      <c r="K56" s="6"/>
      <c r="L56" s="6"/>
    </row>
    <row r="57" spans="3:12" x14ac:dyDescent="0.2">
      <c r="C57" s="3">
        <v>35</v>
      </c>
      <c r="D57" s="3">
        <v>8457</v>
      </c>
      <c r="E57" s="3">
        <v>4096</v>
      </c>
      <c r="F57" s="3" t="s">
        <v>2</v>
      </c>
      <c r="G57" s="3" t="s">
        <v>2</v>
      </c>
      <c r="I57" s="3">
        <v>0.627</v>
      </c>
      <c r="J57" s="6">
        <f t="shared" si="1"/>
        <v>3.8672903349282302</v>
      </c>
      <c r="K57" s="6"/>
      <c r="L57" s="6"/>
    </row>
    <row r="58" spans="3:12" x14ac:dyDescent="0.2">
      <c r="C58" s="3">
        <v>5124</v>
      </c>
      <c r="D58" s="3">
        <v>9124</v>
      </c>
      <c r="E58" s="3">
        <v>1760</v>
      </c>
      <c r="F58" s="3" t="s">
        <v>8</v>
      </c>
      <c r="G58" s="3" t="s">
        <v>2</v>
      </c>
      <c r="I58" s="3">
        <v>17.567</v>
      </c>
      <c r="J58" s="6">
        <f t="shared" si="1"/>
        <v>9.3678398998121484</v>
      </c>
      <c r="K58" s="6"/>
      <c r="L58" s="6"/>
    </row>
    <row r="59" spans="3:12" x14ac:dyDescent="0.2">
      <c r="C59" s="3">
        <v>35</v>
      </c>
      <c r="D59" s="3">
        <v>8457</v>
      </c>
      <c r="E59" s="3">
        <v>1760</v>
      </c>
      <c r="F59" s="3" t="s">
        <v>8</v>
      </c>
      <c r="G59" s="3" t="s">
        <v>2</v>
      </c>
      <c r="I59" s="3">
        <v>0.28500000000000003</v>
      </c>
      <c r="J59" s="6">
        <f t="shared" si="1"/>
        <v>3.6557978947368417</v>
      </c>
      <c r="K59" s="6"/>
      <c r="L59" s="6"/>
    </row>
    <row r="60" spans="3:12" x14ac:dyDescent="0.2">
      <c r="C60" s="3">
        <v>5124</v>
      </c>
      <c r="D60" s="3">
        <v>9124</v>
      </c>
      <c r="E60" s="3">
        <v>2048</v>
      </c>
      <c r="F60" s="3" t="s">
        <v>8</v>
      </c>
      <c r="G60" s="3" t="s">
        <v>2</v>
      </c>
      <c r="I60" s="6">
        <v>18.882000000000001</v>
      </c>
      <c r="J60" s="6">
        <f t="shared" si="1"/>
        <v>10.141597081665076</v>
      </c>
      <c r="K60" s="6"/>
      <c r="L60" s="6"/>
    </row>
    <row r="61" spans="3:12" x14ac:dyDescent="0.2">
      <c r="C61" s="3">
        <v>35</v>
      </c>
      <c r="D61" s="3">
        <v>8457</v>
      </c>
      <c r="E61" s="3">
        <v>2048</v>
      </c>
      <c r="F61" s="3" t="s">
        <v>8</v>
      </c>
      <c r="G61" s="3" t="s">
        <v>2</v>
      </c>
      <c r="I61" s="6">
        <v>0.25600000000000001</v>
      </c>
      <c r="J61" s="6">
        <f t="shared" si="1"/>
        <v>4.7359200000000001</v>
      </c>
      <c r="K61" s="6"/>
      <c r="L61" s="6"/>
    </row>
    <row r="62" spans="3:12" x14ac:dyDescent="0.2">
      <c r="C62" s="3">
        <v>5124</v>
      </c>
      <c r="D62" s="3">
        <v>9124</v>
      </c>
      <c r="E62" s="3">
        <v>2560</v>
      </c>
      <c r="F62" s="3" t="s">
        <v>8</v>
      </c>
      <c r="G62" s="3" t="s">
        <v>2</v>
      </c>
      <c r="I62" s="6">
        <v>27.018000000000001</v>
      </c>
      <c r="J62" s="6">
        <f t="shared" si="1"/>
        <v>8.8595397557184103</v>
      </c>
      <c r="K62" s="6"/>
      <c r="L62" s="6"/>
    </row>
    <row r="63" spans="3:12" x14ac:dyDescent="0.2">
      <c r="C63" s="3">
        <v>35</v>
      </c>
      <c r="D63" s="3">
        <v>8457</v>
      </c>
      <c r="E63" s="3">
        <v>2560</v>
      </c>
      <c r="F63" s="3" t="s">
        <v>8</v>
      </c>
      <c r="G63" s="3" t="s">
        <v>2</v>
      </c>
      <c r="I63" s="6">
        <v>0.41200000000000003</v>
      </c>
      <c r="J63" s="6">
        <f t="shared" si="1"/>
        <v>3.6783844660194172</v>
      </c>
      <c r="K63" s="6"/>
      <c r="L63" s="6"/>
    </row>
    <row r="64" spans="3:12" x14ac:dyDescent="0.2">
      <c r="C64" s="3">
        <v>5124</v>
      </c>
      <c r="D64" s="3">
        <v>9124</v>
      </c>
      <c r="E64" s="3">
        <v>4096</v>
      </c>
      <c r="F64" s="3" t="s">
        <v>8</v>
      </c>
      <c r="G64" s="3" t="s">
        <v>2</v>
      </c>
      <c r="I64" s="6">
        <v>37.442999999999998</v>
      </c>
      <c r="J64" s="6">
        <f t="shared" si="1"/>
        <v>10.228541307908021</v>
      </c>
      <c r="K64" s="6"/>
      <c r="L64" s="6"/>
    </row>
    <row r="65" spans="3:12" x14ac:dyDescent="0.2">
      <c r="C65" s="3">
        <v>35</v>
      </c>
      <c r="D65" s="3">
        <v>8457</v>
      </c>
      <c r="E65" s="3">
        <v>4096</v>
      </c>
      <c r="F65" s="3" t="s">
        <v>8</v>
      </c>
      <c r="G65" s="3" t="s">
        <v>2</v>
      </c>
      <c r="I65" s="6">
        <v>0.53400000000000003</v>
      </c>
      <c r="J65" s="6">
        <f t="shared" si="1"/>
        <v>4.5408071910112353</v>
      </c>
      <c r="K65" s="6"/>
      <c r="L65" s="6"/>
    </row>
    <row r="66" spans="3:12" x14ac:dyDescent="0.2">
      <c r="I66" s="6"/>
      <c r="J66" s="6"/>
      <c r="K66" s="6"/>
      <c r="L66" s="6"/>
    </row>
    <row r="67" spans="3:12" x14ac:dyDescent="0.2">
      <c r="C67" s="3">
        <v>7680</v>
      </c>
      <c r="D67" s="3">
        <v>16</v>
      </c>
      <c r="E67" s="3">
        <v>2560</v>
      </c>
      <c r="F67" s="3" t="s">
        <v>2</v>
      </c>
      <c r="G67" s="3" t="s">
        <v>2</v>
      </c>
      <c r="I67" s="6">
        <v>0.88</v>
      </c>
      <c r="J67" s="6">
        <f t="shared" ref="J67:J82" si="2">(2*C67*D67*E67)/(I67/1000)/10^12</f>
        <v>0.71493818181818181</v>
      </c>
      <c r="K67" s="6"/>
      <c r="L67" s="6"/>
    </row>
    <row r="68" spans="3:12" x14ac:dyDescent="0.2">
      <c r="C68" s="3">
        <v>7680</v>
      </c>
      <c r="D68" s="3">
        <v>32</v>
      </c>
      <c r="E68" s="3">
        <v>2560</v>
      </c>
      <c r="F68" s="3" t="s">
        <v>2</v>
      </c>
      <c r="G68" s="3" t="s">
        <v>2</v>
      </c>
      <c r="I68" s="6">
        <v>0.23400000000000001</v>
      </c>
      <c r="J68" s="6">
        <f t="shared" si="2"/>
        <v>5.3773128205128202</v>
      </c>
      <c r="K68" s="6"/>
      <c r="L68" s="6"/>
    </row>
    <row r="69" spans="3:12" x14ac:dyDescent="0.2">
      <c r="C69" s="3">
        <v>7680</v>
      </c>
      <c r="D69" s="3">
        <v>64</v>
      </c>
      <c r="E69" s="3">
        <v>2560</v>
      </c>
      <c r="F69" s="3" t="s">
        <v>2</v>
      </c>
      <c r="G69" s="3" t="s">
        <v>2</v>
      </c>
      <c r="I69" s="6">
        <v>0.31</v>
      </c>
      <c r="J69" s="6">
        <f t="shared" si="2"/>
        <v>8.1180077419354841</v>
      </c>
      <c r="K69" s="6"/>
      <c r="L69" s="6"/>
    </row>
    <row r="70" spans="3:12" x14ac:dyDescent="0.2">
      <c r="C70" s="3">
        <v>7680</v>
      </c>
      <c r="D70" s="3">
        <v>128</v>
      </c>
      <c r="E70" s="3">
        <v>2560</v>
      </c>
      <c r="F70" s="3" t="s">
        <v>2</v>
      </c>
      <c r="G70" s="3" t="s">
        <v>2</v>
      </c>
      <c r="I70" s="6">
        <v>0.61</v>
      </c>
      <c r="J70" s="6">
        <f t="shared" si="2"/>
        <v>8.2510898360655744</v>
      </c>
      <c r="K70" s="6"/>
      <c r="L70" s="6"/>
    </row>
    <row r="71" spans="3:12" x14ac:dyDescent="0.2">
      <c r="C71" s="3">
        <v>7680</v>
      </c>
      <c r="D71" s="3">
        <v>16</v>
      </c>
      <c r="E71" s="3">
        <v>2560</v>
      </c>
      <c r="F71" s="3" t="s">
        <v>8</v>
      </c>
      <c r="G71" s="3" t="s">
        <v>2</v>
      </c>
      <c r="I71" s="6">
        <v>0.52</v>
      </c>
      <c r="J71" s="6">
        <f t="shared" si="2"/>
        <v>1.2098953846153846</v>
      </c>
      <c r="K71" s="6"/>
      <c r="L71" s="6"/>
    </row>
    <row r="72" spans="3:12" x14ac:dyDescent="0.2">
      <c r="C72" s="3">
        <v>7680</v>
      </c>
      <c r="D72" s="3">
        <v>32</v>
      </c>
      <c r="E72" s="3">
        <v>2560</v>
      </c>
      <c r="F72" s="3" t="s">
        <v>8</v>
      </c>
      <c r="G72" s="3" t="s">
        <v>2</v>
      </c>
      <c r="I72" s="3">
        <v>0.33</v>
      </c>
      <c r="J72" s="6">
        <f t="shared" si="2"/>
        <v>3.8130036363636362</v>
      </c>
      <c r="K72" s="6"/>
      <c r="L72" s="6"/>
    </row>
    <row r="73" spans="3:12" x14ac:dyDescent="0.2">
      <c r="C73" s="3">
        <v>7680</v>
      </c>
      <c r="D73" s="3">
        <v>64</v>
      </c>
      <c r="E73" s="3">
        <v>2560</v>
      </c>
      <c r="F73" s="3" t="s">
        <v>8</v>
      </c>
      <c r="G73" s="3" t="s">
        <v>2</v>
      </c>
      <c r="I73" s="6">
        <v>1.337</v>
      </c>
      <c r="J73" s="6">
        <f t="shared" si="2"/>
        <v>1.882260583395662</v>
      </c>
      <c r="K73" s="6"/>
      <c r="L73" s="6"/>
    </row>
    <row r="74" spans="3:12" x14ac:dyDescent="0.2">
      <c r="C74" s="3">
        <v>7680</v>
      </c>
      <c r="D74" s="3">
        <v>128</v>
      </c>
      <c r="E74" s="3">
        <v>2560</v>
      </c>
      <c r="F74" s="3" t="s">
        <v>8</v>
      </c>
      <c r="G74" s="3" t="s">
        <v>2</v>
      </c>
      <c r="I74" s="6">
        <v>2.2509999999999999</v>
      </c>
      <c r="J74" s="6">
        <f t="shared" si="2"/>
        <v>2.2359683696135053</v>
      </c>
      <c r="K74" s="6"/>
      <c r="L74" s="6"/>
    </row>
    <row r="75" spans="3:12" x14ac:dyDescent="0.2">
      <c r="C75" s="3">
        <f>3*1024</f>
        <v>3072</v>
      </c>
      <c r="D75" s="3">
        <v>16</v>
      </c>
      <c r="E75" s="3">
        <v>1024</v>
      </c>
      <c r="F75" s="3" t="s">
        <v>2</v>
      </c>
      <c r="G75" s="3" t="s">
        <v>2</v>
      </c>
      <c r="I75" s="3">
        <v>7.8E-2</v>
      </c>
      <c r="J75" s="6">
        <f t="shared" si="2"/>
        <v>1.2905550769230769</v>
      </c>
      <c r="K75" s="6"/>
      <c r="L75" s="6"/>
    </row>
    <row r="76" spans="3:12" x14ac:dyDescent="0.2">
      <c r="C76" s="3">
        <f t="shared" ref="C76:C82" si="3">3*1024</f>
        <v>3072</v>
      </c>
      <c r="D76" s="3">
        <v>32</v>
      </c>
      <c r="E76" s="3">
        <v>1024</v>
      </c>
      <c r="F76" s="3" t="s">
        <v>2</v>
      </c>
      <c r="G76" s="3" t="s">
        <v>2</v>
      </c>
      <c r="I76" s="6">
        <v>4.9000000000000002E-2</v>
      </c>
      <c r="J76" s="6">
        <f t="shared" si="2"/>
        <v>4.1087059591836725</v>
      </c>
      <c r="K76" s="6"/>
      <c r="L76" s="6"/>
    </row>
    <row r="77" spans="3:12" x14ac:dyDescent="0.2">
      <c r="C77" s="3">
        <f t="shared" si="3"/>
        <v>3072</v>
      </c>
      <c r="D77" s="3">
        <v>64</v>
      </c>
      <c r="E77" s="3">
        <v>1024</v>
      </c>
      <c r="F77" s="3" t="s">
        <v>2</v>
      </c>
      <c r="G77" s="3" t="s">
        <v>2</v>
      </c>
      <c r="I77" s="6">
        <v>7.8E-2</v>
      </c>
      <c r="J77" s="6">
        <f t="shared" si="2"/>
        <v>5.1622203076923077</v>
      </c>
      <c r="K77" s="6"/>
      <c r="L77" s="6"/>
    </row>
    <row r="78" spans="3:12" x14ac:dyDescent="0.2">
      <c r="C78" s="3">
        <f t="shared" si="3"/>
        <v>3072</v>
      </c>
      <c r="D78" s="3">
        <v>128</v>
      </c>
      <c r="E78" s="3">
        <v>1024</v>
      </c>
      <c r="F78" s="3" t="s">
        <v>2</v>
      </c>
      <c r="G78" s="3" t="s">
        <v>2</v>
      </c>
      <c r="I78" s="3">
        <v>0.10300000000000001</v>
      </c>
      <c r="J78" s="6">
        <f t="shared" si="2"/>
        <v>7.8185084271844651</v>
      </c>
      <c r="K78" s="6"/>
      <c r="L78" s="6"/>
    </row>
    <row r="79" spans="3:12" x14ac:dyDescent="0.2">
      <c r="C79" s="3">
        <f t="shared" si="3"/>
        <v>3072</v>
      </c>
      <c r="D79" s="3">
        <v>16</v>
      </c>
      <c r="E79" s="3">
        <v>1024</v>
      </c>
      <c r="F79" s="3" t="s">
        <v>8</v>
      </c>
      <c r="G79" s="3" t="s">
        <v>2</v>
      </c>
      <c r="I79" s="6">
        <v>9.4E-2</v>
      </c>
      <c r="J79" s="6">
        <f t="shared" si="2"/>
        <v>1.0708861276595747</v>
      </c>
      <c r="K79" s="6"/>
      <c r="L79" s="6"/>
    </row>
    <row r="80" spans="3:12" x14ac:dyDescent="0.2">
      <c r="C80" s="3">
        <f t="shared" si="3"/>
        <v>3072</v>
      </c>
      <c r="D80" s="3">
        <v>32</v>
      </c>
      <c r="E80" s="3">
        <v>1024</v>
      </c>
      <c r="F80" s="3" t="s">
        <v>8</v>
      </c>
      <c r="G80" s="3" t="s">
        <v>2</v>
      </c>
      <c r="I80" s="6">
        <v>5.1000000000000004E-2</v>
      </c>
      <c r="J80" s="6">
        <f t="shared" si="2"/>
        <v>3.9475802352941174</v>
      </c>
      <c r="K80" s="6"/>
      <c r="L80" s="6"/>
    </row>
    <row r="81" spans="3:12" x14ac:dyDescent="0.2">
      <c r="C81" s="3">
        <f t="shared" si="3"/>
        <v>3072</v>
      </c>
      <c r="D81" s="3">
        <v>64</v>
      </c>
      <c r="E81" s="3">
        <v>1024</v>
      </c>
      <c r="F81" s="3" t="s">
        <v>8</v>
      </c>
      <c r="G81" s="3" t="s">
        <v>2</v>
      </c>
      <c r="I81" s="3">
        <v>0.128</v>
      </c>
      <c r="J81" s="6">
        <f t="shared" si="2"/>
        <v>3.1457280000000001</v>
      </c>
      <c r="K81" s="6"/>
      <c r="L81" s="6"/>
    </row>
    <row r="82" spans="3:12" x14ac:dyDescent="0.2">
      <c r="C82" s="3">
        <f t="shared" si="3"/>
        <v>3072</v>
      </c>
      <c r="D82" s="3">
        <v>128</v>
      </c>
      <c r="E82" s="3">
        <v>1024</v>
      </c>
      <c r="F82" s="3" t="s">
        <v>8</v>
      </c>
      <c r="G82" s="3" t="s">
        <v>2</v>
      </c>
      <c r="I82" s="6">
        <v>0.14400000000000002</v>
      </c>
      <c r="J82" s="6">
        <f t="shared" si="2"/>
        <v>5.5924053333333328</v>
      </c>
      <c r="K82" s="6"/>
      <c r="L82" s="6"/>
    </row>
    <row r="83" spans="3:12" x14ac:dyDescent="0.2">
      <c r="I83" s="6"/>
      <c r="J83" s="6"/>
      <c r="K83" s="6"/>
      <c r="L83" s="6"/>
    </row>
    <row r="84" spans="3:12" x14ac:dyDescent="0.2">
      <c r="C84" s="3">
        <v>3072</v>
      </c>
      <c r="D84" s="3">
        <v>7435</v>
      </c>
      <c r="E84" s="3">
        <v>1024</v>
      </c>
      <c r="F84" s="3" t="s">
        <v>2</v>
      </c>
      <c r="G84" s="3" t="s">
        <v>8</v>
      </c>
      <c r="I84" s="6">
        <v>4.5209999999999999</v>
      </c>
      <c r="J84" s="6">
        <f t="shared" ref="J84:J85" si="4">(2*C84*D84*E84)/(I84/1000)/10^12</f>
        <v>10.346599283344393</v>
      </c>
      <c r="K84" s="6"/>
      <c r="L84" s="6"/>
    </row>
    <row r="85" spans="3:12" x14ac:dyDescent="0.2">
      <c r="C85" s="3">
        <v>7680</v>
      </c>
      <c r="D85" s="3">
        <v>5481</v>
      </c>
      <c r="E85" s="3">
        <v>2560</v>
      </c>
      <c r="F85" s="3" t="s">
        <v>2</v>
      </c>
      <c r="G85" s="3" t="s">
        <v>8</v>
      </c>
      <c r="I85" s="6">
        <v>20.126999999999999</v>
      </c>
      <c r="J85" s="6">
        <f t="shared" si="4"/>
        <v>10.708088120435237</v>
      </c>
      <c r="K85" s="6"/>
      <c r="L85" s="6"/>
    </row>
    <row r="86" spans="3:12" x14ac:dyDescent="0.2">
      <c r="I86" s="6"/>
      <c r="J86" s="6"/>
    </row>
    <row r="87" spans="3:12" x14ac:dyDescent="0.2">
      <c r="C87" s="3">
        <v>512</v>
      </c>
      <c r="D87" s="3">
        <v>8</v>
      </c>
      <c r="E87" s="3">
        <v>500000</v>
      </c>
      <c r="F87" s="3" t="s">
        <v>2</v>
      </c>
      <c r="G87" s="3" t="s">
        <v>2</v>
      </c>
      <c r="I87" s="6">
        <v>6.8840000000000003</v>
      </c>
      <c r="J87" s="6">
        <f t="shared" ref="J87:J150" si="5">(2*C87*D87*E87)/(I87/1000)/10^12</f>
        <v>0.59500290528762345</v>
      </c>
    </row>
    <row r="88" spans="3:12" x14ac:dyDescent="0.2">
      <c r="C88" s="3">
        <v>1024</v>
      </c>
      <c r="D88" s="3">
        <v>8</v>
      </c>
      <c r="E88" s="3">
        <v>500000</v>
      </c>
      <c r="F88" s="3" t="s">
        <v>2</v>
      </c>
      <c r="G88" s="3" t="s">
        <v>2</v>
      </c>
      <c r="I88" s="6">
        <v>7.5920000000000005</v>
      </c>
      <c r="J88" s="6">
        <f t="shared" si="5"/>
        <v>1.0790305584826132</v>
      </c>
    </row>
    <row r="89" spans="3:12" x14ac:dyDescent="0.2">
      <c r="C89" s="3">
        <v>512</v>
      </c>
      <c r="D89" s="3">
        <v>16</v>
      </c>
      <c r="E89" s="3">
        <v>500000</v>
      </c>
      <c r="F89" s="3" t="s">
        <v>2</v>
      </c>
      <c r="G89" s="3" t="s">
        <v>2</v>
      </c>
      <c r="I89" s="6">
        <v>6.6639999999999997</v>
      </c>
      <c r="J89" s="6">
        <f t="shared" si="5"/>
        <v>1.2292917166866748</v>
      </c>
    </row>
    <row r="90" spans="3:12" x14ac:dyDescent="0.2">
      <c r="C90" s="3">
        <v>1024</v>
      </c>
      <c r="D90" s="3">
        <v>16</v>
      </c>
      <c r="E90" s="3">
        <v>500000</v>
      </c>
      <c r="F90" s="3" t="s">
        <v>2</v>
      </c>
      <c r="G90" s="3" t="s">
        <v>2</v>
      </c>
      <c r="I90" s="6">
        <v>8.4809999999999999</v>
      </c>
      <c r="J90" s="6">
        <f t="shared" si="5"/>
        <v>1.9318476594741185</v>
      </c>
    </row>
    <row r="91" spans="3:12" x14ac:dyDescent="0.2">
      <c r="C91" s="3">
        <v>512</v>
      </c>
      <c r="D91" s="3">
        <v>8</v>
      </c>
      <c r="E91" s="3">
        <v>500000</v>
      </c>
      <c r="F91" s="3" t="s">
        <v>8</v>
      </c>
      <c r="G91" s="3" t="s">
        <v>2</v>
      </c>
      <c r="I91" s="6">
        <v>4.96</v>
      </c>
      <c r="J91" s="6">
        <f t="shared" si="5"/>
        <v>0.82580645161290323</v>
      </c>
    </row>
    <row r="92" spans="3:12" x14ac:dyDescent="0.2">
      <c r="C92" s="3">
        <v>1024</v>
      </c>
      <c r="D92" s="3">
        <v>8</v>
      </c>
      <c r="E92" s="3">
        <v>500000</v>
      </c>
      <c r="F92" s="3" t="s">
        <v>8</v>
      </c>
      <c r="G92" s="3" t="s">
        <v>2</v>
      </c>
      <c r="I92" s="6">
        <v>6.5339999999999998</v>
      </c>
      <c r="J92" s="6">
        <f t="shared" si="5"/>
        <v>1.253749617385981</v>
      </c>
    </row>
    <row r="93" spans="3:12" x14ac:dyDescent="0.2">
      <c r="C93" s="3">
        <v>512</v>
      </c>
      <c r="D93" s="3">
        <v>16</v>
      </c>
      <c r="E93" s="3">
        <v>500000</v>
      </c>
      <c r="F93" s="3" t="s">
        <v>8</v>
      </c>
      <c r="G93" s="3" t="s">
        <v>2</v>
      </c>
      <c r="I93" s="3">
        <v>7.2250000000000005</v>
      </c>
      <c r="J93" s="6">
        <f t="shared" si="5"/>
        <v>1.1338408304498269</v>
      </c>
    </row>
    <row r="94" spans="3:12" x14ac:dyDescent="0.2">
      <c r="C94" s="3">
        <v>1024</v>
      </c>
      <c r="D94" s="3">
        <v>16</v>
      </c>
      <c r="E94" s="3">
        <v>500000</v>
      </c>
      <c r="F94" s="3" t="s">
        <v>8</v>
      </c>
      <c r="G94" s="3" t="s">
        <v>2</v>
      </c>
      <c r="I94" s="6">
        <v>14.628</v>
      </c>
      <c r="J94" s="6">
        <f t="shared" si="5"/>
        <v>1.1200437517090511</v>
      </c>
    </row>
    <row r="95" spans="3:12" x14ac:dyDescent="0.2">
      <c r="C95" s="3">
        <v>1024</v>
      </c>
      <c r="D95" s="3">
        <v>700</v>
      </c>
      <c r="E95" s="3">
        <v>512</v>
      </c>
      <c r="F95" s="3" t="s">
        <v>2</v>
      </c>
      <c r="G95" s="3" t="s">
        <v>2</v>
      </c>
      <c r="I95" s="6">
        <v>0.10300000000000001</v>
      </c>
      <c r="J95" s="6">
        <f t="shared" si="5"/>
        <v>7.1262446601941738</v>
      </c>
    </row>
    <row r="96" spans="3:12" x14ac:dyDescent="0.2">
      <c r="C96" s="3">
        <v>1024</v>
      </c>
      <c r="D96" s="3">
        <v>700</v>
      </c>
      <c r="E96" s="3">
        <v>512</v>
      </c>
      <c r="F96" s="3" t="s">
        <v>8</v>
      </c>
      <c r="G96" s="3" t="s">
        <v>2</v>
      </c>
      <c r="I96" s="3">
        <v>0.111</v>
      </c>
      <c r="J96" s="6">
        <f t="shared" si="5"/>
        <v>6.6126414414414416</v>
      </c>
    </row>
    <row r="97" spans="1:10" x14ac:dyDescent="0.2">
      <c r="C97" s="3">
        <v>7680</v>
      </c>
      <c r="D97" s="3">
        <v>24000</v>
      </c>
      <c r="E97" s="3">
        <v>2560</v>
      </c>
      <c r="F97" s="3" t="s">
        <v>2</v>
      </c>
      <c r="G97" s="3" t="s">
        <v>2</v>
      </c>
      <c r="I97" s="6">
        <v>89.668000000000006</v>
      </c>
      <c r="J97" s="6">
        <f t="shared" si="5"/>
        <v>10.524584021055448</v>
      </c>
    </row>
    <row r="98" spans="1:10" x14ac:dyDescent="0.2">
      <c r="C98" s="3">
        <v>6144</v>
      </c>
      <c r="D98" s="3">
        <v>24000</v>
      </c>
      <c r="E98" s="3">
        <v>2048</v>
      </c>
      <c r="F98" s="3" t="s">
        <v>2</v>
      </c>
      <c r="G98" s="3" t="s">
        <v>2</v>
      </c>
      <c r="I98" s="6">
        <v>56.563000000000002</v>
      </c>
      <c r="J98" s="6">
        <f t="shared" si="5"/>
        <v>10.678001096122907</v>
      </c>
    </row>
    <row r="99" spans="1:10" x14ac:dyDescent="0.2">
      <c r="A99" s="7"/>
      <c r="C99" s="7">
        <v>4608</v>
      </c>
      <c r="D99" s="7">
        <v>24000</v>
      </c>
      <c r="E99" s="7">
        <v>1536</v>
      </c>
      <c r="F99" s="7" t="s">
        <v>2</v>
      </c>
      <c r="G99" s="7" t="s">
        <v>2</v>
      </c>
      <c r="H99" s="7"/>
      <c r="I99" s="6">
        <v>32.109000000000002</v>
      </c>
      <c r="J99" s="6">
        <f t="shared" si="5"/>
        <v>10.580791180042979</v>
      </c>
    </row>
    <row r="100" spans="1:10" x14ac:dyDescent="0.2">
      <c r="A100" s="7"/>
      <c r="C100" s="7">
        <v>8448</v>
      </c>
      <c r="D100" s="7">
        <v>24000</v>
      </c>
      <c r="E100" s="7">
        <v>2816</v>
      </c>
      <c r="F100" s="7" t="s">
        <v>2</v>
      </c>
      <c r="G100" s="7" t="s">
        <v>2</v>
      </c>
      <c r="H100" s="7"/>
      <c r="I100" s="6">
        <v>108.81100000000001</v>
      </c>
      <c r="J100" s="6">
        <f t="shared" si="5"/>
        <v>10.494336638758949</v>
      </c>
    </row>
    <row r="101" spans="1:10" x14ac:dyDescent="0.2">
      <c r="A101" s="7"/>
      <c r="C101" s="7">
        <v>3072</v>
      </c>
      <c r="D101" s="7">
        <v>24000</v>
      </c>
      <c r="E101" s="7">
        <v>1024</v>
      </c>
      <c r="F101" s="7" t="s">
        <v>2</v>
      </c>
      <c r="G101" s="7" t="s">
        <v>2</v>
      </c>
      <c r="H101" s="7"/>
      <c r="I101" s="6">
        <v>14.291</v>
      </c>
      <c r="J101" s="6">
        <f t="shared" si="5"/>
        <v>10.565736757399762</v>
      </c>
    </row>
    <row r="102" spans="1:10" x14ac:dyDescent="0.2">
      <c r="C102" s="3">
        <v>7680</v>
      </c>
      <c r="D102" s="3">
        <v>48000</v>
      </c>
      <c r="E102" s="3">
        <v>2560</v>
      </c>
      <c r="F102" s="3" t="s">
        <v>2</v>
      </c>
      <c r="G102" s="3" t="s">
        <v>2</v>
      </c>
      <c r="I102" s="6">
        <v>192.02199999999999</v>
      </c>
      <c r="J102" s="6">
        <f t="shared" si="5"/>
        <v>9.829273729051879</v>
      </c>
    </row>
    <row r="103" spans="1:10" x14ac:dyDescent="0.2">
      <c r="C103" s="3">
        <v>6144</v>
      </c>
      <c r="D103" s="3">
        <v>48000</v>
      </c>
      <c r="E103" s="3">
        <v>2048</v>
      </c>
      <c r="F103" s="3" t="s">
        <v>2</v>
      </c>
      <c r="G103" s="3" t="s">
        <v>2</v>
      </c>
      <c r="I103" s="6">
        <v>114.58199999999999</v>
      </c>
      <c r="J103" s="6">
        <f t="shared" si="5"/>
        <v>10.542315128030582</v>
      </c>
    </row>
    <row r="104" spans="1:10" x14ac:dyDescent="0.2">
      <c r="A104" s="7"/>
      <c r="C104" s="7">
        <v>4608</v>
      </c>
      <c r="D104" s="7">
        <v>48000</v>
      </c>
      <c r="E104" s="7">
        <v>1536</v>
      </c>
      <c r="F104" s="7" t="s">
        <v>2</v>
      </c>
      <c r="G104" s="7" t="s">
        <v>2</v>
      </c>
      <c r="H104" s="7"/>
      <c r="I104" s="6">
        <v>68.716999999999999</v>
      </c>
      <c r="J104" s="6">
        <f t="shared" si="5"/>
        <v>9.8880516902658737</v>
      </c>
    </row>
    <row r="105" spans="1:10" x14ac:dyDescent="0.2">
      <c r="A105" s="7"/>
      <c r="C105" s="7">
        <v>8448</v>
      </c>
      <c r="D105" s="7">
        <v>48000</v>
      </c>
      <c r="E105" s="7">
        <v>2816</v>
      </c>
      <c r="F105" s="7" t="s">
        <v>2</v>
      </c>
      <c r="G105" s="7" t="s">
        <v>2</v>
      </c>
      <c r="H105" s="7"/>
      <c r="I105" s="6">
        <v>235.04900000000001</v>
      </c>
      <c r="J105" s="6">
        <f t="shared" si="5"/>
        <v>9.7162656637552161</v>
      </c>
    </row>
    <row r="106" spans="1:10" x14ac:dyDescent="0.2">
      <c r="A106" s="7"/>
      <c r="C106" s="7">
        <v>3072</v>
      </c>
      <c r="D106" s="7">
        <v>48000</v>
      </c>
      <c r="E106" s="7">
        <v>1024</v>
      </c>
      <c r="F106" s="7" t="s">
        <v>2</v>
      </c>
      <c r="G106" s="7" t="s">
        <v>2</v>
      </c>
      <c r="H106" s="7"/>
      <c r="I106" s="6">
        <v>29.435000000000002</v>
      </c>
      <c r="J106" s="6">
        <f t="shared" si="5"/>
        <v>10.259551146594189</v>
      </c>
    </row>
    <row r="107" spans="1:10" x14ac:dyDescent="0.2">
      <c r="C107" s="3">
        <v>7680</v>
      </c>
      <c r="D107" s="3">
        <v>24000</v>
      </c>
      <c r="E107" s="3">
        <v>2560</v>
      </c>
      <c r="F107" s="3" t="s">
        <v>8</v>
      </c>
      <c r="G107" s="3" t="s">
        <v>2</v>
      </c>
      <c r="I107" s="6">
        <v>120.003</v>
      </c>
      <c r="J107" s="6">
        <f t="shared" si="5"/>
        <v>7.864123396915077</v>
      </c>
    </row>
    <row r="108" spans="1:10" x14ac:dyDescent="0.2">
      <c r="C108" s="3">
        <v>6144</v>
      </c>
      <c r="D108" s="3">
        <v>24000</v>
      </c>
      <c r="E108" s="3">
        <v>2048</v>
      </c>
      <c r="F108" s="3" t="s">
        <v>8</v>
      </c>
      <c r="G108" s="3" t="s">
        <v>2</v>
      </c>
      <c r="I108" s="6">
        <v>139.101</v>
      </c>
      <c r="J108" s="6">
        <f t="shared" si="5"/>
        <v>4.3420232492936783</v>
      </c>
    </row>
    <row r="109" spans="1:10" x14ac:dyDescent="0.2">
      <c r="A109" s="7"/>
      <c r="C109" s="7">
        <v>4608</v>
      </c>
      <c r="D109" s="7">
        <v>24000</v>
      </c>
      <c r="E109" s="7">
        <v>1536</v>
      </c>
      <c r="F109" s="7" t="s">
        <v>8</v>
      </c>
      <c r="G109" s="7" t="s">
        <v>2</v>
      </c>
      <c r="H109" s="7"/>
      <c r="I109" s="6">
        <v>37.503</v>
      </c>
      <c r="J109" s="6">
        <f t="shared" si="5"/>
        <v>9.0589719222462204</v>
      </c>
    </row>
    <row r="110" spans="1:10" x14ac:dyDescent="0.2">
      <c r="A110" s="7"/>
      <c r="C110" s="7">
        <v>8448</v>
      </c>
      <c r="D110" s="7">
        <v>24000</v>
      </c>
      <c r="E110" s="7">
        <v>2816</v>
      </c>
      <c r="F110" s="7" t="s">
        <v>8</v>
      </c>
      <c r="G110" s="7" t="s">
        <v>2</v>
      </c>
      <c r="H110" s="7"/>
      <c r="I110" s="6">
        <v>151.71799999999999</v>
      </c>
      <c r="J110" s="6">
        <f t="shared" si="5"/>
        <v>7.5264587194663788</v>
      </c>
    </row>
    <row r="111" spans="1:10" x14ac:dyDescent="0.2">
      <c r="A111" s="7"/>
      <c r="C111" s="7">
        <v>3072</v>
      </c>
      <c r="D111" s="7">
        <v>24000</v>
      </c>
      <c r="E111" s="7">
        <v>1024</v>
      </c>
      <c r="F111" s="7" t="s">
        <v>8</v>
      </c>
      <c r="G111" s="7" t="s">
        <v>2</v>
      </c>
      <c r="H111" s="7"/>
      <c r="I111" s="6">
        <v>15.178000000000001</v>
      </c>
      <c r="J111" s="6">
        <f t="shared" si="5"/>
        <v>9.9482767162999082</v>
      </c>
    </row>
    <row r="112" spans="1:10" x14ac:dyDescent="0.2">
      <c r="C112" s="3">
        <v>7680</v>
      </c>
      <c r="D112" s="3">
        <v>48000</v>
      </c>
      <c r="E112" s="3">
        <v>2560</v>
      </c>
      <c r="F112" s="3" t="s">
        <v>8</v>
      </c>
      <c r="G112" s="3" t="s">
        <v>2</v>
      </c>
      <c r="I112" s="6">
        <v>217.15800000000002</v>
      </c>
      <c r="J112" s="6">
        <f t="shared" si="5"/>
        <v>8.6915370375486969</v>
      </c>
    </row>
    <row r="113" spans="1:10" x14ac:dyDescent="0.2">
      <c r="C113" s="3">
        <v>6144</v>
      </c>
      <c r="D113" s="3">
        <v>48000</v>
      </c>
      <c r="E113" s="3">
        <v>2048</v>
      </c>
      <c r="F113" s="3" t="s">
        <v>8</v>
      </c>
      <c r="G113" s="3" t="s">
        <v>2</v>
      </c>
      <c r="I113" s="6">
        <v>279.08499999999998</v>
      </c>
      <c r="J113" s="6">
        <f t="shared" si="5"/>
        <v>4.328285475751116</v>
      </c>
    </row>
    <row r="114" spans="1:10" x14ac:dyDescent="0.2">
      <c r="A114" s="7"/>
      <c r="C114" s="7">
        <v>4608</v>
      </c>
      <c r="D114" s="7">
        <v>48000</v>
      </c>
      <c r="E114" s="7">
        <v>1536</v>
      </c>
      <c r="F114" s="7" t="s">
        <v>8</v>
      </c>
      <c r="G114" s="7" t="s">
        <v>2</v>
      </c>
      <c r="H114" s="7"/>
      <c r="I114" s="6">
        <v>73.798000000000002</v>
      </c>
      <c r="J114" s="6">
        <f t="shared" si="5"/>
        <v>9.207258299682918</v>
      </c>
    </row>
    <row r="115" spans="1:10" x14ac:dyDescent="0.2">
      <c r="A115" s="7"/>
      <c r="C115" s="7">
        <v>8448</v>
      </c>
      <c r="D115" s="7">
        <v>48000</v>
      </c>
      <c r="E115" s="7">
        <v>2816</v>
      </c>
      <c r="F115" s="7" t="s">
        <v>8</v>
      </c>
      <c r="G115" s="7" t="s">
        <v>2</v>
      </c>
      <c r="H115" s="7"/>
      <c r="I115" s="6">
        <v>267.07499999999999</v>
      </c>
      <c r="J115" s="6">
        <f t="shared" si="5"/>
        <v>8.5511505307497888</v>
      </c>
    </row>
    <row r="116" spans="1:10" x14ac:dyDescent="0.2">
      <c r="A116" s="7"/>
      <c r="C116" s="7">
        <v>3072</v>
      </c>
      <c r="D116" s="7">
        <v>48000</v>
      </c>
      <c r="E116" s="7">
        <v>1024</v>
      </c>
      <c r="F116" s="7" t="s">
        <v>8</v>
      </c>
      <c r="G116" s="7" t="s">
        <v>2</v>
      </c>
      <c r="H116" s="7"/>
      <c r="I116" s="6">
        <v>30.151</v>
      </c>
      <c r="J116" s="6">
        <f t="shared" si="5"/>
        <v>10.015916155351398</v>
      </c>
    </row>
    <row r="117" spans="1:10" x14ac:dyDescent="0.2">
      <c r="A117" s="7"/>
      <c r="C117" s="7">
        <v>6144</v>
      </c>
      <c r="D117" s="7">
        <v>16</v>
      </c>
      <c r="E117" s="7">
        <v>2048</v>
      </c>
      <c r="F117" s="7" t="s">
        <v>2</v>
      </c>
      <c r="G117" s="7" t="s">
        <v>2</v>
      </c>
      <c r="H117" s="7"/>
      <c r="I117" s="6">
        <v>0.44500000000000001</v>
      </c>
      <c r="J117" s="6">
        <f t="shared" si="5"/>
        <v>0.90483861573033708</v>
      </c>
    </row>
    <row r="118" spans="1:10" x14ac:dyDescent="0.2">
      <c r="A118" s="7"/>
      <c r="C118" s="7">
        <v>4608</v>
      </c>
      <c r="D118" s="7">
        <v>16</v>
      </c>
      <c r="E118" s="7">
        <v>1536</v>
      </c>
      <c r="F118" s="7" t="s">
        <v>2</v>
      </c>
      <c r="G118" s="7" t="s">
        <v>2</v>
      </c>
      <c r="H118" s="7"/>
      <c r="I118" s="6">
        <v>0.23300000000000001</v>
      </c>
      <c r="J118" s="6">
        <f t="shared" si="5"/>
        <v>0.97207045493562216</v>
      </c>
    </row>
    <row r="119" spans="1:10" x14ac:dyDescent="0.2">
      <c r="A119" s="7"/>
      <c r="C119" s="7">
        <v>8448</v>
      </c>
      <c r="D119" s="7">
        <v>16</v>
      </c>
      <c r="E119" s="7">
        <v>2816</v>
      </c>
      <c r="F119" s="7" t="s">
        <v>2</v>
      </c>
      <c r="G119" s="7" t="s">
        <v>2</v>
      </c>
      <c r="H119" s="7"/>
      <c r="I119" s="6">
        <v>1.048</v>
      </c>
      <c r="J119" s="6">
        <f t="shared" si="5"/>
        <v>0.7263990229007633</v>
      </c>
    </row>
    <row r="120" spans="1:10" x14ac:dyDescent="0.2">
      <c r="A120" s="7"/>
      <c r="C120" s="7">
        <v>6144</v>
      </c>
      <c r="D120" s="7">
        <v>32</v>
      </c>
      <c r="E120" s="7">
        <v>2048</v>
      </c>
      <c r="F120" s="7" t="s">
        <v>2</v>
      </c>
      <c r="G120" s="7" t="s">
        <v>2</v>
      </c>
      <c r="H120" s="7"/>
      <c r="I120" s="6">
        <v>0.252</v>
      </c>
      <c r="J120" s="6">
        <f t="shared" si="5"/>
        <v>3.1956601904761905</v>
      </c>
    </row>
    <row r="121" spans="1:10" x14ac:dyDescent="0.2">
      <c r="A121" s="7"/>
      <c r="C121" s="7">
        <v>4608</v>
      </c>
      <c r="D121" s="7">
        <v>32</v>
      </c>
      <c r="E121" s="7">
        <v>1536</v>
      </c>
      <c r="F121" s="7" t="s">
        <v>2</v>
      </c>
      <c r="G121" s="7" t="s">
        <v>2</v>
      </c>
      <c r="H121" s="7"/>
      <c r="I121" s="6">
        <v>9.0999999999999998E-2</v>
      </c>
      <c r="J121" s="6">
        <f t="shared" si="5"/>
        <v>4.9778552967032965</v>
      </c>
    </row>
    <row r="122" spans="1:10" x14ac:dyDescent="0.2">
      <c r="A122" s="7"/>
      <c r="C122" s="7">
        <v>8448</v>
      </c>
      <c r="D122" s="7">
        <v>32</v>
      </c>
      <c r="E122" s="7">
        <v>2816</v>
      </c>
      <c r="F122" s="7" t="s">
        <v>2</v>
      </c>
      <c r="G122" s="7" t="s">
        <v>2</v>
      </c>
      <c r="H122" s="7"/>
      <c r="I122" s="6">
        <v>0.30199999999999999</v>
      </c>
      <c r="J122" s="6">
        <f t="shared" si="5"/>
        <v>5.0414978543046365</v>
      </c>
    </row>
    <row r="123" spans="1:10" x14ac:dyDescent="0.2">
      <c r="A123" s="7"/>
      <c r="C123" s="7">
        <v>6144</v>
      </c>
      <c r="D123" s="7">
        <v>16</v>
      </c>
      <c r="E123" s="7">
        <v>2048</v>
      </c>
      <c r="F123" s="7" t="s">
        <v>8</v>
      </c>
      <c r="G123" s="7" t="s">
        <v>2</v>
      </c>
      <c r="H123" s="7"/>
      <c r="I123" s="6">
        <v>0.30599999999999999</v>
      </c>
      <c r="J123" s="6">
        <f t="shared" si="5"/>
        <v>1.3158600784313725</v>
      </c>
    </row>
    <row r="124" spans="1:10" x14ac:dyDescent="0.2">
      <c r="A124" s="7"/>
      <c r="C124" s="7">
        <v>4608</v>
      </c>
      <c r="D124" s="7">
        <v>16</v>
      </c>
      <c r="E124" s="7">
        <v>1536</v>
      </c>
      <c r="F124" s="7" t="s">
        <v>8</v>
      </c>
      <c r="G124" s="7" t="s">
        <v>2</v>
      </c>
      <c r="H124" s="7"/>
      <c r="I124" s="6">
        <v>0.17899999999999999</v>
      </c>
      <c r="J124" s="6">
        <f t="shared" si="5"/>
        <v>1.2653207597765364</v>
      </c>
    </row>
    <row r="125" spans="1:10" x14ac:dyDescent="0.2">
      <c r="A125" s="7"/>
      <c r="C125" s="7">
        <v>8448</v>
      </c>
      <c r="D125" s="7">
        <v>16</v>
      </c>
      <c r="E125" s="7">
        <v>2816</v>
      </c>
      <c r="F125" s="7" t="s">
        <v>8</v>
      </c>
      <c r="G125" s="7" t="s">
        <v>2</v>
      </c>
      <c r="H125" s="7"/>
      <c r="I125" s="6">
        <v>0.59</v>
      </c>
      <c r="J125" s="6">
        <f t="shared" si="5"/>
        <v>1.2902816542372884</v>
      </c>
    </row>
    <row r="126" spans="1:10" x14ac:dyDescent="0.2">
      <c r="A126" s="7"/>
      <c r="C126" s="7">
        <v>6144</v>
      </c>
      <c r="D126" s="7">
        <v>32</v>
      </c>
      <c r="E126" s="7">
        <v>2048</v>
      </c>
      <c r="F126" s="7" t="s">
        <v>8</v>
      </c>
      <c r="G126" s="7" t="s">
        <v>2</v>
      </c>
      <c r="H126" s="7"/>
      <c r="I126" s="6">
        <v>0.36399999999999999</v>
      </c>
      <c r="J126" s="6">
        <f t="shared" si="5"/>
        <v>2.212380131868132</v>
      </c>
    </row>
    <row r="127" spans="1:10" x14ac:dyDescent="0.2">
      <c r="A127" s="7"/>
      <c r="C127" s="7">
        <v>4608</v>
      </c>
      <c r="D127" s="7">
        <v>32</v>
      </c>
      <c r="E127" s="7">
        <v>1536</v>
      </c>
      <c r="F127" s="7" t="s">
        <v>8</v>
      </c>
      <c r="G127" s="7" t="s">
        <v>2</v>
      </c>
      <c r="H127" s="7"/>
      <c r="I127" s="6">
        <v>0.127</v>
      </c>
      <c r="J127" s="6">
        <f t="shared" si="5"/>
        <v>3.566809700787402</v>
      </c>
    </row>
    <row r="128" spans="1:10" x14ac:dyDescent="0.2">
      <c r="A128" s="7"/>
      <c r="C128" s="7">
        <v>8448</v>
      </c>
      <c r="D128" s="7">
        <v>32</v>
      </c>
      <c r="E128" s="7">
        <v>2816</v>
      </c>
      <c r="F128" s="7" t="s">
        <v>8</v>
      </c>
      <c r="G128" s="7" t="s">
        <v>2</v>
      </c>
      <c r="H128" s="7"/>
      <c r="I128" s="6">
        <v>0.42</v>
      </c>
      <c r="J128" s="6">
        <f t="shared" si="5"/>
        <v>3.6250770285714289</v>
      </c>
    </row>
    <row r="129" spans="2:10" x14ac:dyDescent="0.2">
      <c r="C129" s="7">
        <v>512</v>
      </c>
      <c r="D129" s="3">
        <f>1500*16</f>
        <v>24000</v>
      </c>
      <c r="E129" s="7">
        <v>2816</v>
      </c>
      <c r="F129" s="7" t="s">
        <v>2</v>
      </c>
      <c r="G129" s="7" t="s">
        <v>2</v>
      </c>
      <c r="H129" s="7"/>
      <c r="I129" s="6">
        <v>6.7490000000000006</v>
      </c>
      <c r="J129" s="6">
        <f t="shared" si="5"/>
        <v>10.254262261075715</v>
      </c>
    </row>
    <row r="130" spans="2:10" x14ac:dyDescent="0.2">
      <c r="C130" s="7">
        <v>512</v>
      </c>
      <c r="D130" s="3">
        <f t="shared" ref="D130:D136" si="6">1500*16</f>
        <v>24000</v>
      </c>
      <c r="E130" s="7">
        <v>2048</v>
      </c>
      <c r="F130" s="7" t="s">
        <v>2</v>
      </c>
      <c r="G130" s="7" t="s">
        <v>2</v>
      </c>
      <c r="H130" s="7"/>
      <c r="I130" s="6">
        <v>5.0890000000000004</v>
      </c>
      <c r="J130" s="6">
        <f t="shared" si="5"/>
        <v>9.8902825702495569</v>
      </c>
    </row>
    <row r="131" spans="2:10" x14ac:dyDescent="0.2">
      <c r="B131" s="7"/>
      <c r="C131" s="7">
        <v>512</v>
      </c>
      <c r="D131" s="3">
        <f t="shared" si="6"/>
        <v>24000</v>
      </c>
      <c r="E131" s="7">
        <v>2560</v>
      </c>
      <c r="F131" s="7" t="s">
        <v>2</v>
      </c>
      <c r="G131" s="7" t="s">
        <v>2</v>
      </c>
      <c r="H131" s="7"/>
      <c r="I131" s="6">
        <v>6.1870000000000003</v>
      </c>
      <c r="J131" s="6">
        <f t="shared" si="5"/>
        <v>10.168831420720865</v>
      </c>
    </row>
    <row r="132" spans="2:10" x14ac:dyDescent="0.2">
      <c r="B132" s="7"/>
      <c r="C132" s="7">
        <v>512</v>
      </c>
      <c r="D132" s="3">
        <f t="shared" si="6"/>
        <v>24000</v>
      </c>
      <c r="E132" s="7">
        <v>1530</v>
      </c>
      <c r="F132" s="7" t="s">
        <v>2</v>
      </c>
      <c r="G132" s="7" t="s">
        <v>2</v>
      </c>
      <c r="H132" s="7"/>
      <c r="I132" s="6">
        <v>3.7589999999999999</v>
      </c>
      <c r="J132" s="6">
        <f t="shared" si="5"/>
        <v>10.003000798084598</v>
      </c>
    </row>
    <row r="133" spans="2:10" x14ac:dyDescent="0.2">
      <c r="C133" s="7">
        <v>1024</v>
      </c>
      <c r="D133" s="3">
        <f t="shared" si="6"/>
        <v>24000</v>
      </c>
      <c r="E133" s="7">
        <v>2816</v>
      </c>
      <c r="F133" s="7" t="s">
        <v>2</v>
      </c>
      <c r="G133" s="7" t="s">
        <v>2</v>
      </c>
      <c r="H133" s="7"/>
      <c r="I133" s="6">
        <v>13.487</v>
      </c>
      <c r="J133" s="6">
        <f t="shared" si="5"/>
        <v>10.262625639504707</v>
      </c>
    </row>
    <row r="134" spans="2:10" x14ac:dyDescent="0.2">
      <c r="C134" s="7">
        <v>1024</v>
      </c>
      <c r="D134" s="3">
        <f t="shared" si="6"/>
        <v>24000</v>
      </c>
      <c r="E134" s="7">
        <v>2048</v>
      </c>
      <c r="F134" s="7" t="s">
        <v>2</v>
      </c>
      <c r="G134" s="7" t="s">
        <v>2</v>
      </c>
      <c r="H134" s="7"/>
      <c r="I134" s="6">
        <v>9.7940000000000005</v>
      </c>
      <c r="J134" s="6">
        <f t="shared" si="5"/>
        <v>10.278057586277313</v>
      </c>
    </row>
    <row r="135" spans="2:10" x14ac:dyDescent="0.2">
      <c r="B135" s="7"/>
      <c r="C135" s="7">
        <v>1024</v>
      </c>
      <c r="D135" s="3">
        <f t="shared" si="6"/>
        <v>24000</v>
      </c>
      <c r="E135" s="7">
        <v>2560</v>
      </c>
      <c r="F135" s="7" t="s">
        <v>2</v>
      </c>
      <c r="G135" s="7" t="s">
        <v>2</v>
      </c>
      <c r="H135" s="7"/>
      <c r="I135" s="6">
        <v>12.048999999999999</v>
      </c>
      <c r="J135" s="6">
        <f t="shared" si="5"/>
        <v>10.443117271142834</v>
      </c>
    </row>
    <row r="136" spans="2:10" x14ac:dyDescent="0.2">
      <c r="B136" s="7"/>
      <c r="C136" s="7">
        <v>1024</v>
      </c>
      <c r="D136" s="3">
        <f t="shared" si="6"/>
        <v>24000</v>
      </c>
      <c r="E136" s="7">
        <v>1530</v>
      </c>
      <c r="F136" s="7" t="s">
        <v>2</v>
      </c>
      <c r="G136" s="7" t="s">
        <v>2</v>
      </c>
      <c r="H136" s="7"/>
      <c r="I136" s="6">
        <v>7.2759999999999998</v>
      </c>
      <c r="J136" s="6">
        <f t="shared" si="5"/>
        <v>10.335700934579439</v>
      </c>
    </row>
    <row r="137" spans="2:10" x14ac:dyDescent="0.2">
      <c r="B137" s="7"/>
      <c r="C137" s="7">
        <v>512</v>
      </c>
      <c r="D137" s="7">
        <v>16</v>
      </c>
      <c r="E137" s="7">
        <v>512</v>
      </c>
      <c r="F137" s="7" t="s">
        <v>2</v>
      </c>
      <c r="G137" s="7" t="s">
        <v>2</v>
      </c>
      <c r="H137" s="7"/>
      <c r="I137" s="6">
        <v>1.0999999999999999E-2</v>
      </c>
      <c r="J137" s="6">
        <f t="shared" si="5"/>
        <v>0.76260072727272732</v>
      </c>
    </row>
    <row r="138" spans="2:10" x14ac:dyDescent="0.2">
      <c r="B138" s="7"/>
      <c r="C138" s="7">
        <v>1024</v>
      </c>
      <c r="D138" s="7">
        <v>16</v>
      </c>
      <c r="E138" s="7">
        <v>512</v>
      </c>
      <c r="F138" s="7" t="s">
        <v>2</v>
      </c>
      <c r="G138" s="7" t="s">
        <v>2</v>
      </c>
      <c r="H138" s="7"/>
      <c r="I138" s="6">
        <v>1.0999999999999999E-2</v>
      </c>
      <c r="J138" s="6">
        <f t="shared" si="5"/>
        <v>1.5252014545454546</v>
      </c>
    </row>
    <row r="139" spans="2:10" x14ac:dyDescent="0.2">
      <c r="C139" s="7">
        <v>512</v>
      </c>
      <c r="D139" s="3">
        <f>1500*16</f>
        <v>24000</v>
      </c>
      <c r="E139" s="7">
        <v>2816</v>
      </c>
      <c r="F139" s="7" t="s">
        <v>8</v>
      </c>
      <c r="G139" s="7" t="s">
        <v>2</v>
      </c>
      <c r="H139" s="7"/>
      <c r="I139" s="6">
        <v>6.9880000000000004</v>
      </c>
      <c r="J139" s="6">
        <f t="shared" si="5"/>
        <v>9.9035512306811686</v>
      </c>
    </row>
    <row r="140" spans="2:10" x14ac:dyDescent="0.2">
      <c r="C140" s="7">
        <v>512</v>
      </c>
      <c r="D140" s="3">
        <f t="shared" ref="D140:D146" si="7">1500*16</f>
        <v>24000</v>
      </c>
      <c r="E140" s="7">
        <v>2048</v>
      </c>
      <c r="F140" s="7" t="s">
        <v>8</v>
      </c>
      <c r="G140" s="7" t="s">
        <v>2</v>
      </c>
      <c r="H140" s="7"/>
      <c r="I140" s="6">
        <v>5.0979999999999999</v>
      </c>
      <c r="J140" s="6">
        <f t="shared" si="5"/>
        <v>9.8728222832483326</v>
      </c>
    </row>
    <row r="141" spans="2:10" x14ac:dyDescent="0.2">
      <c r="B141" s="7"/>
      <c r="C141" s="7">
        <v>512</v>
      </c>
      <c r="D141" s="3">
        <f t="shared" si="7"/>
        <v>24000</v>
      </c>
      <c r="E141" s="7">
        <v>2560</v>
      </c>
      <c r="F141" s="7" t="s">
        <v>8</v>
      </c>
      <c r="G141" s="7" t="s">
        <v>2</v>
      </c>
      <c r="H141" s="7"/>
      <c r="I141" s="6">
        <v>6.3220000000000001</v>
      </c>
      <c r="J141" s="6">
        <f t="shared" si="5"/>
        <v>9.951686175260992</v>
      </c>
    </row>
    <row r="142" spans="2:10" x14ac:dyDescent="0.2">
      <c r="B142" s="7"/>
      <c r="C142" s="7">
        <v>512</v>
      </c>
      <c r="D142" s="3">
        <f t="shared" si="7"/>
        <v>24000</v>
      </c>
      <c r="E142" s="7">
        <v>1530</v>
      </c>
      <c r="F142" s="7" t="s">
        <v>8</v>
      </c>
      <c r="G142" s="7" t="s">
        <v>2</v>
      </c>
      <c r="H142" s="7"/>
      <c r="I142" s="6">
        <v>3.8360000000000003</v>
      </c>
      <c r="J142" s="6">
        <f t="shared" si="5"/>
        <v>9.8022106360792485</v>
      </c>
    </row>
    <row r="143" spans="2:10" x14ac:dyDescent="0.2">
      <c r="C143" s="7">
        <v>1024</v>
      </c>
      <c r="D143" s="3">
        <f t="shared" si="7"/>
        <v>24000</v>
      </c>
      <c r="E143" s="7">
        <v>2816</v>
      </c>
      <c r="F143" s="7" t="s">
        <v>8</v>
      </c>
      <c r="G143" s="7" t="s">
        <v>2</v>
      </c>
      <c r="H143" s="7"/>
      <c r="I143" s="6">
        <v>15.47</v>
      </c>
      <c r="J143" s="6">
        <f t="shared" si="5"/>
        <v>8.9471255332902384</v>
      </c>
    </row>
    <row r="144" spans="2:10" x14ac:dyDescent="0.2">
      <c r="C144" s="7">
        <v>1024</v>
      </c>
      <c r="D144" s="3">
        <f t="shared" si="7"/>
        <v>24000</v>
      </c>
      <c r="E144" s="7">
        <v>2048</v>
      </c>
      <c r="F144" s="7" t="s">
        <v>8</v>
      </c>
      <c r="G144" s="7" t="s">
        <v>2</v>
      </c>
      <c r="H144" s="7"/>
      <c r="I144" s="6">
        <v>9.8990000000000009</v>
      </c>
      <c r="J144" s="6">
        <f t="shared" si="5"/>
        <v>10.169036872411354</v>
      </c>
    </row>
    <row r="145" spans="2:10" x14ac:dyDescent="0.2">
      <c r="B145" s="7"/>
      <c r="C145" s="7">
        <v>1024</v>
      </c>
      <c r="D145" s="3">
        <f t="shared" si="7"/>
        <v>24000</v>
      </c>
      <c r="E145" s="7">
        <v>2560</v>
      </c>
      <c r="F145" s="7" t="s">
        <v>8</v>
      </c>
      <c r="G145" s="7" t="s">
        <v>2</v>
      </c>
      <c r="H145" s="7"/>
      <c r="I145" s="6">
        <v>13.071</v>
      </c>
      <c r="J145" s="6">
        <f t="shared" si="5"/>
        <v>9.6265871012164332</v>
      </c>
    </row>
    <row r="146" spans="2:10" x14ac:dyDescent="0.2">
      <c r="B146" s="7"/>
      <c r="C146" s="7">
        <v>1024</v>
      </c>
      <c r="D146" s="3">
        <f t="shared" si="7"/>
        <v>24000</v>
      </c>
      <c r="E146" s="7">
        <v>1530</v>
      </c>
      <c r="F146" s="7" t="s">
        <v>8</v>
      </c>
      <c r="G146" s="7" t="s">
        <v>2</v>
      </c>
      <c r="H146" s="7"/>
      <c r="I146" s="6">
        <v>7.5209999999999999</v>
      </c>
      <c r="J146" s="6">
        <f t="shared" si="5"/>
        <v>9.9990107698444355</v>
      </c>
    </row>
    <row r="147" spans="2:10" x14ac:dyDescent="0.2">
      <c r="B147" s="7"/>
      <c r="C147" s="7">
        <v>512</v>
      </c>
      <c r="D147" s="7">
        <v>16</v>
      </c>
      <c r="E147" s="7">
        <v>512</v>
      </c>
      <c r="F147" s="7" t="s">
        <v>2</v>
      </c>
      <c r="G147" s="7" t="s">
        <v>8</v>
      </c>
      <c r="H147" s="7"/>
      <c r="I147" s="6">
        <v>6.0000000000000001E-3</v>
      </c>
      <c r="J147" s="6">
        <f t="shared" si="5"/>
        <v>1.3981013333333332</v>
      </c>
    </row>
    <row r="148" spans="2:10" x14ac:dyDescent="0.2">
      <c r="B148" s="7"/>
      <c r="C148" s="7">
        <v>1024</v>
      </c>
      <c r="D148" s="7">
        <v>16</v>
      </c>
      <c r="E148" s="7">
        <v>512</v>
      </c>
      <c r="F148" s="7" t="s">
        <v>2</v>
      </c>
      <c r="G148" s="7" t="s">
        <v>8</v>
      </c>
      <c r="H148" s="7"/>
      <c r="I148" s="6">
        <v>9.0000000000000011E-3</v>
      </c>
      <c r="J148" s="6">
        <f t="shared" si="5"/>
        <v>1.8641351111111111</v>
      </c>
    </row>
    <row r="149" spans="2:10" x14ac:dyDescent="0.2">
      <c r="C149" s="7">
        <v>512</v>
      </c>
      <c r="D149" s="3">
        <f>1500*32</f>
        <v>48000</v>
      </c>
      <c r="E149" s="7">
        <v>2816</v>
      </c>
      <c r="F149" s="7" t="s">
        <v>2</v>
      </c>
      <c r="G149" s="7" t="s">
        <v>2</v>
      </c>
      <c r="H149" s="7"/>
      <c r="I149" s="6">
        <v>13.863</v>
      </c>
      <c r="J149" s="6">
        <f t="shared" si="5"/>
        <v>9.9842769963211424</v>
      </c>
    </row>
    <row r="150" spans="2:10" x14ac:dyDescent="0.2">
      <c r="C150" s="7">
        <v>512</v>
      </c>
      <c r="D150" s="3">
        <f t="shared" ref="D150:D156" si="8">1500*32</f>
        <v>48000</v>
      </c>
      <c r="E150" s="7">
        <v>2048</v>
      </c>
      <c r="F150" s="7" t="s">
        <v>2</v>
      </c>
      <c r="G150" s="7" t="s">
        <v>2</v>
      </c>
      <c r="H150" s="7"/>
      <c r="I150" s="6">
        <v>9.9809999999999999</v>
      </c>
      <c r="J150" s="6">
        <f t="shared" si="5"/>
        <v>10.085492034866245</v>
      </c>
    </row>
    <row r="151" spans="2:10" x14ac:dyDescent="0.2">
      <c r="B151" s="7"/>
      <c r="C151" s="7">
        <v>512</v>
      </c>
      <c r="D151" s="3">
        <f t="shared" si="8"/>
        <v>48000</v>
      </c>
      <c r="E151" s="7">
        <v>2560</v>
      </c>
      <c r="F151" s="7" t="s">
        <v>2</v>
      </c>
      <c r="G151" s="7" t="s">
        <v>2</v>
      </c>
      <c r="H151" s="7"/>
      <c r="I151" s="6">
        <v>12.625</v>
      </c>
      <c r="J151" s="6">
        <f t="shared" ref="J151:J168" si="9">(2*C151*D151*E151)/(I151/1000)/10^12</f>
        <v>9.9666629702970297</v>
      </c>
    </row>
    <row r="152" spans="2:10" x14ac:dyDescent="0.2">
      <c r="B152" s="7"/>
      <c r="C152" s="7">
        <v>512</v>
      </c>
      <c r="D152" s="3">
        <f t="shared" si="8"/>
        <v>48000</v>
      </c>
      <c r="E152" s="7">
        <v>1530</v>
      </c>
      <c r="F152" s="7" t="s">
        <v>2</v>
      </c>
      <c r="G152" s="7" t="s">
        <v>2</v>
      </c>
      <c r="H152" s="7"/>
      <c r="I152" s="6">
        <v>7.577</v>
      </c>
      <c r="J152" s="6">
        <f t="shared" si="9"/>
        <v>9.9251102019268842</v>
      </c>
    </row>
    <row r="153" spans="2:10" x14ac:dyDescent="0.2">
      <c r="C153" s="7">
        <v>1024</v>
      </c>
      <c r="D153" s="3">
        <f t="shared" si="8"/>
        <v>48000</v>
      </c>
      <c r="E153" s="7">
        <v>2816</v>
      </c>
      <c r="F153" s="7" t="s">
        <v>2</v>
      </c>
      <c r="G153" s="7" t="s">
        <v>2</v>
      </c>
      <c r="H153" s="7"/>
      <c r="I153" s="6">
        <v>27.966000000000001</v>
      </c>
      <c r="J153" s="6">
        <f t="shared" si="9"/>
        <v>9.8985934348852176</v>
      </c>
    </row>
    <row r="154" spans="2:10" x14ac:dyDescent="0.2">
      <c r="C154" s="7">
        <v>1024</v>
      </c>
      <c r="D154" s="3">
        <f t="shared" si="8"/>
        <v>48000</v>
      </c>
      <c r="E154" s="7">
        <v>2048</v>
      </c>
      <c r="F154" s="7" t="s">
        <v>2</v>
      </c>
      <c r="G154" s="7" t="s">
        <v>2</v>
      </c>
      <c r="H154" s="7"/>
      <c r="I154" s="6">
        <v>19.716000000000001</v>
      </c>
      <c r="J154" s="6">
        <f t="shared" si="9"/>
        <v>10.211330493000608</v>
      </c>
    </row>
    <row r="155" spans="2:10" x14ac:dyDescent="0.2">
      <c r="B155" s="7"/>
      <c r="C155" s="7">
        <v>1024</v>
      </c>
      <c r="D155" s="3">
        <f t="shared" si="8"/>
        <v>48000</v>
      </c>
      <c r="E155" s="7">
        <v>2560</v>
      </c>
      <c r="F155" s="7" t="s">
        <v>2</v>
      </c>
      <c r="G155" s="7" t="s">
        <v>2</v>
      </c>
      <c r="H155" s="7"/>
      <c r="I155" s="6">
        <v>25.555</v>
      </c>
      <c r="J155" s="6">
        <f t="shared" si="9"/>
        <v>9.8477104284875754</v>
      </c>
    </row>
    <row r="156" spans="2:10" x14ac:dyDescent="0.2">
      <c r="B156" s="7"/>
      <c r="C156" s="7">
        <v>1024</v>
      </c>
      <c r="D156" s="3">
        <f t="shared" si="8"/>
        <v>48000</v>
      </c>
      <c r="E156" s="7">
        <v>1530</v>
      </c>
      <c r="F156" s="7" t="s">
        <v>2</v>
      </c>
      <c r="G156" s="7" t="s">
        <v>2</v>
      </c>
      <c r="H156" s="7"/>
      <c r="I156" s="6">
        <v>15.322000000000001</v>
      </c>
      <c r="J156" s="6">
        <f t="shared" si="9"/>
        <v>9.8162850802767263</v>
      </c>
    </row>
    <row r="157" spans="2:10" x14ac:dyDescent="0.2">
      <c r="B157" s="7"/>
      <c r="C157" s="7">
        <v>512</v>
      </c>
      <c r="D157" s="7">
        <v>32</v>
      </c>
      <c r="E157" s="7">
        <v>512</v>
      </c>
      <c r="F157" s="7" t="s">
        <v>2</v>
      </c>
      <c r="G157" s="7" t="s">
        <v>2</v>
      </c>
      <c r="H157" s="7"/>
      <c r="I157" s="6">
        <v>7.0000000000000001E-3</v>
      </c>
      <c r="J157" s="6">
        <f t="shared" si="9"/>
        <v>2.3967451428571431</v>
      </c>
    </row>
    <row r="158" spans="2:10" x14ac:dyDescent="0.2">
      <c r="B158" s="7"/>
      <c r="C158" s="7">
        <v>1024</v>
      </c>
      <c r="D158" s="7">
        <v>32</v>
      </c>
      <c r="E158" s="7">
        <v>512</v>
      </c>
      <c r="F158" s="7" t="s">
        <v>2</v>
      </c>
      <c r="G158" s="7" t="s">
        <v>2</v>
      </c>
      <c r="H158" s="7"/>
      <c r="I158" s="6">
        <v>9.0000000000000011E-3</v>
      </c>
      <c r="J158" s="6">
        <f t="shared" si="9"/>
        <v>3.7282702222222222</v>
      </c>
    </row>
    <row r="159" spans="2:10" x14ac:dyDescent="0.2">
      <c r="C159" s="7">
        <v>512</v>
      </c>
      <c r="D159" s="3">
        <f>1500*32</f>
        <v>48000</v>
      </c>
      <c r="E159" s="7">
        <v>2816</v>
      </c>
      <c r="F159" s="7" t="s">
        <v>8</v>
      </c>
      <c r="G159" s="7" t="s">
        <v>2</v>
      </c>
      <c r="H159" s="7"/>
      <c r="I159" s="6">
        <v>14.452</v>
      </c>
      <c r="J159" s="6">
        <f t="shared" si="9"/>
        <v>9.5773617492388592</v>
      </c>
    </row>
    <row r="160" spans="2:10" x14ac:dyDescent="0.2">
      <c r="C160" s="7">
        <v>512</v>
      </c>
      <c r="D160" s="3">
        <f t="shared" ref="D160:D166" si="10">1500*32</f>
        <v>48000</v>
      </c>
      <c r="E160" s="7">
        <v>2048</v>
      </c>
      <c r="F160" s="7" t="s">
        <v>8</v>
      </c>
      <c r="G160" s="7" t="s">
        <v>2</v>
      </c>
      <c r="H160" s="7"/>
      <c r="I160" s="6">
        <v>9.9079999999999995</v>
      </c>
      <c r="J160" s="6">
        <f t="shared" si="9"/>
        <v>10.159799757771498</v>
      </c>
    </row>
    <row r="161" spans="1:31" x14ac:dyDescent="0.2">
      <c r="B161" s="7"/>
      <c r="C161" s="7">
        <v>512</v>
      </c>
      <c r="D161" s="3">
        <f t="shared" si="10"/>
        <v>48000</v>
      </c>
      <c r="E161" s="7">
        <v>2560</v>
      </c>
      <c r="F161" s="7" t="s">
        <v>8</v>
      </c>
      <c r="G161" s="7" t="s">
        <v>2</v>
      </c>
      <c r="H161" s="7"/>
      <c r="I161" s="6">
        <v>13.288</v>
      </c>
      <c r="J161" s="6">
        <f t="shared" si="9"/>
        <v>9.4693798916315473</v>
      </c>
    </row>
    <row r="162" spans="1:31" x14ac:dyDescent="0.2">
      <c r="B162" s="7"/>
      <c r="C162" s="7">
        <v>512</v>
      </c>
      <c r="D162" s="3">
        <f t="shared" si="10"/>
        <v>48000</v>
      </c>
      <c r="E162" s="7">
        <v>1530</v>
      </c>
      <c r="F162" s="7" t="s">
        <v>8</v>
      </c>
      <c r="G162" s="7" t="s">
        <v>2</v>
      </c>
      <c r="H162" s="7"/>
      <c r="I162" s="6">
        <v>7.8010000000000002</v>
      </c>
      <c r="J162" s="6">
        <f t="shared" si="9"/>
        <v>9.6401179335982583</v>
      </c>
    </row>
    <row r="163" spans="1:31" x14ac:dyDescent="0.2">
      <c r="C163" s="7">
        <v>1024</v>
      </c>
      <c r="D163" s="3">
        <f t="shared" si="10"/>
        <v>48000</v>
      </c>
      <c r="E163" s="7">
        <v>2816</v>
      </c>
      <c r="F163" s="7" t="s">
        <v>8</v>
      </c>
      <c r="G163" s="7" t="s">
        <v>2</v>
      </c>
      <c r="H163" s="7"/>
      <c r="I163" s="6">
        <v>30.664999999999999</v>
      </c>
      <c r="J163" s="6">
        <f t="shared" si="9"/>
        <v>9.0273622696885703</v>
      </c>
    </row>
    <row r="164" spans="1:31" x14ac:dyDescent="0.2">
      <c r="C164" s="7">
        <v>1024</v>
      </c>
      <c r="D164" s="3">
        <f t="shared" si="10"/>
        <v>48000</v>
      </c>
      <c r="E164" s="7">
        <v>2048</v>
      </c>
      <c r="F164" s="7" t="s">
        <v>8</v>
      </c>
      <c r="G164" s="7" t="s">
        <v>2</v>
      </c>
      <c r="H164" s="7"/>
      <c r="I164" s="6">
        <v>20.052</v>
      </c>
      <c r="J164" s="6">
        <f t="shared" si="9"/>
        <v>10.040225014961102</v>
      </c>
    </row>
    <row r="165" spans="1:31" x14ac:dyDescent="0.2">
      <c r="B165" s="7"/>
      <c r="C165" s="7">
        <v>1024</v>
      </c>
      <c r="D165" s="3">
        <f t="shared" si="10"/>
        <v>48000</v>
      </c>
      <c r="E165" s="7">
        <v>2560</v>
      </c>
      <c r="F165" s="7" t="s">
        <v>8</v>
      </c>
      <c r="G165" s="7" t="s">
        <v>2</v>
      </c>
      <c r="H165" s="7"/>
      <c r="I165" s="6">
        <v>27.591000000000001</v>
      </c>
      <c r="J165" s="6">
        <f t="shared" si="9"/>
        <v>9.121026421659236</v>
      </c>
    </row>
    <row r="166" spans="1:31" x14ac:dyDescent="0.2">
      <c r="B166" s="7"/>
      <c r="C166" s="7">
        <v>1024</v>
      </c>
      <c r="D166" s="3">
        <f t="shared" si="10"/>
        <v>48000</v>
      </c>
      <c r="E166" s="7">
        <v>1530</v>
      </c>
      <c r="F166" s="7" t="s">
        <v>8</v>
      </c>
      <c r="G166" s="7" t="s">
        <v>2</v>
      </c>
      <c r="H166" s="7"/>
      <c r="I166" s="6">
        <v>15.897</v>
      </c>
      <c r="J166" s="6">
        <f t="shared" si="9"/>
        <v>9.4612266465370816</v>
      </c>
    </row>
    <row r="167" spans="1:31" x14ac:dyDescent="0.2">
      <c r="B167" s="7"/>
      <c r="C167" s="7">
        <v>512</v>
      </c>
      <c r="D167" s="7">
        <v>32</v>
      </c>
      <c r="E167" s="7">
        <v>512</v>
      </c>
      <c r="F167" s="7" t="s">
        <v>2</v>
      </c>
      <c r="G167" s="7" t="s">
        <v>8</v>
      </c>
      <c r="H167" s="7"/>
      <c r="I167" s="6">
        <v>7.0000000000000001E-3</v>
      </c>
      <c r="J167" s="6">
        <f t="shared" si="9"/>
        <v>2.3967451428571431</v>
      </c>
    </row>
    <row r="168" spans="1:31" x14ac:dyDescent="0.2">
      <c r="B168" s="7"/>
      <c r="C168" s="7">
        <v>1024</v>
      </c>
      <c r="D168" s="7">
        <v>32</v>
      </c>
      <c r="E168" s="7">
        <v>512</v>
      </c>
      <c r="F168" s="7" t="s">
        <v>2</v>
      </c>
      <c r="G168" s="7" t="s">
        <v>8</v>
      </c>
      <c r="H168" s="7"/>
      <c r="I168" s="6">
        <v>0.01</v>
      </c>
      <c r="J168" s="6">
        <f t="shared" si="9"/>
        <v>3.3554431999999994</v>
      </c>
    </row>
    <row r="169" spans="1:31" x14ac:dyDescent="0.2">
      <c r="I169" s="6"/>
    </row>
    <row r="170" spans="1:31" x14ac:dyDescent="0.2">
      <c r="I170" s="6"/>
    </row>
    <row r="171" spans="1:31" x14ac:dyDescent="0.2">
      <c r="I171" s="6"/>
      <c r="J171" s="8"/>
    </row>
    <row r="172" spans="1:31" x14ac:dyDescent="0.2">
      <c r="I172" s="6"/>
    </row>
    <row r="173" spans="1:31" x14ac:dyDescent="0.2">
      <c r="A173" s="3" t="s">
        <v>10</v>
      </c>
      <c r="I173" s="6"/>
    </row>
    <row r="174" spans="1:31" x14ac:dyDescent="0.2">
      <c r="C174" s="3" t="s">
        <v>11</v>
      </c>
      <c r="D174" s="3" t="s">
        <v>12</v>
      </c>
      <c r="E174" s="3" t="s">
        <v>13</v>
      </c>
      <c r="F174" s="3" t="s">
        <v>2</v>
      </c>
      <c r="G174" s="3" t="s">
        <v>14</v>
      </c>
      <c r="H174" s="3" t="s">
        <v>15</v>
      </c>
      <c r="I174" s="3" t="s">
        <v>16</v>
      </c>
      <c r="J174" s="3" t="s">
        <v>17</v>
      </c>
      <c r="K174" s="3" t="s">
        <v>18</v>
      </c>
      <c r="L174" s="3" t="s">
        <v>19</v>
      </c>
      <c r="M174" s="3" t="s">
        <v>20</v>
      </c>
      <c r="N174" s="3" t="s">
        <v>21</v>
      </c>
      <c r="O174" s="3" t="s">
        <v>22</v>
      </c>
      <c r="P174" s="3" t="s">
        <v>23</v>
      </c>
      <c r="R174" s="3" t="s">
        <v>24</v>
      </c>
      <c r="S174" s="3" t="s">
        <v>25</v>
      </c>
      <c r="T174" s="3" t="s">
        <v>26</v>
      </c>
      <c r="U174" s="3" t="s">
        <v>27</v>
      </c>
      <c r="V174" s="3" t="s">
        <v>28</v>
      </c>
      <c r="W174" s="3" t="s">
        <v>29</v>
      </c>
      <c r="X174" s="3" t="s">
        <v>30</v>
      </c>
    </row>
    <row r="175" spans="1:31" x14ac:dyDescent="0.2">
      <c r="C175" s="3">
        <v>700</v>
      </c>
      <c r="D175" s="3">
        <v>161</v>
      </c>
      <c r="E175" s="3">
        <v>1</v>
      </c>
      <c r="F175" s="3">
        <v>4</v>
      </c>
      <c r="G175" s="3">
        <v>32</v>
      </c>
      <c r="H175" s="3">
        <v>5</v>
      </c>
      <c r="I175" s="3">
        <v>20</v>
      </c>
      <c r="J175" s="3">
        <v>0</v>
      </c>
      <c r="K175" s="3">
        <v>0</v>
      </c>
      <c r="L175" s="3">
        <v>2</v>
      </c>
      <c r="M175" s="3">
        <v>2</v>
      </c>
      <c r="N175" s="6">
        <v>0.13100000000000001</v>
      </c>
      <c r="O175" s="9">
        <v>0.50800000000000001</v>
      </c>
      <c r="P175" s="6">
        <v>0.27300000000000002</v>
      </c>
      <c r="R175" s="10">
        <f t="shared" ref="R175:R238" si="11">(D175-H175+1+2*J175)/L175</f>
        <v>78.5</v>
      </c>
      <c r="S175" s="10">
        <f t="shared" ref="S175:S206" si="12">(C175-I175+1+2*K175)/M175</f>
        <v>340.5</v>
      </c>
      <c r="T175" s="6">
        <f t="shared" ref="T175:T178" si="13">N175+O175+P175</f>
        <v>0.91200000000000003</v>
      </c>
      <c r="U175" s="6">
        <f t="shared" ref="U175:U206" si="14">(2*$R175*$S175*$F175*$G175*$E175*$H175*$I175)/(N175/1000)/10^12</f>
        <v>5.2234259541984729</v>
      </c>
      <c r="V175" s="6">
        <f t="shared" ref="V175:V206" si="15">(2*$R175*$S175*$F175*$G175*$E175*$H175*$I175)/(O175/1000)/10^12</f>
        <v>1.3469858267716535</v>
      </c>
      <c r="W175" s="6">
        <f t="shared" ref="W175:W206" si="16">(2*$R175*$S175*$F175*$G175*$E175*$H175*$I175)/(P175/1000)/10^12</f>
        <v>2.5064791208791206</v>
      </c>
      <c r="X175" s="7" t="s">
        <v>31</v>
      </c>
      <c r="AA175" s="6"/>
      <c r="AE175" s="6"/>
    </row>
    <row r="176" spans="1:31" x14ac:dyDescent="0.2">
      <c r="C176" s="3">
        <v>700</v>
      </c>
      <c r="D176" s="3">
        <v>161</v>
      </c>
      <c r="E176" s="3">
        <v>1</v>
      </c>
      <c r="F176" s="3">
        <v>8</v>
      </c>
      <c r="G176" s="3">
        <v>32</v>
      </c>
      <c r="H176" s="3">
        <v>5</v>
      </c>
      <c r="I176" s="3">
        <v>20</v>
      </c>
      <c r="J176" s="3">
        <v>0</v>
      </c>
      <c r="K176" s="3">
        <v>0</v>
      </c>
      <c r="L176" s="3">
        <v>2</v>
      </c>
      <c r="M176" s="3">
        <v>2</v>
      </c>
      <c r="N176" s="6">
        <v>0.246</v>
      </c>
      <c r="O176" s="9">
        <v>0.90500000000000003</v>
      </c>
      <c r="P176" s="6">
        <v>0.52200000000000002</v>
      </c>
      <c r="R176" s="10">
        <f t="shared" si="11"/>
        <v>78.5</v>
      </c>
      <c r="S176" s="10">
        <f t="shared" si="12"/>
        <v>340.5</v>
      </c>
      <c r="T176" s="6">
        <f t="shared" si="13"/>
        <v>1.673</v>
      </c>
      <c r="U176" s="6">
        <f t="shared" si="14"/>
        <v>5.5631609756097555</v>
      </c>
      <c r="V176" s="6">
        <f t="shared" si="15"/>
        <v>1.5121962430939226</v>
      </c>
      <c r="W176" s="6">
        <f t="shared" si="16"/>
        <v>2.6217195402298854</v>
      </c>
      <c r="X176" s="7" t="s">
        <v>31</v>
      </c>
      <c r="AA176" s="6"/>
      <c r="AE176" s="6"/>
    </row>
    <row r="177" spans="3:31" x14ac:dyDescent="0.2">
      <c r="C177" s="3">
        <v>700</v>
      </c>
      <c r="D177" s="3">
        <v>161</v>
      </c>
      <c r="E177" s="3">
        <v>1</v>
      </c>
      <c r="F177" s="3">
        <v>16</v>
      </c>
      <c r="G177" s="3">
        <v>32</v>
      </c>
      <c r="H177" s="3">
        <v>5</v>
      </c>
      <c r="I177" s="3">
        <v>20</v>
      </c>
      <c r="J177" s="3">
        <v>0</v>
      </c>
      <c r="K177" s="3">
        <v>0</v>
      </c>
      <c r="L177" s="3">
        <v>2</v>
      </c>
      <c r="M177" s="3">
        <v>2</v>
      </c>
      <c r="N177" s="6">
        <v>0.443</v>
      </c>
      <c r="O177" s="9">
        <v>1.619</v>
      </c>
      <c r="P177" s="6">
        <v>0.95800000000000007</v>
      </c>
      <c r="R177" s="10">
        <f t="shared" si="11"/>
        <v>78.5</v>
      </c>
      <c r="S177" s="10">
        <f t="shared" si="12"/>
        <v>340.5</v>
      </c>
      <c r="T177" s="6">
        <f t="shared" si="13"/>
        <v>3.02</v>
      </c>
      <c r="U177" s="6">
        <f t="shared" si="14"/>
        <v>6.1784993227990981</v>
      </c>
      <c r="V177" s="6">
        <f t="shared" si="15"/>
        <v>1.6905961704756023</v>
      </c>
      <c r="W177" s="6">
        <f t="shared" si="16"/>
        <v>2.8570722338204591</v>
      </c>
      <c r="X177" s="7" t="s">
        <v>31</v>
      </c>
      <c r="AA177" s="6"/>
      <c r="AE177" s="6"/>
    </row>
    <row r="178" spans="3:31" x14ac:dyDescent="0.2">
      <c r="C178" s="3">
        <v>700</v>
      </c>
      <c r="D178" s="3">
        <v>161</v>
      </c>
      <c r="E178" s="3">
        <v>1</v>
      </c>
      <c r="F178" s="3">
        <v>32</v>
      </c>
      <c r="G178" s="3">
        <v>32</v>
      </c>
      <c r="H178" s="3">
        <v>5</v>
      </c>
      <c r="I178" s="3">
        <v>20</v>
      </c>
      <c r="J178" s="3">
        <v>0</v>
      </c>
      <c r="K178" s="3">
        <v>0</v>
      </c>
      <c r="L178" s="3">
        <v>2</v>
      </c>
      <c r="M178" s="3">
        <v>2</v>
      </c>
      <c r="N178" s="6">
        <v>0.81100000000000005</v>
      </c>
      <c r="O178" s="9">
        <v>3.165</v>
      </c>
      <c r="P178" s="6">
        <v>1.806</v>
      </c>
      <c r="R178" s="10">
        <f t="shared" si="11"/>
        <v>78.5</v>
      </c>
      <c r="S178" s="10">
        <f t="shared" si="12"/>
        <v>340.5</v>
      </c>
      <c r="T178" s="6">
        <f t="shared" si="13"/>
        <v>5.782</v>
      </c>
      <c r="U178" s="6">
        <f t="shared" si="14"/>
        <v>6.7498771886559794</v>
      </c>
      <c r="V178" s="6">
        <f t="shared" si="15"/>
        <v>1.7295893838862562</v>
      </c>
      <c r="W178" s="6">
        <f t="shared" si="16"/>
        <v>3.031091029900332</v>
      </c>
      <c r="X178" s="7" t="s">
        <v>31</v>
      </c>
      <c r="AA178" s="6"/>
      <c r="AE178" s="6"/>
    </row>
    <row r="179" spans="3:31" x14ac:dyDescent="0.2">
      <c r="C179" s="3">
        <v>341</v>
      </c>
      <c r="D179" s="3">
        <v>79</v>
      </c>
      <c r="E179" s="3">
        <v>32</v>
      </c>
      <c r="F179" s="3">
        <v>4</v>
      </c>
      <c r="G179" s="3">
        <v>32</v>
      </c>
      <c r="H179" s="3">
        <v>5</v>
      </c>
      <c r="I179" s="3">
        <v>10</v>
      </c>
      <c r="J179" s="3">
        <v>0</v>
      </c>
      <c r="K179" s="3">
        <v>0</v>
      </c>
      <c r="L179" s="3">
        <v>2</v>
      </c>
      <c r="M179" s="3">
        <v>2</v>
      </c>
      <c r="N179" s="6">
        <v>0.36399999999999999</v>
      </c>
      <c r="O179" s="6">
        <v>1.548</v>
      </c>
      <c r="P179" s="6">
        <v>0.435</v>
      </c>
      <c r="R179" s="10">
        <f t="shared" si="11"/>
        <v>37.5</v>
      </c>
      <c r="S179" s="10">
        <f t="shared" si="12"/>
        <v>166</v>
      </c>
      <c r="T179" s="6">
        <f>N179+O179+P179</f>
        <v>2.347</v>
      </c>
      <c r="U179" s="6">
        <f t="shared" si="14"/>
        <v>7.004835164835165</v>
      </c>
      <c r="V179" s="6">
        <f t="shared" si="15"/>
        <v>1.6471317829457364</v>
      </c>
      <c r="W179" s="6">
        <f t="shared" si="16"/>
        <v>5.8615172413793104</v>
      </c>
      <c r="X179" s="7" t="s">
        <v>31</v>
      </c>
      <c r="AA179" s="6"/>
      <c r="AE179" s="6"/>
    </row>
    <row r="180" spans="3:31" x14ac:dyDescent="0.2">
      <c r="C180" s="3">
        <v>341</v>
      </c>
      <c r="D180" s="3">
        <v>79</v>
      </c>
      <c r="E180" s="3">
        <v>32</v>
      </c>
      <c r="F180" s="3">
        <v>8</v>
      </c>
      <c r="G180" s="3">
        <v>32</v>
      </c>
      <c r="H180" s="3">
        <v>5</v>
      </c>
      <c r="I180" s="3">
        <v>10</v>
      </c>
      <c r="J180" s="3">
        <v>0</v>
      </c>
      <c r="K180" s="3">
        <v>0</v>
      </c>
      <c r="L180" s="3">
        <v>2</v>
      </c>
      <c r="M180" s="3">
        <v>2</v>
      </c>
      <c r="N180" s="6">
        <v>0.59</v>
      </c>
      <c r="O180" s="6">
        <v>3.339</v>
      </c>
      <c r="P180" s="6">
        <v>0.88400000000000001</v>
      </c>
      <c r="R180" s="10">
        <f t="shared" si="11"/>
        <v>37.5</v>
      </c>
      <c r="S180" s="10">
        <f t="shared" si="12"/>
        <v>166</v>
      </c>
      <c r="T180" s="6">
        <f t="shared" ref="T180:T226" si="17">N180+O180+P180</f>
        <v>4.8129999999999997</v>
      </c>
      <c r="U180" s="6">
        <f t="shared" si="14"/>
        <v>8.6432542372881365</v>
      </c>
      <c r="V180" s="6">
        <f t="shared" si="15"/>
        <v>1.5272596585804132</v>
      </c>
      <c r="W180" s="6">
        <f t="shared" si="16"/>
        <v>5.7686877828054293</v>
      </c>
      <c r="X180" s="7" t="s">
        <v>31</v>
      </c>
      <c r="AA180" s="6"/>
      <c r="AE180" s="6"/>
    </row>
    <row r="181" spans="3:31" x14ac:dyDescent="0.2">
      <c r="C181" s="3">
        <v>341</v>
      </c>
      <c r="D181" s="3">
        <v>79</v>
      </c>
      <c r="E181" s="3">
        <v>32</v>
      </c>
      <c r="F181" s="3">
        <v>16</v>
      </c>
      <c r="G181" s="3">
        <v>32</v>
      </c>
      <c r="H181" s="3">
        <v>5</v>
      </c>
      <c r="I181" s="3">
        <v>10</v>
      </c>
      <c r="J181" s="3">
        <v>0</v>
      </c>
      <c r="K181" s="3">
        <v>0</v>
      </c>
      <c r="L181" s="3">
        <v>2</v>
      </c>
      <c r="M181" s="3">
        <v>2</v>
      </c>
      <c r="N181" s="6">
        <v>1.2390000000000001</v>
      </c>
      <c r="O181" s="6">
        <v>6.1280000000000001</v>
      </c>
      <c r="P181" s="6">
        <v>1.73</v>
      </c>
      <c r="R181" s="10">
        <f t="shared" si="11"/>
        <v>37.5</v>
      </c>
      <c r="S181" s="10">
        <f t="shared" si="12"/>
        <v>166</v>
      </c>
      <c r="T181" s="6">
        <f t="shared" si="17"/>
        <v>9.0969999999999995</v>
      </c>
      <c r="U181" s="6">
        <f t="shared" si="14"/>
        <v>8.2316707021791764</v>
      </c>
      <c r="V181" s="6">
        <f t="shared" si="15"/>
        <v>1.6643342036553526</v>
      </c>
      <c r="W181" s="6">
        <f t="shared" si="16"/>
        <v>5.8953988439306357</v>
      </c>
      <c r="X181" s="7" t="s">
        <v>31</v>
      </c>
      <c r="AA181" s="6"/>
      <c r="AE181" s="6"/>
    </row>
    <row r="182" spans="3:31" x14ac:dyDescent="0.2">
      <c r="C182" s="3">
        <v>341</v>
      </c>
      <c r="D182" s="3">
        <v>79</v>
      </c>
      <c r="E182" s="3">
        <v>32</v>
      </c>
      <c r="F182" s="3">
        <v>32</v>
      </c>
      <c r="G182" s="3">
        <v>32</v>
      </c>
      <c r="H182" s="3">
        <v>5</v>
      </c>
      <c r="I182" s="3">
        <v>10</v>
      </c>
      <c r="J182" s="3">
        <v>0</v>
      </c>
      <c r="K182" s="3">
        <v>0</v>
      </c>
      <c r="L182" s="3">
        <v>2</v>
      </c>
      <c r="M182" s="3">
        <v>2</v>
      </c>
      <c r="N182" s="6">
        <v>2.5300000000000002</v>
      </c>
      <c r="O182" s="6">
        <v>11.732000000000001</v>
      </c>
      <c r="P182" s="6">
        <v>3.33</v>
      </c>
      <c r="R182" s="10">
        <f t="shared" si="11"/>
        <v>37.5</v>
      </c>
      <c r="S182" s="10">
        <f t="shared" si="12"/>
        <v>166</v>
      </c>
      <c r="T182" s="6">
        <f t="shared" si="17"/>
        <v>17.591999999999999</v>
      </c>
      <c r="U182" s="6">
        <f t="shared" si="14"/>
        <v>8.0624822134387344</v>
      </c>
      <c r="V182" s="6">
        <f t="shared" si="15"/>
        <v>1.7386703034435731</v>
      </c>
      <c r="W182" s="6">
        <f t="shared" si="16"/>
        <v>6.1255495495495502</v>
      </c>
      <c r="X182" s="7" t="s">
        <v>31</v>
      </c>
      <c r="AA182" s="6"/>
      <c r="AE182" s="6"/>
    </row>
    <row r="183" spans="3:31" x14ac:dyDescent="0.2">
      <c r="C183" s="3">
        <v>480</v>
      </c>
      <c r="D183" s="3">
        <v>48</v>
      </c>
      <c r="E183" s="3">
        <v>1</v>
      </c>
      <c r="F183" s="3">
        <v>16</v>
      </c>
      <c r="G183" s="3">
        <v>16</v>
      </c>
      <c r="H183" s="3">
        <v>3</v>
      </c>
      <c r="I183" s="3">
        <v>3</v>
      </c>
      <c r="J183" s="3">
        <v>1</v>
      </c>
      <c r="K183" s="3">
        <v>1</v>
      </c>
      <c r="L183" s="3">
        <v>1</v>
      </c>
      <c r="M183" s="3">
        <v>1</v>
      </c>
      <c r="N183" s="6">
        <v>0.12</v>
      </c>
      <c r="O183" s="9">
        <v>0.34</v>
      </c>
      <c r="P183" s="6">
        <v>0.40700000000000003</v>
      </c>
      <c r="R183" s="10">
        <f t="shared" si="11"/>
        <v>48</v>
      </c>
      <c r="S183" s="10">
        <f t="shared" si="12"/>
        <v>480</v>
      </c>
      <c r="T183" s="6">
        <f t="shared" si="17"/>
        <v>0.86699999999999999</v>
      </c>
      <c r="U183" s="6">
        <f t="shared" si="14"/>
        <v>0.88473600000000008</v>
      </c>
      <c r="V183" s="6">
        <f t="shared" si="15"/>
        <v>0.31225976470588235</v>
      </c>
      <c r="W183" s="6">
        <f t="shared" si="16"/>
        <v>0.26085582309582311</v>
      </c>
      <c r="X183" s="7" t="s">
        <v>31</v>
      </c>
      <c r="AA183" s="6"/>
      <c r="AE183" s="6"/>
    </row>
    <row r="184" spans="3:31" x14ac:dyDescent="0.2">
      <c r="C184" s="3">
        <v>240</v>
      </c>
      <c r="D184" s="3">
        <v>24</v>
      </c>
      <c r="E184" s="3">
        <v>16</v>
      </c>
      <c r="F184" s="3">
        <v>16</v>
      </c>
      <c r="G184" s="3">
        <v>32</v>
      </c>
      <c r="H184" s="3">
        <v>3</v>
      </c>
      <c r="I184" s="3">
        <v>3</v>
      </c>
      <c r="J184" s="3">
        <v>1</v>
      </c>
      <c r="K184" s="3">
        <v>1</v>
      </c>
      <c r="L184" s="3">
        <v>1</v>
      </c>
      <c r="M184" s="3">
        <v>1</v>
      </c>
      <c r="N184" s="6">
        <v>0.13700000000000001</v>
      </c>
      <c r="O184" s="6">
        <v>0.16200000000000001</v>
      </c>
      <c r="P184" s="6">
        <v>0.34500000000000003</v>
      </c>
      <c r="R184" s="10">
        <f t="shared" si="11"/>
        <v>24</v>
      </c>
      <c r="S184" s="10">
        <f t="shared" si="12"/>
        <v>240</v>
      </c>
      <c r="T184" s="6">
        <f t="shared" si="17"/>
        <v>0.64400000000000013</v>
      </c>
      <c r="U184" s="6">
        <f t="shared" si="14"/>
        <v>6.1996099270072982</v>
      </c>
      <c r="V184" s="6">
        <f t="shared" si="15"/>
        <v>5.2428800000000004</v>
      </c>
      <c r="W184" s="6">
        <f t="shared" si="16"/>
        <v>2.4618740869565214</v>
      </c>
      <c r="X184" s="7" t="s">
        <v>31</v>
      </c>
      <c r="AA184" s="6"/>
      <c r="AE184" s="6"/>
    </row>
    <row r="185" spans="3:31" x14ac:dyDescent="0.2">
      <c r="C185" s="3">
        <v>120</v>
      </c>
      <c r="D185" s="3">
        <v>12</v>
      </c>
      <c r="E185" s="3">
        <v>32</v>
      </c>
      <c r="F185" s="3">
        <v>16</v>
      </c>
      <c r="G185" s="3">
        <v>64</v>
      </c>
      <c r="H185" s="3">
        <v>3</v>
      </c>
      <c r="I185" s="3">
        <v>3</v>
      </c>
      <c r="J185" s="3">
        <v>1</v>
      </c>
      <c r="K185" s="3">
        <v>1</v>
      </c>
      <c r="L185" s="3">
        <v>1</v>
      </c>
      <c r="M185" s="3">
        <v>1</v>
      </c>
      <c r="N185" s="6">
        <v>0.1</v>
      </c>
      <c r="O185" s="6">
        <v>8.2000000000000003E-2</v>
      </c>
      <c r="P185" s="6">
        <v>0.22800000000000001</v>
      </c>
      <c r="R185" s="10">
        <f t="shared" si="11"/>
        <v>12</v>
      </c>
      <c r="S185" s="10">
        <f t="shared" si="12"/>
        <v>120</v>
      </c>
      <c r="T185" s="6">
        <f t="shared" si="17"/>
        <v>0.41000000000000003</v>
      </c>
      <c r="U185" s="6">
        <f t="shared" si="14"/>
        <v>8.4934656000000004</v>
      </c>
      <c r="V185" s="6">
        <f t="shared" si="15"/>
        <v>10.357884878048781</v>
      </c>
      <c r="W185" s="6">
        <f t="shared" si="16"/>
        <v>3.7252042105263152</v>
      </c>
      <c r="X185" s="7" t="s">
        <v>31</v>
      </c>
      <c r="AA185" s="6"/>
      <c r="AE185" s="6"/>
    </row>
    <row r="186" spans="3:31" x14ac:dyDescent="0.2">
      <c r="C186" s="3">
        <v>60</v>
      </c>
      <c r="D186" s="3">
        <v>6</v>
      </c>
      <c r="E186" s="3">
        <v>64</v>
      </c>
      <c r="F186" s="3">
        <v>16</v>
      </c>
      <c r="G186" s="3">
        <v>128</v>
      </c>
      <c r="H186" s="3">
        <v>3</v>
      </c>
      <c r="I186" s="3">
        <v>3</v>
      </c>
      <c r="J186" s="3">
        <v>1</v>
      </c>
      <c r="K186" s="3">
        <v>1</v>
      </c>
      <c r="L186" s="3">
        <v>1</v>
      </c>
      <c r="M186" s="3">
        <v>1</v>
      </c>
      <c r="N186" s="6">
        <v>7.9000000000000001E-2</v>
      </c>
      <c r="O186" s="6">
        <v>6.7000000000000004E-2</v>
      </c>
      <c r="P186" s="6">
        <v>0.14699999999999999</v>
      </c>
      <c r="R186" s="10">
        <f t="shared" si="11"/>
        <v>6</v>
      </c>
      <c r="S186" s="10">
        <f t="shared" si="12"/>
        <v>60</v>
      </c>
      <c r="T186" s="6">
        <f t="shared" si="17"/>
        <v>0.29300000000000004</v>
      </c>
      <c r="U186" s="6">
        <f t="shared" si="14"/>
        <v>10.751222278481015</v>
      </c>
      <c r="V186" s="6">
        <f t="shared" si="15"/>
        <v>12.676814328358208</v>
      </c>
      <c r="W186" s="6">
        <f t="shared" si="16"/>
        <v>5.777867755102041</v>
      </c>
      <c r="X186" s="7" t="s">
        <v>32</v>
      </c>
      <c r="AA186" s="6"/>
      <c r="AE186" s="6"/>
    </row>
    <row r="187" spans="3:31" x14ac:dyDescent="0.2">
      <c r="C187" s="3">
        <v>108</v>
      </c>
      <c r="D187" s="3">
        <v>108</v>
      </c>
      <c r="E187" s="3">
        <v>3</v>
      </c>
      <c r="F187" s="3">
        <v>8</v>
      </c>
      <c r="G187" s="3">
        <v>64</v>
      </c>
      <c r="H187" s="3">
        <v>3</v>
      </c>
      <c r="I187" s="3">
        <v>3</v>
      </c>
      <c r="J187" s="3">
        <v>1</v>
      </c>
      <c r="K187" s="3">
        <v>1</v>
      </c>
      <c r="L187" s="3">
        <v>2</v>
      </c>
      <c r="M187" s="3">
        <v>2</v>
      </c>
      <c r="N187" s="6">
        <v>3.5000000000000003E-2</v>
      </c>
      <c r="O187" s="9">
        <v>7.3999999999999996E-2</v>
      </c>
      <c r="P187" s="6">
        <v>9.6000000000000002E-2</v>
      </c>
      <c r="R187" s="10">
        <f t="shared" si="11"/>
        <v>54</v>
      </c>
      <c r="S187" s="10">
        <f t="shared" si="12"/>
        <v>54</v>
      </c>
      <c r="T187" s="6">
        <f t="shared" si="17"/>
        <v>0.20500000000000002</v>
      </c>
      <c r="U187" s="6">
        <f t="shared" si="14"/>
        <v>2.3034733714285713</v>
      </c>
      <c r="V187" s="6">
        <f t="shared" si="15"/>
        <v>1.0894806486486486</v>
      </c>
      <c r="W187" s="6">
        <f t="shared" si="16"/>
        <v>0.839808</v>
      </c>
      <c r="X187" s="7" t="s">
        <v>31</v>
      </c>
      <c r="AA187" s="6"/>
      <c r="AE187" s="6"/>
    </row>
    <row r="188" spans="3:31" x14ac:dyDescent="0.2">
      <c r="C188" s="3">
        <v>54</v>
      </c>
      <c r="D188" s="3">
        <v>54</v>
      </c>
      <c r="E188" s="3">
        <v>64</v>
      </c>
      <c r="F188" s="3">
        <v>8</v>
      </c>
      <c r="G188" s="3">
        <v>64</v>
      </c>
      <c r="H188" s="3">
        <v>3</v>
      </c>
      <c r="I188" s="3">
        <v>3</v>
      </c>
      <c r="J188" s="3">
        <v>1</v>
      </c>
      <c r="K188" s="3">
        <v>1</v>
      </c>
      <c r="L188" s="3">
        <v>1</v>
      </c>
      <c r="M188" s="3">
        <v>1</v>
      </c>
      <c r="N188" s="6">
        <v>0.158</v>
      </c>
      <c r="O188" s="6">
        <v>0.157</v>
      </c>
      <c r="P188" s="6">
        <v>0.3</v>
      </c>
      <c r="R188" s="10">
        <f t="shared" si="11"/>
        <v>54</v>
      </c>
      <c r="S188" s="10">
        <f t="shared" si="12"/>
        <v>54</v>
      </c>
      <c r="T188" s="6">
        <f t="shared" si="17"/>
        <v>0.61499999999999999</v>
      </c>
      <c r="U188" s="6">
        <f t="shared" si="14"/>
        <v>10.885612556962025</v>
      </c>
      <c r="V188" s="6">
        <f t="shared" si="15"/>
        <v>10.954947668789808</v>
      </c>
      <c r="W188" s="6">
        <f t="shared" si="16"/>
        <v>5.7330892800000006</v>
      </c>
      <c r="X188" s="7" t="s">
        <v>32</v>
      </c>
      <c r="AA188" s="6"/>
      <c r="AE188" s="6"/>
    </row>
    <row r="189" spans="3:31" x14ac:dyDescent="0.2">
      <c r="C189" s="3">
        <v>27</v>
      </c>
      <c r="D189" s="3">
        <v>27</v>
      </c>
      <c r="E189" s="3">
        <v>128</v>
      </c>
      <c r="F189" s="3">
        <v>8</v>
      </c>
      <c r="G189" s="3">
        <v>128</v>
      </c>
      <c r="H189" s="3">
        <v>3</v>
      </c>
      <c r="I189" s="3">
        <v>3</v>
      </c>
      <c r="J189" s="3">
        <v>1</v>
      </c>
      <c r="K189" s="3">
        <v>1</v>
      </c>
      <c r="L189" s="3">
        <v>1</v>
      </c>
      <c r="M189" s="3">
        <v>1</v>
      </c>
      <c r="N189" s="6">
        <v>0.125</v>
      </c>
      <c r="O189" s="6">
        <v>0.125</v>
      </c>
      <c r="P189" s="6">
        <v>0.159</v>
      </c>
      <c r="R189" s="10">
        <f t="shared" si="11"/>
        <v>27</v>
      </c>
      <c r="S189" s="10">
        <f t="shared" si="12"/>
        <v>27</v>
      </c>
      <c r="T189" s="6">
        <f t="shared" si="17"/>
        <v>0.40900000000000003</v>
      </c>
      <c r="U189" s="6">
        <f t="shared" si="14"/>
        <v>13.759414272000001</v>
      </c>
      <c r="V189" s="6">
        <f t="shared" si="15"/>
        <v>13.759414272000001</v>
      </c>
      <c r="W189" s="6">
        <f t="shared" si="16"/>
        <v>10.81714958490566</v>
      </c>
      <c r="X189" s="7" t="s">
        <v>32</v>
      </c>
      <c r="AA189" s="6"/>
      <c r="AE189" s="6"/>
    </row>
    <row r="190" spans="3:31" x14ac:dyDescent="0.2">
      <c r="C190" s="3">
        <v>14</v>
      </c>
      <c r="D190" s="3">
        <v>14</v>
      </c>
      <c r="E190" s="3">
        <v>128</v>
      </c>
      <c r="F190" s="3">
        <v>8</v>
      </c>
      <c r="G190" s="3">
        <v>256</v>
      </c>
      <c r="H190" s="3">
        <v>3</v>
      </c>
      <c r="I190" s="3">
        <v>3</v>
      </c>
      <c r="J190" s="3">
        <v>1</v>
      </c>
      <c r="K190" s="3">
        <v>1</v>
      </c>
      <c r="L190" s="3">
        <v>1</v>
      </c>
      <c r="M190" s="3">
        <v>1</v>
      </c>
      <c r="N190" s="6">
        <v>7.3999999999999996E-2</v>
      </c>
      <c r="O190" s="6">
        <v>6.9000000000000006E-2</v>
      </c>
      <c r="P190" s="6">
        <v>0.13900000000000001</v>
      </c>
      <c r="R190" s="10">
        <f t="shared" si="11"/>
        <v>14</v>
      </c>
      <c r="S190" s="10">
        <f t="shared" si="12"/>
        <v>14</v>
      </c>
      <c r="T190" s="6">
        <f t="shared" si="17"/>
        <v>0.28200000000000003</v>
      </c>
      <c r="U190" s="6">
        <f t="shared" si="14"/>
        <v>12.497892324324324</v>
      </c>
      <c r="V190" s="6">
        <f t="shared" si="15"/>
        <v>13.403536695652171</v>
      </c>
      <c r="W190" s="6">
        <f t="shared" si="16"/>
        <v>6.6535541870503581</v>
      </c>
      <c r="X190" s="7" t="s">
        <v>32</v>
      </c>
      <c r="AA190" s="6"/>
      <c r="AE190" s="6"/>
    </row>
    <row r="191" spans="3:31" x14ac:dyDescent="0.2">
      <c r="C191" s="3">
        <v>7</v>
      </c>
      <c r="D191" s="3">
        <v>7</v>
      </c>
      <c r="E191" s="3">
        <v>256</v>
      </c>
      <c r="F191" s="3">
        <v>8</v>
      </c>
      <c r="G191" s="3">
        <v>512</v>
      </c>
      <c r="H191" s="3">
        <v>3</v>
      </c>
      <c r="I191" s="3">
        <v>3</v>
      </c>
      <c r="J191" s="3">
        <v>1</v>
      </c>
      <c r="K191" s="3">
        <v>1</v>
      </c>
      <c r="L191" s="3">
        <v>1</v>
      </c>
      <c r="M191" s="3">
        <v>1</v>
      </c>
      <c r="N191" s="6">
        <v>0.17500000000000002</v>
      </c>
      <c r="O191" s="6">
        <v>0.183</v>
      </c>
      <c r="P191" s="6">
        <v>0.223</v>
      </c>
      <c r="R191" s="10">
        <f t="shared" si="11"/>
        <v>7</v>
      </c>
      <c r="S191" s="10">
        <f t="shared" si="12"/>
        <v>7</v>
      </c>
      <c r="T191" s="6">
        <f t="shared" si="17"/>
        <v>0.58099999999999996</v>
      </c>
      <c r="U191" s="6">
        <f t="shared" si="14"/>
        <v>5.2848230399999991</v>
      </c>
      <c r="V191" s="6">
        <f t="shared" si="15"/>
        <v>5.0537925245901638</v>
      </c>
      <c r="W191" s="6">
        <f t="shared" si="16"/>
        <v>4.14728265470852</v>
      </c>
      <c r="X191" s="7" t="s">
        <v>32</v>
      </c>
      <c r="AA191" s="6"/>
      <c r="AE191" s="6"/>
    </row>
    <row r="192" spans="3:31" x14ac:dyDescent="0.2">
      <c r="C192" s="3">
        <v>224</v>
      </c>
      <c r="D192" s="3">
        <v>224</v>
      </c>
      <c r="E192" s="3">
        <v>3</v>
      </c>
      <c r="F192" s="3">
        <v>8</v>
      </c>
      <c r="G192" s="3">
        <v>64</v>
      </c>
      <c r="H192" s="3">
        <v>3</v>
      </c>
      <c r="I192" s="3">
        <v>3</v>
      </c>
      <c r="J192" s="3">
        <v>1</v>
      </c>
      <c r="K192" s="3">
        <v>1</v>
      </c>
      <c r="L192" s="3">
        <v>1</v>
      </c>
      <c r="M192" s="3">
        <v>1</v>
      </c>
      <c r="N192" s="6">
        <v>0.39</v>
      </c>
      <c r="O192" s="9">
        <v>0.998</v>
      </c>
      <c r="P192" s="6">
        <v>1.415</v>
      </c>
      <c r="R192" s="10">
        <f t="shared" si="11"/>
        <v>224</v>
      </c>
      <c r="S192" s="10">
        <f t="shared" si="12"/>
        <v>224</v>
      </c>
      <c r="T192" s="6">
        <f t="shared" si="17"/>
        <v>2.8029999999999999</v>
      </c>
      <c r="U192" s="6">
        <f t="shared" si="14"/>
        <v>3.5570924307692309</v>
      </c>
      <c r="V192" s="6">
        <f t="shared" si="15"/>
        <v>1.3900461402805613</v>
      </c>
      <c r="W192" s="6">
        <f t="shared" si="16"/>
        <v>0.98040003392226149</v>
      </c>
      <c r="X192" s="7" t="s">
        <v>31</v>
      </c>
      <c r="AA192" s="6"/>
      <c r="AE192" s="6"/>
    </row>
    <row r="193" spans="3:31" x14ac:dyDescent="0.2">
      <c r="C193" s="3">
        <v>112</v>
      </c>
      <c r="D193" s="3">
        <v>112</v>
      </c>
      <c r="E193" s="3">
        <v>64</v>
      </c>
      <c r="F193" s="3">
        <v>8</v>
      </c>
      <c r="G193" s="3">
        <v>128</v>
      </c>
      <c r="H193" s="3">
        <v>3</v>
      </c>
      <c r="I193" s="3">
        <v>3</v>
      </c>
      <c r="J193" s="3">
        <v>1</v>
      </c>
      <c r="K193" s="3">
        <v>1</v>
      </c>
      <c r="L193" s="3">
        <v>1</v>
      </c>
      <c r="M193" s="3">
        <v>1</v>
      </c>
      <c r="N193" s="6">
        <v>0.93200000000000005</v>
      </c>
      <c r="O193" s="6">
        <v>0.86799999999999999</v>
      </c>
      <c r="P193" s="6">
        <v>1.798</v>
      </c>
      <c r="R193" s="10">
        <f t="shared" si="11"/>
        <v>112</v>
      </c>
      <c r="S193" s="10">
        <f t="shared" si="12"/>
        <v>112</v>
      </c>
      <c r="T193" s="6">
        <f t="shared" si="17"/>
        <v>3.5979999999999999</v>
      </c>
      <c r="U193" s="6">
        <f t="shared" si="14"/>
        <v>15.877150763948496</v>
      </c>
      <c r="V193" s="6">
        <f t="shared" si="15"/>
        <v>17.047816258064518</v>
      </c>
      <c r="W193" s="6">
        <f t="shared" si="16"/>
        <v>8.2299802625139034</v>
      </c>
      <c r="X193" s="7" t="s">
        <v>32</v>
      </c>
      <c r="AA193" s="6"/>
      <c r="AE193" s="6"/>
    </row>
    <row r="194" spans="3:31" x14ac:dyDescent="0.2">
      <c r="C194" s="3">
        <f>112/2</f>
        <v>56</v>
      </c>
      <c r="D194" s="3">
        <v>56</v>
      </c>
      <c r="E194" s="3">
        <v>128</v>
      </c>
      <c r="F194" s="3">
        <v>8</v>
      </c>
      <c r="G194" s="3">
        <v>256</v>
      </c>
      <c r="H194" s="3">
        <v>3</v>
      </c>
      <c r="I194" s="3">
        <v>3</v>
      </c>
      <c r="J194" s="3">
        <v>1</v>
      </c>
      <c r="K194" s="3">
        <v>1</v>
      </c>
      <c r="L194" s="3">
        <v>1</v>
      </c>
      <c r="M194" s="3">
        <v>1</v>
      </c>
      <c r="N194" s="6">
        <v>0.91300000000000003</v>
      </c>
      <c r="O194" s="6">
        <v>0.871</v>
      </c>
      <c r="P194" s="6">
        <v>1.0469999999999999</v>
      </c>
      <c r="R194" s="10">
        <f t="shared" si="11"/>
        <v>56</v>
      </c>
      <c r="S194" s="10">
        <f t="shared" si="12"/>
        <v>56</v>
      </c>
      <c r="T194" s="6">
        <f t="shared" si="17"/>
        <v>2.831</v>
      </c>
      <c r="U194" s="6">
        <f t="shared" si="14"/>
        <v>16.207562444687841</v>
      </c>
      <c r="V194" s="6">
        <f t="shared" si="15"/>
        <v>16.989098176808266</v>
      </c>
      <c r="W194" s="6">
        <f t="shared" si="16"/>
        <v>14.133242131805158</v>
      </c>
      <c r="X194" s="7" t="s">
        <v>33</v>
      </c>
      <c r="AA194" s="6"/>
      <c r="AE194" s="6"/>
    </row>
    <row r="195" spans="3:31" x14ac:dyDescent="0.2">
      <c r="C195" s="3">
        <f>56/2</f>
        <v>28</v>
      </c>
      <c r="D195" s="3">
        <v>28</v>
      </c>
      <c r="E195" s="3">
        <v>256</v>
      </c>
      <c r="F195" s="3">
        <v>8</v>
      </c>
      <c r="G195" s="3">
        <v>512</v>
      </c>
      <c r="H195" s="3">
        <v>3</v>
      </c>
      <c r="I195" s="3">
        <v>3</v>
      </c>
      <c r="J195" s="3">
        <v>1</v>
      </c>
      <c r="K195" s="3">
        <v>1</v>
      </c>
      <c r="L195" s="3">
        <v>1</v>
      </c>
      <c r="M195" s="3">
        <v>1</v>
      </c>
      <c r="N195" s="6">
        <v>0.95200000000000007</v>
      </c>
      <c r="O195" s="6">
        <v>0.83599999999999997</v>
      </c>
      <c r="P195" s="6">
        <v>0.77300000000000002</v>
      </c>
      <c r="R195" s="10">
        <f t="shared" si="11"/>
        <v>28</v>
      </c>
      <c r="S195" s="10">
        <f t="shared" si="12"/>
        <v>28</v>
      </c>
      <c r="T195" s="6">
        <f t="shared" si="17"/>
        <v>2.5609999999999999</v>
      </c>
      <c r="U195" s="6">
        <f t="shared" si="14"/>
        <v>15.543597176470588</v>
      </c>
      <c r="V195" s="6">
        <f t="shared" si="15"/>
        <v>17.70036424880383</v>
      </c>
      <c r="W195" s="6">
        <f t="shared" si="16"/>
        <v>19.142955384217338</v>
      </c>
      <c r="X195" s="7" t="s">
        <v>32</v>
      </c>
      <c r="AA195" s="6"/>
      <c r="AE195" s="6"/>
    </row>
    <row r="196" spans="3:31" x14ac:dyDescent="0.2">
      <c r="C196" s="3">
        <v>14</v>
      </c>
      <c r="D196" s="3">
        <v>14</v>
      </c>
      <c r="E196" s="3">
        <v>512</v>
      </c>
      <c r="F196" s="3">
        <v>8</v>
      </c>
      <c r="G196" s="3">
        <v>512</v>
      </c>
      <c r="H196" s="3">
        <v>3</v>
      </c>
      <c r="I196" s="3">
        <v>3</v>
      </c>
      <c r="J196" s="3">
        <v>1</v>
      </c>
      <c r="K196" s="3">
        <v>1</v>
      </c>
      <c r="L196" s="3">
        <v>1</v>
      </c>
      <c r="M196" s="3">
        <v>1</v>
      </c>
      <c r="N196" s="6">
        <v>0.52100000000000002</v>
      </c>
      <c r="O196" s="6">
        <v>0.47300000000000003</v>
      </c>
      <c r="P196" s="6">
        <v>0.622</v>
      </c>
      <c r="R196" s="10">
        <f t="shared" si="11"/>
        <v>14</v>
      </c>
      <c r="S196" s="10">
        <f t="shared" si="12"/>
        <v>14</v>
      </c>
      <c r="T196" s="6">
        <f t="shared" si="17"/>
        <v>1.6160000000000001</v>
      </c>
      <c r="U196" s="6">
        <f t="shared" si="14"/>
        <v>14.201059992322458</v>
      </c>
      <c r="V196" s="6">
        <f t="shared" si="15"/>
        <v>15.642182359408034</v>
      </c>
      <c r="W196" s="6">
        <f t="shared" si="16"/>
        <v>11.895100090032154</v>
      </c>
      <c r="X196" s="7" t="s">
        <v>32</v>
      </c>
      <c r="AA196" s="6"/>
      <c r="AE196" s="6"/>
    </row>
    <row r="197" spans="3:31" x14ac:dyDescent="0.2">
      <c r="C197" s="3">
        <v>7</v>
      </c>
      <c r="D197" s="3">
        <v>7</v>
      </c>
      <c r="E197" s="3">
        <v>512</v>
      </c>
      <c r="F197" s="3">
        <v>8</v>
      </c>
      <c r="G197" s="3">
        <v>512</v>
      </c>
      <c r="H197" s="3">
        <v>3</v>
      </c>
      <c r="I197" s="3">
        <v>3</v>
      </c>
      <c r="J197" s="3">
        <v>1</v>
      </c>
      <c r="K197" s="3">
        <v>1</v>
      </c>
      <c r="L197" s="3">
        <v>1</v>
      </c>
      <c r="M197" s="3">
        <v>1</v>
      </c>
      <c r="N197" s="6">
        <v>0.35000000000000003</v>
      </c>
      <c r="O197" s="6">
        <v>0.34200000000000003</v>
      </c>
      <c r="P197" s="6">
        <v>0.39800000000000002</v>
      </c>
      <c r="R197" s="10">
        <f t="shared" si="11"/>
        <v>7</v>
      </c>
      <c r="S197" s="10">
        <f t="shared" si="12"/>
        <v>7</v>
      </c>
      <c r="T197" s="6">
        <f t="shared" si="17"/>
        <v>1.0900000000000001</v>
      </c>
      <c r="U197" s="6">
        <f t="shared" si="14"/>
        <v>5.2848230399999991</v>
      </c>
      <c r="V197" s="6">
        <f t="shared" si="15"/>
        <v>5.4084446315789476</v>
      </c>
      <c r="W197" s="6">
        <f t="shared" si="16"/>
        <v>4.6474574472361807</v>
      </c>
      <c r="X197" s="7" t="s">
        <v>32</v>
      </c>
      <c r="AA197" s="6"/>
      <c r="AE197" s="6"/>
    </row>
    <row r="198" spans="3:31" x14ac:dyDescent="0.2">
      <c r="C198" s="3">
        <v>224</v>
      </c>
      <c r="D198" s="3">
        <v>224</v>
      </c>
      <c r="E198" s="3">
        <v>3</v>
      </c>
      <c r="F198" s="3">
        <v>16</v>
      </c>
      <c r="G198" s="3">
        <v>64</v>
      </c>
      <c r="H198" s="3">
        <v>3</v>
      </c>
      <c r="I198" s="3">
        <v>3</v>
      </c>
      <c r="J198" s="3">
        <v>1</v>
      </c>
      <c r="K198" s="3">
        <v>1</v>
      </c>
      <c r="L198" s="3">
        <v>1</v>
      </c>
      <c r="M198" s="3">
        <v>1</v>
      </c>
      <c r="N198" s="6">
        <v>0.749</v>
      </c>
      <c r="O198" s="9">
        <v>2.0939999999999999</v>
      </c>
      <c r="P198" s="6">
        <v>2.8620000000000001</v>
      </c>
      <c r="R198" s="10">
        <f t="shared" si="11"/>
        <v>224</v>
      </c>
      <c r="S198" s="10">
        <f t="shared" si="12"/>
        <v>224</v>
      </c>
      <c r="T198" s="6">
        <f t="shared" si="17"/>
        <v>5.7050000000000001</v>
      </c>
      <c r="U198" s="6">
        <f t="shared" si="14"/>
        <v>3.704315214953271</v>
      </c>
      <c r="V198" s="6">
        <f t="shared" si="15"/>
        <v>1.3249914498567337</v>
      </c>
      <c r="W198" s="6">
        <f t="shared" si="16"/>
        <v>0.96943818867924525</v>
      </c>
      <c r="X198" s="7" t="s">
        <v>31</v>
      </c>
      <c r="AA198" s="6"/>
      <c r="AE198" s="6"/>
    </row>
    <row r="199" spans="3:31" x14ac:dyDescent="0.2">
      <c r="C199" s="3">
        <v>112</v>
      </c>
      <c r="D199" s="3">
        <v>112</v>
      </c>
      <c r="E199" s="3">
        <v>64</v>
      </c>
      <c r="F199" s="3">
        <v>16</v>
      </c>
      <c r="G199" s="3">
        <v>128</v>
      </c>
      <c r="H199" s="3">
        <v>3</v>
      </c>
      <c r="I199" s="3">
        <v>3</v>
      </c>
      <c r="J199" s="3">
        <v>1</v>
      </c>
      <c r="K199" s="3">
        <v>1</v>
      </c>
      <c r="L199" s="3">
        <v>1</v>
      </c>
      <c r="M199" s="3">
        <v>1</v>
      </c>
      <c r="N199" s="6">
        <v>1.893</v>
      </c>
      <c r="O199" s="6">
        <v>1.7630000000000001</v>
      </c>
      <c r="P199" s="6">
        <v>3.5630000000000002</v>
      </c>
      <c r="R199" s="10">
        <f t="shared" si="11"/>
        <v>112</v>
      </c>
      <c r="S199" s="10">
        <f t="shared" si="12"/>
        <v>112</v>
      </c>
      <c r="T199" s="6">
        <f t="shared" si="17"/>
        <v>7.2190000000000003</v>
      </c>
      <c r="U199" s="6">
        <f t="shared" si="14"/>
        <v>15.633919188589541</v>
      </c>
      <c r="V199" s="6">
        <f t="shared" si="15"/>
        <v>16.786732288145206</v>
      </c>
      <c r="W199" s="6">
        <f t="shared" si="16"/>
        <v>8.3062051709233788</v>
      </c>
      <c r="X199" s="7" t="s">
        <v>32</v>
      </c>
      <c r="AA199" s="6"/>
      <c r="AE199" s="6"/>
    </row>
    <row r="200" spans="3:31" x14ac:dyDescent="0.2">
      <c r="C200" s="3">
        <f>112/2</f>
        <v>56</v>
      </c>
      <c r="D200" s="3">
        <v>56</v>
      </c>
      <c r="E200" s="3">
        <v>128</v>
      </c>
      <c r="F200" s="3">
        <v>16</v>
      </c>
      <c r="G200" s="3">
        <v>256</v>
      </c>
      <c r="H200" s="3">
        <v>3</v>
      </c>
      <c r="I200" s="3">
        <v>3</v>
      </c>
      <c r="J200" s="3">
        <v>1</v>
      </c>
      <c r="K200" s="3">
        <v>1</v>
      </c>
      <c r="L200" s="3">
        <v>1</v>
      </c>
      <c r="M200" s="3">
        <v>1</v>
      </c>
      <c r="N200" s="6">
        <v>1.762</v>
      </c>
      <c r="O200" s="6">
        <v>1.734</v>
      </c>
      <c r="P200" s="6">
        <v>1.9410000000000001</v>
      </c>
      <c r="R200" s="10">
        <f t="shared" si="11"/>
        <v>56</v>
      </c>
      <c r="S200" s="10">
        <f t="shared" si="12"/>
        <v>56</v>
      </c>
      <c r="T200" s="6">
        <f t="shared" si="17"/>
        <v>5.4370000000000003</v>
      </c>
      <c r="U200" s="6">
        <f t="shared" si="14"/>
        <v>16.796259377979567</v>
      </c>
      <c r="V200" s="6">
        <f t="shared" si="15"/>
        <v>17.067479252595156</v>
      </c>
      <c r="W200" s="6">
        <f t="shared" si="16"/>
        <v>15.247299857805256</v>
      </c>
      <c r="X200" s="7" t="s">
        <v>33</v>
      </c>
      <c r="AA200" s="6"/>
      <c r="AE200" s="6"/>
    </row>
    <row r="201" spans="3:31" x14ac:dyDescent="0.2">
      <c r="C201" s="3">
        <f>56/2</f>
        <v>28</v>
      </c>
      <c r="D201" s="3">
        <v>28</v>
      </c>
      <c r="E201" s="3">
        <v>256</v>
      </c>
      <c r="F201" s="3">
        <v>16</v>
      </c>
      <c r="G201" s="3">
        <v>512</v>
      </c>
      <c r="H201" s="3">
        <v>3</v>
      </c>
      <c r="I201" s="3">
        <v>3</v>
      </c>
      <c r="J201" s="3">
        <v>1</v>
      </c>
      <c r="K201" s="3">
        <v>1</v>
      </c>
      <c r="L201" s="3">
        <v>1</v>
      </c>
      <c r="M201" s="3">
        <v>1</v>
      </c>
      <c r="N201" s="6">
        <v>1.43</v>
      </c>
      <c r="O201" s="6">
        <v>1.3240000000000001</v>
      </c>
      <c r="P201" s="6">
        <v>1.3660000000000001</v>
      </c>
      <c r="R201" s="10">
        <f t="shared" si="11"/>
        <v>28</v>
      </c>
      <c r="S201" s="10">
        <f t="shared" si="12"/>
        <v>28</v>
      </c>
      <c r="T201" s="6">
        <f t="shared" si="17"/>
        <v>4.12</v>
      </c>
      <c r="U201" s="6">
        <f t="shared" si="14"/>
        <v>20.695810506293707</v>
      </c>
      <c r="V201" s="6">
        <f t="shared" si="15"/>
        <v>22.352725848942598</v>
      </c>
      <c r="W201" s="6">
        <f t="shared" si="16"/>
        <v>21.665453165446557</v>
      </c>
      <c r="X201" s="7" t="s">
        <v>32</v>
      </c>
      <c r="AA201" s="6"/>
      <c r="AE201" s="6"/>
    </row>
    <row r="202" spans="3:31" x14ac:dyDescent="0.2">
      <c r="C202" s="3">
        <v>14</v>
      </c>
      <c r="D202" s="3">
        <v>14</v>
      </c>
      <c r="E202" s="3">
        <v>512</v>
      </c>
      <c r="F202" s="3">
        <v>16</v>
      </c>
      <c r="G202" s="3">
        <v>512</v>
      </c>
      <c r="H202" s="3">
        <v>3</v>
      </c>
      <c r="I202" s="3">
        <v>3</v>
      </c>
      <c r="J202" s="3">
        <v>1</v>
      </c>
      <c r="K202" s="3">
        <v>1</v>
      </c>
      <c r="L202" s="3">
        <v>1</v>
      </c>
      <c r="M202" s="3">
        <v>1</v>
      </c>
      <c r="N202" s="6">
        <v>0.86099999999999999</v>
      </c>
      <c r="O202" s="6">
        <v>0.80300000000000005</v>
      </c>
      <c r="P202" s="6">
        <v>0.878</v>
      </c>
      <c r="R202" s="10">
        <f t="shared" si="11"/>
        <v>14</v>
      </c>
      <c r="S202" s="10">
        <f t="shared" si="12"/>
        <v>14</v>
      </c>
      <c r="T202" s="6">
        <f t="shared" si="17"/>
        <v>2.5420000000000003</v>
      </c>
      <c r="U202" s="6">
        <f t="shared" si="14"/>
        <v>17.186416390243902</v>
      </c>
      <c r="V202" s="6">
        <f t="shared" si="15"/>
        <v>18.427776478206727</v>
      </c>
      <c r="W202" s="6">
        <f t="shared" si="16"/>
        <v>16.853649785876993</v>
      </c>
      <c r="X202" s="7" t="s">
        <v>32</v>
      </c>
      <c r="AA202" s="6"/>
      <c r="AE202" s="6"/>
    </row>
    <row r="203" spans="3:31" x14ac:dyDescent="0.2">
      <c r="C203" s="3">
        <v>7</v>
      </c>
      <c r="D203" s="3">
        <v>7</v>
      </c>
      <c r="E203" s="3">
        <v>512</v>
      </c>
      <c r="F203" s="3">
        <v>16</v>
      </c>
      <c r="G203" s="3">
        <v>512</v>
      </c>
      <c r="H203" s="3">
        <v>3</v>
      </c>
      <c r="I203" s="3">
        <v>3</v>
      </c>
      <c r="J203" s="3">
        <v>1</v>
      </c>
      <c r="K203" s="3">
        <v>1</v>
      </c>
      <c r="L203" s="3">
        <v>1</v>
      </c>
      <c r="M203" s="3">
        <v>1</v>
      </c>
      <c r="N203" s="6">
        <v>0.49199999999999999</v>
      </c>
      <c r="O203" s="6">
        <v>0.44</v>
      </c>
      <c r="P203" s="6">
        <v>0.45400000000000001</v>
      </c>
      <c r="R203" s="10">
        <f t="shared" si="11"/>
        <v>7</v>
      </c>
      <c r="S203" s="10">
        <f t="shared" si="12"/>
        <v>7</v>
      </c>
      <c r="T203" s="6">
        <f t="shared" si="17"/>
        <v>1.3859999999999999</v>
      </c>
      <c r="U203" s="6">
        <f t="shared" si="14"/>
        <v>7.5190571707317071</v>
      </c>
      <c r="V203" s="6">
        <f t="shared" si="15"/>
        <v>8.4076730181818178</v>
      </c>
      <c r="W203" s="6">
        <f t="shared" si="16"/>
        <v>8.1484055682819374</v>
      </c>
      <c r="X203" s="7" t="s">
        <v>32</v>
      </c>
      <c r="AA203" s="6"/>
      <c r="AE203" s="6"/>
    </row>
    <row r="204" spans="3:31" x14ac:dyDescent="0.2">
      <c r="C204" s="3">
        <v>224</v>
      </c>
      <c r="D204" s="3">
        <v>224</v>
      </c>
      <c r="E204" s="3">
        <v>3</v>
      </c>
      <c r="F204" s="3">
        <v>16</v>
      </c>
      <c r="G204" s="3">
        <v>64</v>
      </c>
      <c r="H204" s="3">
        <v>7</v>
      </c>
      <c r="I204" s="3">
        <v>7</v>
      </c>
      <c r="J204" s="3">
        <v>3</v>
      </c>
      <c r="K204" s="3">
        <v>3</v>
      </c>
      <c r="L204" s="3">
        <v>2</v>
      </c>
      <c r="M204" s="3">
        <v>2</v>
      </c>
      <c r="N204" s="6">
        <v>0.46600000000000003</v>
      </c>
      <c r="O204" s="9">
        <v>1.327</v>
      </c>
      <c r="P204" s="6">
        <v>0.91900000000000004</v>
      </c>
      <c r="R204" s="10">
        <f t="shared" si="11"/>
        <v>112</v>
      </c>
      <c r="S204" s="10">
        <f t="shared" si="12"/>
        <v>112</v>
      </c>
      <c r="T204" s="6">
        <f t="shared" si="17"/>
        <v>2.7119999999999997</v>
      </c>
      <c r="U204" s="6">
        <f t="shared" si="14"/>
        <v>8.1039623690987117</v>
      </c>
      <c r="V204" s="6">
        <f t="shared" si="15"/>
        <v>2.8458526480783721</v>
      </c>
      <c r="W204" s="6">
        <f t="shared" si="16"/>
        <v>4.1092997431991298</v>
      </c>
      <c r="X204" s="7" t="s">
        <v>31</v>
      </c>
      <c r="AA204" s="6"/>
      <c r="AE204" s="6"/>
    </row>
    <row r="205" spans="3:31" x14ac:dyDescent="0.2">
      <c r="C205" s="3">
        <v>28</v>
      </c>
      <c r="D205" s="3">
        <v>28</v>
      </c>
      <c r="E205" s="3">
        <v>192</v>
      </c>
      <c r="F205" s="3">
        <v>16</v>
      </c>
      <c r="G205" s="3">
        <v>32</v>
      </c>
      <c r="H205" s="3">
        <v>5</v>
      </c>
      <c r="I205" s="3">
        <v>5</v>
      </c>
      <c r="J205" s="3">
        <v>2</v>
      </c>
      <c r="K205" s="3">
        <v>2</v>
      </c>
      <c r="L205" s="3">
        <v>1</v>
      </c>
      <c r="M205" s="3">
        <v>1</v>
      </c>
      <c r="N205" s="6">
        <v>0.51700000000000002</v>
      </c>
      <c r="O205" s="6">
        <v>0.372</v>
      </c>
      <c r="P205" s="6">
        <v>0.54500000000000004</v>
      </c>
      <c r="R205" s="10">
        <f t="shared" si="11"/>
        <v>28</v>
      </c>
      <c r="S205" s="10">
        <f t="shared" si="12"/>
        <v>28</v>
      </c>
      <c r="T205" s="6">
        <f t="shared" si="17"/>
        <v>1.4340000000000002</v>
      </c>
      <c r="U205" s="6">
        <f t="shared" si="14"/>
        <v>7.4536108317214698</v>
      </c>
      <c r="V205" s="6">
        <f t="shared" si="15"/>
        <v>10.358916129032258</v>
      </c>
      <c r="W205" s="6">
        <f t="shared" si="16"/>
        <v>7.0706730275229353</v>
      </c>
      <c r="X205" s="7" t="s">
        <v>31</v>
      </c>
      <c r="AA205" s="6"/>
      <c r="AE205" s="6"/>
    </row>
    <row r="206" spans="3:31" x14ac:dyDescent="0.2">
      <c r="C206" s="3">
        <v>28</v>
      </c>
      <c r="D206" s="3">
        <v>28</v>
      </c>
      <c r="E206" s="3">
        <v>192</v>
      </c>
      <c r="F206" s="3">
        <v>16</v>
      </c>
      <c r="G206" s="3">
        <v>64</v>
      </c>
      <c r="H206" s="3">
        <v>1</v>
      </c>
      <c r="I206" s="3">
        <v>1</v>
      </c>
      <c r="J206" s="3">
        <v>0</v>
      </c>
      <c r="K206" s="3">
        <v>0</v>
      </c>
      <c r="L206" s="3">
        <v>1</v>
      </c>
      <c r="M206" s="3">
        <v>1</v>
      </c>
      <c r="N206" s="6">
        <v>5.7000000000000002E-2</v>
      </c>
      <c r="O206" s="6">
        <v>7.8E-2</v>
      </c>
      <c r="P206" s="6">
        <v>0.14300000000000002</v>
      </c>
      <c r="R206" s="10">
        <f t="shared" si="11"/>
        <v>28</v>
      </c>
      <c r="S206" s="10">
        <f t="shared" si="12"/>
        <v>28</v>
      </c>
      <c r="T206" s="6">
        <f t="shared" si="17"/>
        <v>0.27800000000000002</v>
      </c>
      <c r="U206" s="6">
        <f t="shared" si="14"/>
        <v>5.4084446315789476</v>
      </c>
      <c r="V206" s="6">
        <f t="shared" si="15"/>
        <v>3.9523249230769233</v>
      </c>
      <c r="W206" s="6">
        <f t="shared" si="16"/>
        <v>2.1558135944055943</v>
      </c>
      <c r="X206" s="7" t="s">
        <v>31</v>
      </c>
      <c r="AA206" s="6"/>
      <c r="AE206" s="6"/>
    </row>
    <row r="207" spans="3:31" x14ac:dyDescent="0.2">
      <c r="C207" s="3">
        <v>14</v>
      </c>
      <c r="D207" s="3">
        <v>14</v>
      </c>
      <c r="E207" s="3">
        <v>512</v>
      </c>
      <c r="F207" s="3">
        <v>16</v>
      </c>
      <c r="G207" s="3">
        <v>48</v>
      </c>
      <c r="H207" s="3">
        <v>5</v>
      </c>
      <c r="I207" s="3">
        <v>5</v>
      </c>
      <c r="J207" s="3">
        <v>2</v>
      </c>
      <c r="K207" s="3">
        <v>2</v>
      </c>
      <c r="L207" s="3">
        <v>1</v>
      </c>
      <c r="M207" s="3">
        <v>1</v>
      </c>
      <c r="N207" s="6">
        <v>0.57300000000000006</v>
      </c>
      <c r="O207" s="6">
        <v>0.436</v>
      </c>
      <c r="P207" s="6">
        <v>0.499</v>
      </c>
      <c r="R207" s="10">
        <f t="shared" si="11"/>
        <v>14</v>
      </c>
      <c r="S207" s="10">
        <f t="shared" ref="S207:S238" si="18">(C207-I207+1+2*K207)/M207</f>
        <v>14</v>
      </c>
      <c r="T207" s="6">
        <f t="shared" si="17"/>
        <v>1.508</v>
      </c>
      <c r="U207" s="6">
        <f t="shared" ref="U207:U238" si="19">(2*$R207*$S207*$F207*$G207*$E207*$H207*$I207)/(N207/1000)/10^12</f>
        <v>6.7251602094240832</v>
      </c>
      <c r="V207" s="6">
        <f t="shared" ref="V207:V238" si="20">(2*$R207*$S207*$F207*$G207*$E207*$H207*$I207)/(O207/1000)/10^12</f>
        <v>8.8383412844036702</v>
      </c>
      <c r="W207" s="6">
        <f t="shared" ref="W207:W238" si="21">(2*$R207*$S207*$F207*$G207*$E207*$H207*$I207)/(P207/1000)/10^12</f>
        <v>7.7224785571142283</v>
      </c>
      <c r="X207" s="7" t="s">
        <v>31</v>
      </c>
      <c r="AA207" s="6"/>
      <c r="AE207" s="6"/>
    </row>
    <row r="208" spans="3:31" x14ac:dyDescent="0.2">
      <c r="C208" s="3">
        <v>14</v>
      </c>
      <c r="D208" s="3">
        <v>14</v>
      </c>
      <c r="E208" s="3">
        <v>512</v>
      </c>
      <c r="F208" s="3">
        <v>16</v>
      </c>
      <c r="G208" s="3">
        <v>192</v>
      </c>
      <c r="H208" s="3">
        <v>1</v>
      </c>
      <c r="I208" s="3">
        <v>1</v>
      </c>
      <c r="J208" s="3">
        <v>0</v>
      </c>
      <c r="K208" s="3">
        <v>0</v>
      </c>
      <c r="L208" s="3">
        <v>1</v>
      </c>
      <c r="M208" s="3">
        <v>1</v>
      </c>
      <c r="N208" s="6">
        <v>9.6000000000000002E-2</v>
      </c>
      <c r="O208" s="6">
        <v>9.6000000000000002E-2</v>
      </c>
      <c r="P208" s="6">
        <v>0.18</v>
      </c>
      <c r="R208" s="10">
        <f t="shared" si="11"/>
        <v>14</v>
      </c>
      <c r="S208" s="10">
        <f t="shared" si="18"/>
        <v>14</v>
      </c>
      <c r="T208" s="6">
        <f t="shared" si="17"/>
        <v>0.372</v>
      </c>
      <c r="U208" s="6">
        <f t="shared" si="19"/>
        <v>6.4225279999999998</v>
      </c>
      <c r="V208" s="6">
        <f t="shared" si="20"/>
        <v>6.4225279999999998</v>
      </c>
      <c r="W208" s="6">
        <f t="shared" si="21"/>
        <v>3.425348266666667</v>
      </c>
      <c r="X208" s="7" t="s">
        <v>31</v>
      </c>
      <c r="AA208" s="6"/>
      <c r="AE208" s="6"/>
    </row>
    <row r="209" spans="2:31" x14ac:dyDescent="0.2">
      <c r="C209" s="3">
        <v>7</v>
      </c>
      <c r="D209" s="3">
        <v>7</v>
      </c>
      <c r="E209" s="3">
        <v>832</v>
      </c>
      <c r="F209" s="3">
        <v>16</v>
      </c>
      <c r="G209" s="3">
        <v>256</v>
      </c>
      <c r="H209" s="3">
        <v>1</v>
      </c>
      <c r="I209" s="3">
        <v>1</v>
      </c>
      <c r="J209" s="3">
        <v>0</v>
      </c>
      <c r="K209" s="3">
        <v>0</v>
      </c>
      <c r="L209" s="3">
        <v>1</v>
      </c>
      <c r="M209" s="3">
        <v>1</v>
      </c>
      <c r="N209" s="6">
        <v>0.1</v>
      </c>
      <c r="O209" s="6">
        <v>0.06</v>
      </c>
      <c r="P209" s="6">
        <v>9.1999999999999998E-2</v>
      </c>
      <c r="R209" s="10">
        <f t="shared" si="11"/>
        <v>7</v>
      </c>
      <c r="S209" s="10">
        <f t="shared" si="18"/>
        <v>7</v>
      </c>
      <c r="T209" s="6">
        <f t="shared" si="17"/>
        <v>0.252</v>
      </c>
      <c r="U209" s="6">
        <f t="shared" si="19"/>
        <v>3.33971456</v>
      </c>
      <c r="V209" s="6">
        <f t="shared" si="20"/>
        <v>5.5661909333333339</v>
      </c>
      <c r="W209" s="6">
        <f t="shared" si="21"/>
        <v>3.6301245217391305</v>
      </c>
      <c r="X209" s="7" t="s">
        <v>31</v>
      </c>
      <c r="AA209" s="6"/>
      <c r="AE209" s="6"/>
    </row>
    <row r="210" spans="2:31" x14ac:dyDescent="0.2">
      <c r="C210" s="3">
        <v>7</v>
      </c>
      <c r="D210" s="3">
        <v>7</v>
      </c>
      <c r="E210" s="3">
        <v>832</v>
      </c>
      <c r="F210" s="3">
        <v>16</v>
      </c>
      <c r="G210" s="3">
        <v>128</v>
      </c>
      <c r="H210" s="3">
        <v>5</v>
      </c>
      <c r="I210" s="3">
        <v>5</v>
      </c>
      <c r="J210" s="3">
        <v>2</v>
      </c>
      <c r="K210" s="3">
        <v>2</v>
      </c>
      <c r="L210" s="3">
        <v>1</v>
      </c>
      <c r="M210" s="3">
        <v>1</v>
      </c>
      <c r="N210" s="6">
        <v>1.393</v>
      </c>
      <c r="O210" s="6">
        <v>0.54500000000000004</v>
      </c>
      <c r="P210" s="6">
        <v>0.63200000000000001</v>
      </c>
      <c r="R210" s="10">
        <f t="shared" si="11"/>
        <v>7</v>
      </c>
      <c r="S210" s="10">
        <f t="shared" si="18"/>
        <v>7</v>
      </c>
      <c r="T210" s="6">
        <f t="shared" si="17"/>
        <v>2.5700000000000003</v>
      </c>
      <c r="U210" s="6">
        <f t="shared" si="19"/>
        <v>2.9968723618090456</v>
      </c>
      <c r="V210" s="6">
        <f t="shared" si="20"/>
        <v>7.6598957798165133</v>
      </c>
      <c r="W210" s="6">
        <f t="shared" si="21"/>
        <v>6.6054481012658233</v>
      </c>
      <c r="X210" s="7" t="s">
        <v>31</v>
      </c>
      <c r="AA210" s="6"/>
      <c r="AE210" s="6"/>
    </row>
    <row r="211" spans="2:31" x14ac:dyDescent="0.2">
      <c r="C211" s="3">
        <v>56</v>
      </c>
      <c r="D211" s="3">
        <v>56</v>
      </c>
      <c r="E211" s="3">
        <v>64</v>
      </c>
      <c r="F211" s="3">
        <v>8</v>
      </c>
      <c r="G211" s="3">
        <v>64</v>
      </c>
      <c r="H211" s="3">
        <v>3</v>
      </c>
      <c r="I211" s="3">
        <v>3</v>
      </c>
      <c r="J211" s="3">
        <v>1</v>
      </c>
      <c r="K211" s="3">
        <v>1</v>
      </c>
      <c r="L211" s="3">
        <v>1</v>
      </c>
      <c r="M211" s="3">
        <v>1</v>
      </c>
      <c r="N211" s="3">
        <v>0.152</v>
      </c>
      <c r="O211" s="3">
        <v>0.153</v>
      </c>
      <c r="P211" s="3">
        <v>0.31900000000000001</v>
      </c>
      <c r="R211" s="10">
        <f t="shared" si="11"/>
        <v>56</v>
      </c>
      <c r="S211" s="10">
        <f t="shared" si="18"/>
        <v>56</v>
      </c>
      <c r="T211" s="6">
        <f t="shared" si="17"/>
        <v>0.624</v>
      </c>
      <c r="U211" s="6">
        <f t="shared" si="19"/>
        <v>12.169000421052631</v>
      </c>
      <c r="V211" s="6">
        <f t="shared" si="20"/>
        <v>12.089464470588235</v>
      </c>
      <c r="W211" s="6">
        <f t="shared" si="21"/>
        <v>5.7983951849529776</v>
      </c>
      <c r="X211" s="3" t="s">
        <v>32</v>
      </c>
    </row>
    <row r="212" spans="2:31" x14ac:dyDescent="0.2">
      <c r="C212" s="3">
        <v>56</v>
      </c>
      <c r="D212" s="3">
        <v>56</v>
      </c>
      <c r="E212" s="3">
        <v>64</v>
      </c>
      <c r="F212" s="3">
        <v>8</v>
      </c>
      <c r="G212" s="3">
        <v>256</v>
      </c>
      <c r="H212" s="3">
        <v>1</v>
      </c>
      <c r="I212" s="3">
        <v>1</v>
      </c>
      <c r="J212" s="3">
        <v>0</v>
      </c>
      <c r="K212" s="3">
        <v>0</v>
      </c>
      <c r="L212" s="3">
        <v>2</v>
      </c>
      <c r="M212" s="3">
        <v>2</v>
      </c>
      <c r="N212" s="3">
        <v>5.5E-2</v>
      </c>
      <c r="O212" s="3">
        <v>9.8000000000000004E-2</v>
      </c>
      <c r="P212" s="3">
        <v>0.08</v>
      </c>
      <c r="R212" s="10">
        <f t="shared" si="11"/>
        <v>28</v>
      </c>
      <c r="S212" s="10">
        <f t="shared" si="18"/>
        <v>28</v>
      </c>
      <c r="T212" s="6">
        <f t="shared" si="17"/>
        <v>0.23299999999999998</v>
      </c>
      <c r="U212" s="6">
        <f t="shared" si="19"/>
        <v>3.7367435636363631</v>
      </c>
      <c r="V212" s="6">
        <f t="shared" si="20"/>
        <v>2.0971519999999999</v>
      </c>
      <c r="W212" s="6">
        <f t="shared" si="21"/>
        <v>2.5690111999999998</v>
      </c>
      <c r="X212" s="3" t="s">
        <v>31</v>
      </c>
    </row>
    <row r="213" spans="2:31" x14ac:dyDescent="0.2">
      <c r="C213" s="3">
        <v>28</v>
      </c>
      <c r="D213" s="3">
        <v>28</v>
      </c>
      <c r="E213" s="3">
        <v>128</v>
      </c>
      <c r="F213" s="3">
        <v>8</v>
      </c>
      <c r="G213" s="3">
        <v>128</v>
      </c>
      <c r="H213" s="3">
        <v>3</v>
      </c>
      <c r="I213" s="3">
        <v>3</v>
      </c>
      <c r="J213" s="3">
        <v>1</v>
      </c>
      <c r="K213" s="3">
        <v>1</v>
      </c>
      <c r="L213" s="3">
        <v>1</v>
      </c>
      <c r="M213" s="3">
        <v>1</v>
      </c>
      <c r="N213" s="3">
        <v>0.122</v>
      </c>
      <c r="O213" s="3">
        <v>0.121</v>
      </c>
      <c r="P213" s="3">
        <v>0.159</v>
      </c>
      <c r="R213" s="10">
        <f t="shared" si="11"/>
        <v>28</v>
      </c>
      <c r="S213" s="10">
        <f t="shared" si="18"/>
        <v>28</v>
      </c>
      <c r="T213" s="6">
        <f t="shared" si="17"/>
        <v>0.40200000000000002</v>
      </c>
      <c r="U213" s="6">
        <f t="shared" si="19"/>
        <v>15.161377573770492</v>
      </c>
      <c r="V213" s="6">
        <f t="shared" si="20"/>
        <v>15.286678214876034</v>
      </c>
      <c r="W213" s="6">
        <f t="shared" si="21"/>
        <v>11.633258264150941</v>
      </c>
      <c r="X213" s="3" t="s">
        <v>32</v>
      </c>
    </row>
    <row r="214" spans="2:31" x14ac:dyDescent="0.2">
      <c r="B214" s="7"/>
      <c r="C214" s="7">
        <v>28</v>
      </c>
      <c r="D214" s="7">
        <v>28</v>
      </c>
      <c r="E214" s="7">
        <v>128</v>
      </c>
      <c r="F214" s="7">
        <v>8</v>
      </c>
      <c r="G214" s="7">
        <v>512</v>
      </c>
      <c r="H214" s="7">
        <v>1</v>
      </c>
      <c r="I214" s="7">
        <v>1</v>
      </c>
      <c r="J214" s="7">
        <v>0</v>
      </c>
      <c r="K214" s="7">
        <v>0</v>
      </c>
      <c r="L214" s="7">
        <v>2</v>
      </c>
      <c r="M214" s="7">
        <v>2</v>
      </c>
      <c r="N214" s="3">
        <v>3.6999999999999998E-2</v>
      </c>
      <c r="O214" s="3">
        <v>0.124</v>
      </c>
      <c r="P214" s="3">
        <v>7.2000000000000008E-2</v>
      </c>
      <c r="R214" s="10">
        <f t="shared" si="11"/>
        <v>14</v>
      </c>
      <c r="S214" s="10">
        <f t="shared" si="18"/>
        <v>14</v>
      </c>
      <c r="T214" s="6">
        <f t="shared" si="17"/>
        <v>0.23300000000000001</v>
      </c>
      <c r="U214" s="6">
        <f t="shared" si="19"/>
        <v>5.5546188108108119</v>
      </c>
      <c r="V214" s="6">
        <f t="shared" si="20"/>
        <v>1.6574265806451611</v>
      </c>
      <c r="W214" s="6">
        <f t="shared" si="21"/>
        <v>2.8544568888888886</v>
      </c>
      <c r="X214" s="3" t="s">
        <v>31</v>
      </c>
    </row>
    <row r="215" spans="2:31" x14ac:dyDescent="0.2">
      <c r="C215" s="3">
        <v>14</v>
      </c>
      <c r="D215" s="3">
        <v>14</v>
      </c>
      <c r="E215" s="3">
        <v>256</v>
      </c>
      <c r="F215" s="3">
        <v>8</v>
      </c>
      <c r="G215" s="3">
        <v>256</v>
      </c>
      <c r="H215" s="3">
        <v>1</v>
      </c>
      <c r="I215" s="3">
        <v>1</v>
      </c>
      <c r="J215" s="3">
        <v>0</v>
      </c>
      <c r="K215" s="3">
        <v>0</v>
      </c>
      <c r="L215" s="3">
        <v>1</v>
      </c>
      <c r="M215" s="3">
        <v>1</v>
      </c>
      <c r="N215" s="3">
        <v>4.4999999999999998E-2</v>
      </c>
      <c r="O215" s="3">
        <v>4.4999999999999998E-2</v>
      </c>
      <c r="P215" s="3">
        <v>6.0999999999999999E-2</v>
      </c>
      <c r="R215" s="10">
        <f t="shared" si="11"/>
        <v>14</v>
      </c>
      <c r="S215" s="10">
        <f t="shared" si="18"/>
        <v>14</v>
      </c>
      <c r="T215" s="6">
        <f t="shared" si="17"/>
        <v>0.151</v>
      </c>
      <c r="U215" s="6">
        <f t="shared" si="19"/>
        <v>4.567131022222223</v>
      </c>
      <c r="V215" s="6">
        <f t="shared" si="20"/>
        <v>4.567131022222223</v>
      </c>
      <c r="W215" s="6">
        <f t="shared" si="21"/>
        <v>3.369195016393443</v>
      </c>
      <c r="X215" s="3" t="s">
        <v>31</v>
      </c>
    </row>
    <row r="216" spans="2:31" x14ac:dyDescent="0.2">
      <c r="C216" s="3">
        <v>14</v>
      </c>
      <c r="D216" s="3">
        <v>14</v>
      </c>
      <c r="E216" s="3">
        <v>256</v>
      </c>
      <c r="F216" s="3">
        <v>8</v>
      </c>
      <c r="G216" s="3">
        <v>256</v>
      </c>
      <c r="H216" s="3">
        <v>3</v>
      </c>
      <c r="I216" s="3">
        <v>3</v>
      </c>
      <c r="J216" s="3">
        <v>1</v>
      </c>
      <c r="K216" s="3">
        <v>1</v>
      </c>
      <c r="L216" s="3">
        <v>1</v>
      </c>
      <c r="M216" s="3">
        <v>1</v>
      </c>
      <c r="N216" s="3">
        <v>0.126</v>
      </c>
      <c r="O216" s="3">
        <v>0.124</v>
      </c>
      <c r="P216" s="3">
        <v>0.20500000000000002</v>
      </c>
      <c r="R216" s="10">
        <f t="shared" si="11"/>
        <v>14</v>
      </c>
      <c r="S216" s="10">
        <f t="shared" si="18"/>
        <v>14</v>
      </c>
      <c r="T216" s="6">
        <f t="shared" si="17"/>
        <v>0.45500000000000002</v>
      </c>
      <c r="U216" s="6">
        <f t="shared" si="19"/>
        <v>14.680064</v>
      </c>
      <c r="V216" s="6">
        <f t="shared" si="20"/>
        <v>14.91683922580645</v>
      </c>
      <c r="W216" s="6">
        <f t="shared" si="21"/>
        <v>9.0228686048780471</v>
      </c>
      <c r="X216" s="3" t="s">
        <v>32</v>
      </c>
    </row>
    <row r="217" spans="2:31" x14ac:dyDescent="0.2">
      <c r="B217" s="7"/>
      <c r="C217" s="7">
        <v>14</v>
      </c>
      <c r="D217" s="7">
        <v>14</v>
      </c>
      <c r="E217" s="7">
        <v>256</v>
      </c>
      <c r="F217" s="7">
        <v>8</v>
      </c>
      <c r="G217" s="7">
        <v>1024</v>
      </c>
      <c r="H217" s="7">
        <v>1</v>
      </c>
      <c r="I217" s="7">
        <v>1</v>
      </c>
      <c r="J217" s="7">
        <v>0</v>
      </c>
      <c r="K217" s="7">
        <v>0</v>
      </c>
      <c r="L217" s="7">
        <v>2</v>
      </c>
      <c r="M217" s="7">
        <v>2</v>
      </c>
      <c r="N217" s="3">
        <v>5.6000000000000001E-2</v>
      </c>
      <c r="O217" s="3">
        <v>0.106</v>
      </c>
      <c r="P217" s="3">
        <v>0.08</v>
      </c>
      <c r="R217" s="10">
        <f t="shared" si="11"/>
        <v>7</v>
      </c>
      <c r="S217" s="10">
        <f t="shared" si="18"/>
        <v>7</v>
      </c>
      <c r="T217" s="6">
        <f t="shared" si="17"/>
        <v>0.24199999999999999</v>
      </c>
      <c r="U217" s="6">
        <f t="shared" si="19"/>
        <v>3.6700159999999999</v>
      </c>
      <c r="V217" s="6">
        <f t="shared" si="20"/>
        <v>1.9388763773584905</v>
      </c>
      <c r="W217" s="6">
        <f t="shared" si="21"/>
        <v>2.5690111999999998</v>
      </c>
      <c r="X217" s="3" t="s">
        <v>31</v>
      </c>
    </row>
    <row r="218" spans="2:31" x14ac:dyDescent="0.2">
      <c r="B218" s="7"/>
      <c r="C218" s="3">
        <v>7</v>
      </c>
      <c r="D218" s="3">
        <v>7</v>
      </c>
      <c r="E218" s="3">
        <v>512</v>
      </c>
      <c r="F218" s="3">
        <v>8</v>
      </c>
      <c r="G218" s="3">
        <v>512</v>
      </c>
      <c r="H218" s="3">
        <v>1</v>
      </c>
      <c r="I218" s="3">
        <v>1</v>
      </c>
      <c r="J218" s="3">
        <v>0</v>
      </c>
      <c r="K218" s="3">
        <v>0</v>
      </c>
      <c r="L218" s="3">
        <v>1</v>
      </c>
      <c r="M218" s="3">
        <v>1</v>
      </c>
      <c r="N218" s="3">
        <v>5.5E-2</v>
      </c>
      <c r="O218" s="3">
        <v>6.4000000000000001E-2</v>
      </c>
      <c r="P218" s="3">
        <v>6.6000000000000003E-2</v>
      </c>
      <c r="R218" s="10">
        <f t="shared" si="11"/>
        <v>7</v>
      </c>
      <c r="S218" s="10">
        <f t="shared" si="18"/>
        <v>7</v>
      </c>
      <c r="T218" s="6">
        <f t="shared" si="17"/>
        <v>0.185</v>
      </c>
      <c r="U218" s="6">
        <f t="shared" si="19"/>
        <v>3.7367435636363631</v>
      </c>
      <c r="V218" s="6">
        <f t="shared" si="20"/>
        <v>3.2112639999999999</v>
      </c>
      <c r="W218" s="6">
        <f t="shared" si="21"/>
        <v>3.1139529696969692</v>
      </c>
      <c r="X218" s="3" t="s">
        <v>31</v>
      </c>
    </row>
    <row r="219" spans="2:31" x14ac:dyDescent="0.2">
      <c r="B219" s="7"/>
      <c r="C219" s="3">
        <v>7</v>
      </c>
      <c r="D219" s="3">
        <v>7</v>
      </c>
      <c r="E219" s="3">
        <v>2048</v>
      </c>
      <c r="F219" s="3">
        <v>8</v>
      </c>
      <c r="G219" s="3">
        <v>512</v>
      </c>
      <c r="H219" s="3">
        <v>1</v>
      </c>
      <c r="I219" s="3">
        <v>1</v>
      </c>
      <c r="J219" s="3">
        <v>3</v>
      </c>
      <c r="K219" s="3">
        <v>3</v>
      </c>
      <c r="L219" s="3">
        <v>2</v>
      </c>
      <c r="M219" s="3">
        <v>2</v>
      </c>
      <c r="N219" s="3">
        <v>0.19900000000000001</v>
      </c>
      <c r="O219" s="3">
        <v>0.20400000000000001</v>
      </c>
      <c r="P219" s="3">
        <v>0.20400000000000001</v>
      </c>
      <c r="R219" s="10">
        <f t="shared" si="11"/>
        <v>6.5</v>
      </c>
      <c r="S219" s="10">
        <f t="shared" si="18"/>
        <v>6.5</v>
      </c>
      <c r="T219" s="6">
        <f t="shared" si="17"/>
        <v>0.60699999999999998</v>
      </c>
      <c r="U219" s="6">
        <f t="shared" si="19"/>
        <v>3.5619968643216078</v>
      </c>
      <c r="V219" s="6">
        <f t="shared" si="20"/>
        <v>3.4746930196078427</v>
      </c>
      <c r="W219" s="6">
        <f t="shared" si="21"/>
        <v>3.4746930196078427</v>
      </c>
      <c r="X219" s="3" t="s">
        <v>31</v>
      </c>
    </row>
    <row r="220" spans="2:31" x14ac:dyDescent="0.2">
      <c r="C220" s="3">
        <v>56</v>
      </c>
      <c r="D220" s="3">
        <v>56</v>
      </c>
      <c r="E220" s="3">
        <v>64</v>
      </c>
      <c r="F220" s="3">
        <v>16</v>
      </c>
      <c r="G220" s="3">
        <v>64</v>
      </c>
      <c r="H220" s="3">
        <v>3</v>
      </c>
      <c r="I220" s="3">
        <v>3</v>
      </c>
      <c r="J220" s="3">
        <v>1</v>
      </c>
      <c r="K220" s="3">
        <v>1</v>
      </c>
      <c r="L220" s="3">
        <v>1</v>
      </c>
      <c r="M220" s="3">
        <v>1</v>
      </c>
      <c r="N220" s="3">
        <v>0.27200000000000002</v>
      </c>
      <c r="O220" s="3">
        <v>0.29699999999999999</v>
      </c>
      <c r="P220" s="3">
        <v>0.55800000000000005</v>
      </c>
      <c r="R220" s="10">
        <f t="shared" si="11"/>
        <v>56</v>
      </c>
      <c r="S220" s="10">
        <f t="shared" si="18"/>
        <v>56</v>
      </c>
      <c r="T220" s="6">
        <f t="shared" si="17"/>
        <v>1.127</v>
      </c>
      <c r="U220" s="6">
        <f t="shared" si="19"/>
        <v>13.600647529411766</v>
      </c>
      <c r="V220" s="6">
        <f t="shared" si="20"/>
        <v>12.455811878787879</v>
      </c>
      <c r="W220" s="6">
        <f t="shared" si="21"/>
        <v>6.6297063225806454</v>
      </c>
      <c r="X220" s="3" t="s">
        <v>32</v>
      </c>
    </row>
    <row r="221" spans="2:31" x14ac:dyDescent="0.2">
      <c r="C221" s="3">
        <v>56</v>
      </c>
      <c r="D221" s="3">
        <v>56</v>
      </c>
      <c r="E221" s="3">
        <v>64</v>
      </c>
      <c r="F221" s="3">
        <v>16</v>
      </c>
      <c r="G221" s="3">
        <v>256</v>
      </c>
      <c r="H221" s="3">
        <v>1</v>
      </c>
      <c r="I221" s="3">
        <v>1</v>
      </c>
      <c r="J221" s="3">
        <v>0</v>
      </c>
      <c r="K221" s="3">
        <v>0</v>
      </c>
      <c r="L221" s="3">
        <v>2</v>
      </c>
      <c r="M221" s="3">
        <v>2</v>
      </c>
      <c r="N221" s="3">
        <v>0.105</v>
      </c>
      <c r="O221" s="3">
        <v>0.216</v>
      </c>
      <c r="P221" s="3">
        <v>0.13100000000000001</v>
      </c>
      <c r="R221" s="10">
        <f t="shared" si="11"/>
        <v>28</v>
      </c>
      <c r="S221" s="10">
        <f t="shared" si="18"/>
        <v>28</v>
      </c>
      <c r="T221" s="6">
        <f t="shared" si="17"/>
        <v>0.45200000000000001</v>
      </c>
      <c r="U221" s="6">
        <f t="shared" si="19"/>
        <v>3.9146837333333333</v>
      </c>
      <c r="V221" s="6">
        <f t="shared" si="20"/>
        <v>1.9029712592592594</v>
      </c>
      <c r="W221" s="6">
        <f t="shared" si="21"/>
        <v>3.1377236030534346</v>
      </c>
      <c r="X221" s="3" t="s">
        <v>31</v>
      </c>
    </row>
    <row r="222" spans="2:31" x14ac:dyDescent="0.2">
      <c r="C222" s="3">
        <v>28</v>
      </c>
      <c r="D222" s="3">
        <v>28</v>
      </c>
      <c r="E222" s="3">
        <v>128</v>
      </c>
      <c r="F222" s="3">
        <v>16</v>
      </c>
      <c r="G222" s="3">
        <v>128</v>
      </c>
      <c r="H222" s="3">
        <v>3</v>
      </c>
      <c r="I222" s="3">
        <v>3</v>
      </c>
      <c r="J222" s="3">
        <v>1</v>
      </c>
      <c r="K222" s="3">
        <v>1</v>
      </c>
      <c r="L222" s="3">
        <v>1</v>
      </c>
      <c r="M222" s="3">
        <v>1</v>
      </c>
      <c r="N222" s="3">
        <v>0.245</v>
      </c>
      <c r="O222" s="3">
        <v>0.24299999999999999</v>
      </c>
      <c r="P222" s="3">
        <v>0.29499999999999998</v>
      </c>
      <c r="R222" s="10">
        <f t="shared" si="11"/>
        <v>28</v>
      </c>
      <c r="S222" s="10">
        <f t="shared" si="18"/>
        <v>28</v>
      </c>
      <c r="T222" s="6">
        <f t="shared" si="17"/>
        <v>0.78299999999999992</v>
      </c>
      <c r="U222" s="6">
        <f t="shared" si="19"/>
        <v>15.099494399999999</v>
      </c>
      <c r="V222" s="6">
        <f t="shared" si="20"/>
        <v>15.223770074074075</v>
      </c>
      <c r="W222" s="6">
        <f t="shared" si="21"/>
        <v>12.540258061016951</v>
      </c>
      <c r="X222" s="3" t="s">
        <v>32</v>
      </c>
    </row>
    <row r="223" spans="2:31" x14ac:dyDescent="0.2">
      <c r="C223" s="7">
        <v>28</v>
      </c>
      <c r="D223" s="7">
        <v>28</v>
      </c>
      <c r="E223" s="7">
        <v>128</v>
      </c>
      <c r="F223" s="7">
        <v>16</v>
      </c>
      <c r="G223" s="7">
        <v>512</v>
      </c>
      <c r="H223" s="7">
        <v>1</v>
      </c>
      <c r="I223" s="7">
        <v>1</v>
      </c>
      <c r="J223" s="7">
        <v>0</v>
      </c>
      <c r="K223" s="7">
        <v>0</v>
      </c>
      <c r="L223" s="7">
        <v>2</v>
      </c>
      <c r="M223" s="7">
        <v>2</v>
      </c>
      <c r="N223" s="3">
        <v>7.4999999999999997E-2</v>
      </c>
      <c r="O223" s="3">
        <v>0.16200000000000001</v>
      </c>
      <c r="P223" s="3">
        <v>0.108</v>
      </c>
      <c r="R223" s="10">
        <f t="shared" si="11"/>
        <v>14</v>
      </c>
      <c r="S223" s="10">
        <f t="shared" si="18"/>
        <v>14</v>
      </c>
      <c r="T223" s="6">
        <f t="shared" si="17"/>
        <v>0.34499999999999997</v>
      </c>
      <c r="U223" s="6">
        <f t="shared" si="19"/>
        <v>5.4805572266666669</v>
      </c>
      <c r="V223" s="6">
        <f t="shared" si="20"/>
        <v>2.5372950123456786</v>
      </c>
      <c r="W223" s="6">
        <f t="shared" si="21"/>
        <v>3.8059425185185187</v>
      </c>
      <c r="X223" s="3" t="s">
        <v>31</v>
      </c>
    </row>
    <row r="224" spans="2:31" x14ac:dyDescent="0.2">
      <c r="B224" s="7"/>
      <c r="C224" s="3">
        <v>14</v>
      </c>
      <c r="D224" s="3">
        <v>14</v>
      </c>
      <c r="E224" s="3">
        <v>256</v>
      </c>
      <c r="F224" s="3">
        <v>16</v>
      </c>
      <c r="G224" s="3">
        <v>256</v>
      </c>
      <c r="H224" s="3">
        <v>1</v>
      </c>
      <c r="I224" s="3">
        <v>1</v>
      </c>
      <c r="J224" s="3">
        <v>0</v>
      </c>
      <c r="K224" s="3">
        <v>0</v>
      </c>
      <c r="L224" s="3">
        <v>1</v>
      </c>
      <c r="M224" s="3">
        <v>1</v>
      </c>
      <c r="N224" s="3">
        <v>5.7000000000000002E-2</v>
      </c>
      <c r="O224" s="3">
        <v>0.06</v>
      </c>
      <c r="P224" s="3">
        <v>8.3000000000000004E-2</v>
      </c>
      <c r="R224" s="10">
        <f t="shared" si="11"/>
        <v>14</v>
      </c>
      <c r="S224" s="10">
        <f t="shared" si="18"/>
        <v>14</v>
      </c>
      <c r="T224" s="6">
        <f t="shared" si="17"/>
        <v>0.2</v>
      </c>
      <c r="U224" s="6">
        <f t="shared" si="19"/>
        <v>7.2112595087719296</v>
      </c>
      <c r="V224" s="6">
        <f t="shared" si="20"/>
        <v>6.8506965333333341</v>
      </c>
      <c r="W224" s="6">
        <f t="shared" si="21"/>
        <v>4.9523107469879522</v>
      </c>
      <c r="X224" s="3" t="s">
        <v>31</v>
      </c>
    </row>
    <row r="225" spans="1:24" x14ac:dyDescent="0.2">
      <c r="C225" s="3">
        <v>14</v>
      </c>
      <c r="D225" s="3">
        <v>14</v>
      </c>
      <c r="E225" s="3">
        <v>256</v>
      </c>
      <c r="F225" s="3">
        <v>16</v>
      </c>
      <c r="G225" s="3">
        <v>256</v>
      </c>
      <c r="H225" s="3">
        <v>3</v>
      </c>
      <c r="I225" s="3">
        <v>3</v>
      </c>
      <c r="J225" s="3">
        <v>1</v>
      </c>
      <c r="K225" s="3">
        <v>1</v>
      </c>
      <c r="L225" s="3">
        <v>1</v>
      </c>
      <c r="M225" s="3">
        <v>1</v>
      </c>
      <c r="N225" s="3">
        <v>0.22600000000000001</v>
      </c>
      <c r="O225" s="3">
        <v>0.223</v>
      </c>
      <c r="P225" s="3">
        <v>0.30099999999999999</v>
      </c>
      <c r="R225" s="10">
        <f t="shared" si="11"/>
        <v>14</v>
      </c>
      <c r="S225" s="10">
        <f t="shared" si="18"/>
        <v>14</v>
      </c>
      <c r="T225" s="6">
        <f t="shared" si="17"/>
        <v>0.75</v>
      </c>
      <c r="U225" s="6">
        <f t="shared" si="19"/>
        <v>16.368920920353979</v>
      </c>
      <c r="V225" s="6">
        <f t="shared" si="20"/>
        <v>16.58913061883408</v>
      </c>
      <c r="W225" s="6">
        <f t="shared" si="21"/>
        <v>12.290286139534885</v>
      </c>
      <c r="X225" s="3" t="s">
        <v>32</v>
      </c>
    </row>
    <row r="226" spans="1:24" x14ac:dyDescent="0.2">
      <c r="C226" s="7">
        <v>14</v>
      </c>
      <c r="D226" s="7">
        <v>14</v>
      </c>
      <c r="E226" s="7">
        <v>256</v>
      </c>
      <c r="F226" s="7">
        <v>16</v>
      </c>
      <c r="G226" s="7">
        <v>1024</v>
      </c>
      <c r="H226" s="7">
        <v>1</v>
      </c>
      <c r="I226" s="7">
        <v>1</v>
      </c>
      <c r="J226" s="7">
        <v>0</v>
      </c>
      <c r="K226" s="7">
        <v>0</v>
      </c>
      <c r="L226" s="7">
        <v>2</v>
      </c>
      <c r="M226" s="7">
        <v>2</v>
      </c>
      <c r="N226" s="3">
        <v>6.0999999999999999E-2</v>
      </c>
      <c r="O226" s="3">
        <v>0.13300000000000001</v>
      </c>
      <c r="P226" s="3">
        <v>0.114</v>
      </c>
      <c r="R226" s="10">
        <f t="shared" si="11"/>
        <v>7</v>
      </c>
      <c r="S226" s="10">
        <f t="shared" si="18"/>
        <v>7</v>
      </c>
      <c r="T226" s="6">
        <f t="shared" si="17"/>
        <v>0.308</v>
      </c>
      <c r="U226" s="6">
        <f t="shared" si="19"/>
        <v>6.738390032786886</v>
      </c>
      <c r="V226" s="6">
        <f t="shared" si="20"/>
        <v>3.0905397894736839</v>
      </c>
      <c r="W226" s="6">
        <f t="shared" si="21"/>
        <v>3.6056297543859648</v>
      </c>
      <c r="X226" s="3" t="s">
        <v>31</v>
      </c>
    </row>
    <row r="227" spans="1:24" x14ac:dyDescent="0.2">
      <c r="B227" s="7"/>
      <c r="C227" s="3">
        <v>7</v>
      </c>
      <c r="D227" s="3">
        <v>7</v>
      </c>
      <c r="E227" s="3">
        <v>512</v>
      </c>
      <c r="F227" s="3">
        <v>16</v>
      </c>
      <c r="G227" s="3">
        <v>512</v>
      </c>
      <c r="H227" s="3">
        <v>1</v>
      </c>
      <c r="I227" s="3">
        <v>1</v>
      </c>
      <c r="J227" s="3">
        <v>0</v>
      </c>
      <c r="K227" s="3">
        <v>0</v>
      </c>
      <c r="L227" s="3">
        <v>1</v>
      </c>
      <c r="M227" s="3">
        <v>1</v>
      </c>
      <c r="N227" s="3">
        <v>7.3999999999999996E-2</v>
      </c>
      <c r="O227" s="3">
        <v>7.2999999999999995E-2</v>
      </c>
      <c r="P227" s="3">
        <v>0.106</v>
      </c>
      <c r="R227" s="10">
        <f t="shared" si="11"/>
        <v>7</v>
      </c>
      <c r="S227" s="10">
        <f t="shared" si="18"/>
        <v>7</v>
      </c>
      <c r="T227" s="6">
        <f t="shared" ref="T227:T228" si="22">N227+O227+P227</f>
        <v>0.253</v>
      </c>
      <c r="U227" s="6">
        <f t="shared" si="19"/>
        <v>5.5546188108108119</v>
      </c>
      <c r="V227" s="6">
        <f t="shared" si="20"/>
        <v>5.6307094794520545</v>
      </c>
      <c r="W227" s="6">
        <f t="shared" si="21"/>
        <v>3.877752754716981</v>
      </c>
      <c r="X227" s="3" t="s">
        <v>31</v>
      </c>
    </row>
    <row r="228" spans="1:24" x14ac:dyDescent="0.2">
      <c r="B228" s="7"/>
      <c r="C228" s="3">
        <v>7</v>
      </c>
      <c r="D228" s="3">
        <v>7</v>
      </c>
      <c r="E228" s="3">
        <v>2048</v>
      </c>
      <c r="F228" s="3">
        <v>16</v>
      </c>
      <c r="G228" s="3">
        <v>512</v>
      </c>
      <c r="H228" s="3">
        <v>1</v>
      </c>
      <c r="I228" s="3">
        <v>1</v>
      </c>
      <c r="J228" s="3">
        <v>3</v>
      </c>
      <c r="K228" s="3">
        <v>3</v>
      </c>
      <c r="L228" s="3">
        <v>2</v>
      </c>
      <c r="M228" s="3">
        <v>2</v>
      </c>
      <c r="N228" s="3">
        <v>0.21099999999999999</v>
      </c>
      <c r="O228" s="3">
        <v>0.378</v>
      </c>
      <c r="P228" s="3">
        <v>0.36399999999999999</v>
      </c>
      <c r="R228" s="10">
        <f t="shared" si="11"/>
        <v>6.5</v>
      </c>
      <c r="S228" s="10">
        <f t="shared" si="18"/>
        <v>6.5</v>
      </c>
      <c r="T228" s="6">
        <f t="shared" si="22"/>
        <v>0.95299999999999996</v>
      </c>
      <c r="U228" s="6">
        <f t="shared" si="19"/>
        <v>6.7188376872037914</v>
      </c>
      <c r="V228" s="6">
        <f t="shared" si="20"/>
        <v>3.7504623068783065</v>
      </c>
      <c r="W228" s="6">
        <f t="shared" si="21"/>
        <v>3.894710857142857</v>
      </c>
      <c r="X228" s="3" t="s">
        <v>31</v>
      </c>
    </row>
    <row r="229" spans="1:24" x14ac:dyDescent="0.2">
      <c r="B229" s="7"/>
      <c r="C229" s="11">
        <v>700</v>
      </c>
      <c r="D229" s="3">
        <v>161</v>
      </c>
      <c r="E229" s="3">
        <v>1</v>
      </c>
      <c r="F229" s="3">
        <v>16</v>
      </c>
      <c r="G229" s="3">
        <v>64</v>
      </c>
      <c r="H229" s="3">
        <v>5</v>
      </c>
      <c r="I229" s="3">
        <v>5</v>
      </c>
      <c r="J229" s="3">
        <v>1</v>
      </c>
      <c r="K229" s="3">
        <v>1</v>
      </c>
      <c r="L229" s="3">
        <v>2</v>
      </c>
      <c r="M229" s="3">
        <v>2</v>
      </c>
      <c r="N229" s="3">
        <v>0.42799999999999999</v>
      </c>
      <c r="O229" s="3">
        <v>0.72499999999999998</v>
      </c>
      <c r="P229" s="3">
        <v>1.72</v>
      </c>
      <c r="R229" s="10">
        <f t="shared" si="11"/>
        <v>79.5</v>
      </c>
      <c r="S229" s="10">
        <f t="shared" si="18"/>
        <v>349</v>
      </c>
      <c r="T229" s="6">
        <f>N229+P229</f>
        <v>2.1480000000000001</v>
      </c>
      <c r="U229" s="6">
        <f t="shared" si="19"/>
        <v>3.3190878504672896</v>
      </c>
      <c r="V229" s="6">
        <f t="shared" si="20"/>
        <v>1.9594063448275865</v>
      </c>
      <c r="W229" s="6">
        <f t="shared" si="21"/>
        <v>0.8259125581395349</v>
      </c>
      <c r="X229" s="3" t="s">
        <v>31</v>
      </c>
    </row>
    <row r="230" spans="1:24" x14ac:dyDescent="0.2">
      <c r="B230" s="7"/>
      <c r="C230" s="3">
        <v>350</v>
      </c>
      <c r="D230" s="3">
        <v>80</v>
      </c>
      <c r="E230" s="3">
        <v>64</v>
      </c>
      <c r="F230" s="3">
        <v>16</v>
      </c>
      <c r="G230" s="3">
        <v>64</v>
      </c>
      <c r="H230" s="3">
        <v>3</v>
      </c>
      <c r="I230" s="3">
        <v>3</v>
      </c>
      <c r="J230" s="3">
        <v>1</v>
      </c>
      <c r="K230" s="3">
        <v>1</v>
      </c>
      <c r="L230" s="3">
        <v>1</v>
      </c>
      <c r="M230" s="3">
        <v>1</v>
      </c>
      <c r="N230" s="3">
        <v>3.0169999999999999</v>
      </c>
      <c r="O230" s="3">
        <v>3.0220000000000002</v>
      </c>
      <c r="P230" s="3">
        <v>5.1850000000000005</v>
      </c>
      <c r="R230" s="10">
        <f t="shared" si="11"/>
        <v>80</v>
      </c>
      <c r="S230" s="10">
        <f t="shared" si="18"/>
        <v>350</v>
      </c>
      <c r="T230" s="6">
        <f t="shared" ref="T230:T268" si="23">N230+O230+P230</f>
        <v>11.224</v>
      </c>
      <c r="U230" s="6">
        <f t="shared" si="19"/>
        <v>10.948009280742461</v>
      </c>
      <c r="V230" s="6">
        <f t="shared" si="20"/>
        <v>10.929895433487756</v>
      </c>
      <c r="W230" s="6">
        <f t="shared" si="21"/>
        <v>6.3703267116682731</v>
      </c>
      <c r="X230" s="3" t="s">
        <v>32</v>
      </c>
    </row>
    <row r="231" spans="1:24" x14ac:dyDescent="0.2">
      <c r="B231" s="7"/>
      <c r="C231" s="3">
        <v>350</v>
      </c>
      <c r="D231" s="3">
        <v>80</v>
      </c>
      <c r="E231" s="3">
        <v>64</v>
      </c>
      <c r="F231" s="3">
        <v>16</v>
      </c>
      <c r="G231" s="3">
        <v>128</v>
      </c>
      <c r="H231" s="3">
        <v>5</v>
      </c>
      <c r="I231" s="3">
        <v>5</v>
      </c>
      <c r="J231" s="3">
        <v>1</v>
      </c>
      <c r="K231" s="3">
        <v>1</v>
      </c>
      <c r="L231" s="3">
        <v>2</v>
      </c>
      <c r="M231" s="3">
        <v>2</v>
      </c>
      <c r="N231" s="3">
        <v>4.3040000000000003</v>
      </c>
      <c r="O231" s="3">
        <v>9.6180000000000003</v>
      </c>
      <c r="P231" s="3">
        <v>4.875</v>
      </c>
      <c r="R231" s="10">
        <f t="shared" si="11"/>
        <v>39</v>
      </c>
      <c r="S231" s="10">
        <f t="shared" si="18"/>
        <v>174</v>
      </c>
      <c r="T231" s="6">
        <f t="shared" si="23"/>
        <v>18.797000000000001</v>
      </c>
      <c r="U231" s="6">
        <f t="shared" si="19"/>
        <v>10.332883271375463</v>
      </c>
      <c r="V231" s="6">
        <f t="shared" si="20"/>
        <v>4.6239061759201494</v>
      </c>
      <c r="W231" s="6">
        <f t="shared" si="21"/>
        <v>9.1226111999999997</v>
      </c>
      <c r="X231" s="3" t="s">
        <v>31</v>
      </c>
    </row>
    <row r="232" spans="1:24" x14ac:dyDescent="0.2">
      <c r="B232" s="7"/>
      <c r="C232" s="3">
        <v>175</v>
      </c>
      <c r="D232" s="3">
        <v>40</v>
      </c>
      <c r="E232" s="3">
        <v>128</v>
      </c>
      <c r="F232" s="3">
        <v>16</v>
      </c>
      <c r="G232" s="3">
        <v>128</v>
      </c>
      <c r="H232" s="3">
        <v>3</v>
      </c>
      <c r="I232" s="3">
        <v>3</v>
      </c>
      <c r="J232" s="3">
        <v>1</v>
      </c>
      <c r="K232" s="3">
        <v>1</v>
      </c>
      <c r="L232" s="3">
        <v>1</v>
      </c>
      <c r="M232" s="3">
        <v>1</v>
      </c>
      <c r="N232" s="3">
        <v>1.704</v>
      </c>
      <c r="O232" s="3">
        <v>2.06</v>
      </c>
      <c r="P232" s="3">
        <v>2.544</v>
      </c>
      <c r="R232" s="10">
        <f t="shared" si="11"/>
        <v>40</v>
      </c>
      <c r="S232" s="10">
        <f t="shared" si="18"/>
        <v>175</v>
      </c>
      <c r="T232" s="6">
        <f t="shared" si="23"/>
        <v>6.3079999999999998</v>
      </c>
      <c r="U232" s="6">
        <f t="shared" si="19"/>
        <v>19.383887323943661</v>
      </c>
      <c r="V232" s="6">
        <f t="shared" si="20"/>
        <v>16.034050485436893</v>
      </c>
      <c r="W232" s="6">
        <f t="shared" si="21"/>
        <v>12.98354716981132</v>
      </c>
      <c r="X232" s="3" t="s">
        <v>32</v>
      </c>
    </row>
    <row r="233" spans="1:24" x14ac:dyDescent="0.2">
      <c r="B233" s="7"/>
      <c r="C233" s="3">
        <v>175</v>
      </c>
      <c r="D233" s="3">
        <v>40</v>
      </c>
      <c r="E233" s="3">
        <v>128</v>
      </c>
      <c r="F233" s="3">
        <v>16</v>
      </c>
      <c r="G233" s="3">
        <v>256</v>
      </c>
      <c r="H233" s="3">
        <v>5</v>
      </c>
      <c r="I233" s="3">
        <v>5</v>
      </c>
      <c r="J233" s="3">
        <v>1</v>
      </c>
      <c r="K233" s="3">
        <v>1</v>
      </c>
      <c r="L233" s="3">
        <v>2</v>
      </c>
      <c r="M233" s="3">
        <v>2</v>
      </c>
      <c r="N233" s="3">
        <v>4.3840000000000003</v>
      </c>
      <c r="O233" s="3">
        <v>8.213000000000001</v>
      </c>
      <c r="P233" s="3">
        <v>4.5570000000000004</v>
      </c>
      <c r="R233" s="10">
        <f t="shared" si="11"/>
        <v>19</v>
      </c>
      <c r="S233" s="10">
        <f t="shared" si="18"/>
        <v>86.5</v>
      </c>
      <c r="T233" s="6">
        <f t="shared" si="23"/>
        <v>17.154000000000003</v>
      </c>
      <c r="U233" s="6">
        <f t="shared" si="19"/>
        <v>9.8274102189781001</v>
      </c>
      <c r="V233" s="6">
        <f t="shared" si="20"/>
        <v>5.2457526360647746</v>
      </c>
      <c r="W233" s="6">
        <f t="shared" si="21"/>
        <v>9.4543266183892918</v>
      </c>
      <c r="X233" s="3" t="s">
        <v>31</v>
      </c>
    </row>
    <row r="234" spans="1:24" x14ac:dyDescent="0.2">
      <c r="B234" s="7"/>
      <c r="C234" s="3">
        <v>84</v>
      </c>
      <c r="D234" s="3">
        <v>20</v>
      </c>
      <c r="E234" s="3">
        <v>256</v>
      </c>
      <c r="F234" s="3">
        <v>16</v>
      </c>
      <c r="G234" s="3">
        <v>256</v>
      </c>
      <c r="H234" s="3">
        <v>3</v>
      </c>
      <c r="I234" s="3">
        <v>3</v>
      </c>
      <c r="J234" s="3">
        <v>1</v>
      </c>
      <c r="K234" s="3">
        <v>1</v>
      </c>
      <c r="L234" s="3">
        <v>1</v>
      </c>
      <c r="M234" s="3">
        <v>1</v>
      </c>
      <c r="N234" s="3">
        <v>1.4890000000000001</v>
      </c>
      <c r="O234" s="3">
        <v>1.468</v>
      </c>
      <c r="P234" s="3">
        <v>1.556</v>
      </c>
      <c r="R234" s="10">
        <f t="shared" si="11"/>
        <v>20</v>
      </c>
      <c r="S234" s="10">
        <f t="shared" si="18"/>
        <v>84</v>
      </c>
      <c r="T234" s="6">
        <f t="shared" si="23"/>
        <v>4.5129999999999999</v>
      </c>
      <c r="U234" s="6">
        <f t="shared" si="19"/>
        <v>21.295458858294158</v>
      </c>
      <c r="V234" s="6">
        <f t="shared" si="20"/>
        <v>21.600094168937332</v>
      </c>
      <c r="W234" s="6">
        <f t="shared" si="21"/>
        <v>20.37849501285347</v>
      </c>
      <c r="X234" s="3" t="s">
        <v>57</v>
      </c>
    </row>
    <row r="235" spans="1:24" x14ac:dyDescent="0.2">
      <c r="B235" s="7"/>
      <c r="C235" s="3">
        <v>84</v>
      </c>
      <c r="D235" s="3">
        <v>20</v>
      </c>
      <c r="E235" s="3">
        <v>256</v>
      </c>
      <c r="F235" s="3">
        <v>16</v>
      </c>
      <c r="G235" s="3">
        <v>512</v>
      </c>
      <c r="H235" s="3">
        <v>5</v>
      </c>
      <c r="I235" s="3">
        <v>5</v>
      </c>
      <c r="J235" s="3">
        <v>1</v>
      </c>
      <c r="K235" s="3">
        <v>1</v>
      </c>
      <c r="L235" s="3">
        <v>2</v>
      </c>
      <c r="M235" s="3">
        <v>2</v>
      </c>
      <c r="N235" s="3">
        <v>4.2119999999999997</v>
      </c>
      <c r="O235" s="3">
        <v>6.5529999999999999</v>
      </c>
      <c r="P235" s="3">
        <v>4.2329999999999997</v>
      </c>
      <c r="R235" s="10">
        <f t="shared" si="11"/>
        <v>9</v>
      </c>
      <c r="S235" s="10">
        <f t="shared" si="18"/>
        <v>41</v>
      </c>
      <c r="T235" s="6">
        <f t="shared" si="23"/>
        <v>14.998000000000001</v>
      </c>
      <c r="U235" s="6">
        <f t="shared" si="19"/>
        <v>9.186242735042736</v>
      </c>
      <c r="V235" s="6">
        <f t="shared" si="20"/>
        <v>5.9045405768350374</v>
      </c>
      <c r="W235" s="6">
        <f t="shared" si="21"/>
        <v>9.1406695960311843</v>
      </c>
      <c r="X235" s="3" t="s">
        <v>31</v>
      </c>
    </row>
    <row r="236" spans="1:24" x14ac:dyDescent="0.2">
      <c r="B236" s="7"/>
      <c r="C236" s="3">
        <v>42</v>
      </c>
      <c r="D236" s="3">
        <v>10</v>
      </c>
      <c r="E236" s="3">
        <v>512</v>
      </c>
      <c r="F236" s="3">
        <v>16</v>
      </c>
      <c r="G236" s="3">
        <v>512</v>
      </c>
      <c r="H236" s="3">
        <v>3</v>
      </c>
      <c r="I236" s="3">
        <v>3</v>
      </c>
      <c r="J236" s="3">
        <v>1</v>
      </c>
      <c r="K236" s="3">
        <v>1</v>
      </c>
      <c r="L236" s="3">
        <v>1</v>
      </c>
      <c r="M236" s="3">
        <v>1</v>
      </c>
      <c r="N236" s="3">
        <v>1.597</v>
      </c>
      <c r="O236" s="3">
        <v>1.575</v>
      </c>
      <c r="P236" s="3">
        <v>1.597</v>
      </c>
      <c r="R236" s="10">
        <f t="shared" si="11"/>
        <v>10</v>
      </c>
      <c r="S236" s="10">
        <f t="shared" si="18"/>
        <v>42</v>
      </c>
      <c r="T236" s="6">
        <f t="shared" si="23"/>
        <v>4.7690000000000001</v>
      </c>
      <c r="U236" s="6">
        <f t="shared" si="19"/>
        <v>19.855315115842206</v>
      </c>
      <c r="V236" s="6">
        <f t="shared" si="20"/>
        <v>20.132659199999999</v>
      </c>
      <c r="W236" s="6">
        <f t="shared" si="21"/>
        <v>19.855315115842206</v>
      </c>
      <c r="X236" s="3" t="s">
        <v>57</v>
      </c>
    </row>
    <row r="237" spans="1:24" x14ac:dyDescent="0.2">
      <c r="A237" s="7"/>
      <c r="B237" s="7"/>
      <c r="C237" s="3">
        <v>112</v>
      </c>
      <c r="D237" s="3">
        <v>112</v>
      </c>
      <c r="E237" s="3">
        <v>64</v>
      </c>
      <c r="F237" s="3">
        <v>8</v>
      </c>
      <c r="G237" s="3">
        <v>64</v>
      </c>
      <c r="H237" s="3">
        <v>1</v>
      </c>
      <c r="I237" s="3">
        <v>1</v>
      </c>
      <c r="J237" s="3">
        <v>0</v>
      </c>
      <c r="K237" s="3">
        <v>0</v>
      </c>
      <c r="L237" s="3">
        <v>1</v>
      </c>
      <c r="M237" s="3">
        <v>1</v>
      </c>
      <c r="N237" s="3">
        <v>0.17100000000000001</v>
      </c>
      <c r="O237" s="3">
        <v>0.17500000000000002</v>
      </c>
      <c r="P237" s="3">
        <v>0.57400000000000007</v>
      </c>
      <c r="R237" s="10">
        <f t="shared" si="11"/>
        <v>112</v>
      </c>
      <c r="S237" s="10">
        <f t="shared" si="18"/>
        <v>112</v>
      </c>
      <c r="T237" s="6">
        <f t="shared" si="23"/>
        <v>0.92000000000000015</v>
      </c>
      <c r="U237" s="6">
        <f t="shared" si="19"/>
        <v>4.8075063391812858</v>
      </c>
      <c r="V237" s="6">
        <f t="shared" si="20"/>
        <v>4.6976204799999994</v>
      </c>
      <c r="W237" s="6">
        <f t="shared" si="21"/>
        <v>1.4322013658536585</v>
      </c>
      <c r="X237" s="3" t="s">
        <v>31</v>
      </c>
    </row>
    <row r="238" spans="1:24" x14ac:dyDescent="0.2">
      <c r="A238" s="7"/>
      <c r="B238" s="7"/>
      <c r="C238" s="3">
        <v>56</v>
      </c>
      <c r="D238" s="3">
        <v>56</v>
      </c>
      <c r="E238" s="3">
        <v>64</v>
      </c>
      <c r="F238" s="3">
        <v>8</v>
      </c>
      <c r="G238" s="3">
        <v>256</v>
      </c>
      <c r="H238" s="3">
        <v>1</v>
      </c>
      <c r="I238" s="3">
        <v>1</v>
      </c>
      <c r="J238" s="3">
        <v>0</v>
      </c>
      <c r="K238" s="3">
        <v>0</v>
      </c>
      <c r="L238" s="3">
        <v>1</v>
      </c>
      <c r="M238" s="3">
        <v>1</v>
      </c>
      <c r="N238" s="3">
        <v>0.14899999999999999</v>
      </c>
      <c r="O238" s="3">
        <v>0.129</v>
      </c>
      <c r="P238" s="3">
        <v>0.26600000000000001</v>
      </c>
      <c r="R238" s="10">
        <f t="shared" si="11"/>
        <v>56</v>
      </c>
      <c r="S238" s="10">
        <f t="shared" si="18"/>
        <v>56</v>
      </c>
      <c r="T238" s="6">
        <f t="shared" si="23"/>
        <v>0.54400000000000004</v>
      </c>
      <c r="U238" s="6">
        <f t="shared" si="19"/>
        <v>5.5173394899328869</v>
      </c>
      <c r="V238" s="6">
        <f t="shared" si="20"/>
        <v>6.3727409612403108</v>
      </c>
      <c r="W238" s="6">
        <f t="shared" si="21"/>
        <v>3.0905397894736839</v>
      </c>
      <c r="X238" s="3" t="s">
        <v>31</v>
      </c>
    </row>
    <row r="239" spans="1:24" x14ac:dyDescent="0.2">
      <c r="A239" s="7"/>
      <c r="B239" s="7"/>
      <c r="C239" s="3">
        <v>56</v>
      </c>
      <c r="D239" s="3">
        <v>56</v>
      </c>
      <c r="E239" s="3">
        <v>256</v>
      </c>
      <c r="F239" s="3">
        <v>8</v>
      </c>
      <c r="G239" s="3">
        <v>64</v>
      </c>
      <c r="H239" s="3">
        <v>1</v>
      </c>
      <c r="I239" s="3">
        <v>1</v>
      </c>
      <c r="J239" s="3">
        <v>0</v>
      </c>
      <c r="K239" s="3">
        <v>0</v>
      </c>
      <c r="L239" s="3">
        <v>1</v>
      </c>
      <c r="M239" s="3">
        <v>1</v>
      </c>
      <c r="N239" s="3">
        <v>0.123</v>
      </c>
      <c r="O239" s="3">
        <v>0.151</v>
      </c>
      <c r="P239" s="3">
        <v>0.36199999999999999</v>
      </c>
      <c r="R239" s="10">
        <f t="shared" ref="R239:R268" si="24">(D239-H239+1+2*J239)/L239</f>
        <v>56</v>
      </c>
      <c r="S239" s="10">
        <f t="shared" ref="S239:S268" si="25">(C239-I239+1+2*K239)/M239</f>
        <v>56</v>
      </c>
      <c r="T239" s="6">
        <f t="shared" si="23"/>
        <v>0.63600000000000001</v>
      </c>
      <c r="U239" s="6">
        <f t="shared" ref="U239:U268" si="26">(2*$R239*$S239*$F239*$G239*$E239*$H239*$I239)/(N239/1000)/10^12</f>
        <v>6.6836063739837392</v>
      </c>
      <c r="V239" s="6">
        <f t="shared" ref="V239:V268" si="27">(2*$R239*$S239*$F239*$G239*$E239*$H239*$I239)/(O239/1000)/10^12</f>
        <v>5.4442621456953653</v>
      </c>
      <c r="W239" s="6">
        <f t="shared" ref="W239:W268" si="28">(2*$R239*$S239*$F239*$G239*$E239*$H239*$I239)/(P239/1000)/10^12</f>
        <v>2.2709491270718232</v>
      </c>
      <c r="X239" s="3" t="s">
        <v>31</v>
      </c>
    </row>
    <row r="240" spans="1:24" x14ac:dyDescent="0.2">
      <c r="A240" s="7"/>
      <c r="B240" s="7"/>
      <c r="C240" s="3">
        <v>56</v>
      </c>
      <c r="D240" s="3">
        <v>56</v>
      </c>
      <c r="E240" s="3">
        <v>256</v>
      </c>
      <c r="F240" s="3">
        <v>8</v>
      </c>
      <c r="G240" s="3">
        <v>128</v>
      </c>
      <c r="H240" s="3">
        <v>1</v>
      </c>
      <c r="I240" s="3">
        <v>1</v>
      </c>
      <c r="J240" s="3">
        <v>0</v>
      </c>
      <c r="K240" s="3">
        <v>0</v>
      </c>
      <c r="L240" s="3">
        <v>2</v>
      </c>
      <c r="M240" s="3">
        <v>2</v>
      </c>
      <c r="N240" s="3">
        <v>6.8000000000000005E-2</v>
      </c>
      <c r="O240" s="3">
        <v>0.27500000000000002</v>
      </c>
      <c r="P240" s="3">
        <v>0.14200000000000002</v>
      </c>
      <c r="R240" s="10">
        <f t="shared" si="24"/>
        <v>28</v>
      </c>
      <c r="S240" s="10">
        <f t="shared" si="25"/>
        <v>28</v>
      </c>
      <c r="T240" s="6">
        <f t="shared" si="23"/>
        <v>0.48500000000000004</v>
      </c>
      <c r="U240" s="6">
        <f t="shared" si="26"/>
        <v>6.0447322352941182</v>
      </c>
      <c r="V240" s="6">
        <f t="shared" si="27"/>
        <v>1.4946974254545453</v>
      </c>
      <c r="W240" s="6">
        <f t="shared" si="28"/>
        <v>2.8946605070422535</v>
      </c>
      <c r="X240" s="3" t="s">
        <v>31</v>
      </c>
    </row>
    <row r="241" spans="1:24" x14ac:dyDescent="0.2">
      <c r="A241" s="7"/>
      <c r="B241" s="7"/>
      <c r="C241" s="7">
        <v>28</v>
      </c>
      <c r="D241" s="7">
        <v>28</v>
      </c>
      <c r="E241" s="7">
        <v>128</v>
      </c>
      <c r="F241" s="3">
        <v>8</v>
      </c>
      <c r="G241" s="7">
        <v>512</v>
      </c>
      <c r="H241" s="7">
        <v>1</v>
      </c>
      <c r="I241" s="7">
        <v>1</v>
      </c>
      <c r="J241" s="7">
        <v>0</v>
      </c>
      <c r="K241" s="7">
        <v>0</v>
      </c>
      <c r="L241" s="7">
        <v>1</v>
      </c>
      <c r="M241" s="7">
        <v>1</v>
      </c>
      <c r="N241" s="3">
        <v>0.11800000000000001</v>
      </c>
      <c r="O241" s="3">
        <v>9.6000000000000002E-2</v>
      </c>
      <c r="P241" s="3">
        <v>0.18</v>
      </c>
      <c r="R241" s="10">
        <f t="shared" si="24"/>
        <v>28</v>
      </c>
      <c r="S241" s="10">
        <f t="shared" si="25"/>
        <v>28</v>
      </c>
      <c r="T241" s="6">
        <f t="shared" si="23"/>
        <v>0.39400000000000002</v>
      </c>
      <c r="U241" s="6">
        <f t="shared" si="26"/>
        <v>6.9668100338983043</v>
      </c>
      <c r="V241" s="6">
        <f t="shared" si="27"/>
        <v>8.5633706666666658</v>
      </c>
      <c r="W241" s="6">
        <f t="shared" si="28"/>
        <v>4.567131022222223</v>
      </c>
      <c r="X241" s="3" t="s">
        <v>31</v>
      </c>
    </row>
    <row r="242" spans="1:24" x14ac:dyDescent="0.2">
      <c r="A242" s="7"/>
      <c r="B242" s="7"/>
      <c r="C242" s="7">
        <v>28</v>
      </c>
      <c r="D242" s="7">
        <v>28</v>
      </c>
      <c r="E242" s="7">
        <v>512</v>
      </c>
      <c r="F242" s="3">
        <v>8</v>
      </c>
      <c r="G242" s="7">
        <v>128</v>
      </c>
      <c r="H242" s="7">
        <v>1</v>
      </c>
      <c r="I242" s="7">
        <v>1</v>
      </c>
      <c r="J242" s="7">
        <v>0</v>
      </c>
      <c r="K242" s="7">
        <v>0</v>
      </c>
      <c r="L242" s="7">
        <v>1</v>
      </c>
      <c r="M242" s="7">
        <v>1</v>
      </c>
      <c r="N242" s="3">
        <v>9.2999999999999999E-2</v>
      </c>
      <c r="O242" s="3">
        <v>0.122</v>
      </c>
      <c r="P242" s="3">
        <v>0.183</v>
      </c>
      <c r="R242" s="10">
        <f t="shared" si="24"/>
        <v>28</v>
      </c>
      <c r="S242" s="10">
        <f t="shared" si="25"/>
        <v>28</v>
      </c>
      <c r="T242" s="6">
        <f t="shared" si="23"/>
        <v>0.39800000000000002</v>
      </c>
      <c r="U242" s="6">
        <f t="shared" si="26"/>
        <v>8.8396084301075266</v>
      </c>
      <c r="V242" s="6">
        <f t="shared" si="27"/>
        <v>6.738390032786886</v>
      </c>
      <c r="W242" s="6">
        <f t="shared" si="28"/>
        <v>4.4922600218579234</v>
      </c>
      <c r="X242" s="3" t="s">
        <v>31</v>
      </c>
    </row>
    <row r="243" spans="1:24" x14ac:dyDescent="0.2">
      <c r="A243" s="7"/>
      <c r="B243" s="7"/>
      <c r="C243" s="7">
        <v>28</v>
      </c>
      <c r="D243" s="7">
        <v>28</v>
      </c>
      <c r="E243" s="7">
        <v>512</v>
      </c>
      <c r="F243" s="3">
        <v>8</v>
      </c>
      <c r="G243" s="7">
        <v>256</v>
      </c>
      <c r="H243" s="7">
        <v>1</v>
      </c>
      <c r="I243" s="7">
        <v>1</v>
      </c>
      <c r="J243" s="7">
        <v>0</v>
      </c>
      <c r="K243" s="7">
        <v>0</v>
      </c>
      <c r="L243" s="7">
        <v>2</v>
      </c>
      <c r="M243" s="7">
        <v>2</v>
      </c>
      <c r="N243" s="3">
        <v>7.2999999999999995E-2</v>
      </c>
      <c r="O243" s="3">
        <v>0.23500000000000001</v>
      </c>
      <c r="P243" s="3">
        <v>0.14000000000000001</v>
      </c>
      <c r="R243" s="10">
        <f t="shared" si="24"/>
        <v>14</v>
      </c>
      <c r="S243" s="10">
        <f t="shared" si="25"/>
        <v>14</v>
      </c>
      <c r="T243" s="6">
        <f t="shared" si="23"/>
        <v>0.44800000000000001</v>
      </c>
      <c r="U243" s="6">
        <f t="shared" si="26"/>
        <v>5.6307094794520545</v>
      </c>
      <c r="V243" s="6">
        <f t="shared" si="27"/>
        <v>1.7491140085106383</v>
      </c>
      <c r="W243" s="6">
        <f t="shared" si="28"/>
        <v>2.9360127999999994</v>
      </c>
      <c r="X243" s="3" t="s">
        <v>31</v>
      </c>
    </row>
    <row r="244" spans="1:24" x14ac:dyDescent="0.2">
      <c r="A244" s="7"/>
      <c r="B244" s="7"/>
      <c r="C244" s="7">
        <v>14</v>
      </c>
      <c r="D244" s="7">
        <v>14</v>
      </c>
      <c r="E244" s="7">
        <v>256</v>
      </c>
      <c r="F244" s="3">
        <v>8</v>
      </c>
      <c r="G244" s="7">
        <v>1024</v>
      </c>
      <c r="H244" s="7">
        <v>1</v>
      </c>
      <c r="I244" s="7">
        <v>1</v>
      </c>
      <c r="J244" s="7">
        <v>0</v>
      </c>
      <c r="K244" s="7">
        <v>0</v>
      </c>
      <c r="L244" s="7">
        <v>1</v>
      </c>
      <c r="M244" s="7">
        <v>1</v>
      </c>
      <c r="N244" s="3">
        <v>0.10100000000000001</v>
      </c>
      <c r="O244" s="3">
        <v>0.11800000000000001</v>
      </c>
      <c r="P244" s="3">
        <v>0.16400000000000001</v>
      </c>
      <c r="R244" s="10">
        <f t="shared" si="24"/>
        <v>14</v>
      </c>
      <c r="S244" s="10">
        <f t="shared" si="25"/>
        <v>14</v>
      </c>
      <c r="T244" s="6">
        <f t="shared" si="23"/>
        <v>0.38300000000000001</v>
      </c>
      <c r="U244" s="6">
        <f t="shared" si="26"/>
        <v>8.1394414257425733</v>
      </c>
      <c r="V244" s="6">
        <f t="shared" si="27"/>
        <v>6.9668100338983043</v>
      </c>
      <c r="W244" s="6">
        <f t="shared" si="28"/>
        <v>5.0127047804878044</v>
      </c>
      <c r="X244" s="3" t="s">
        <v>31</v>
      </c>
    </row>
    <row r="245" spans="1:24" x14ac:dyDescent="0.2">
      <c r="A245" s="7"/>
      <c r="B245" s="7"/>
      <c r="C245" s="7">
        <v>28</v>
      </c>
      <c r="D245" s="7">
        <v>28</v>
      </c>
      <c r="E245" s="7">
        <v>512</v>
      </c>
      <c r="F245" s="3">
        <v>8</v>
      </c>
      <c r="G245" s="7">
        <v>1024</v>
      </c>
      <c r="H245" s="7">
        <v>1</v>
      </c>
      <c r="I245" s="7">
        <v>1</v>
      </c>
      <c r="J245" s="7">
        <v>0</v>
      </c>
      <c r="K245" s="7">
        <v>0</v>
      </c>
      <c r="L245" s="7">
        <v>2</v>
      </c>
      <c r="M245" s="7">
        <v>2</v>
      </c>
      <c r="N245" s="3">
        <v>0.182</v>
      </c>
      <c r="O245" s="3">
        <v>0.53700000000000003</v>
      </c>
      <c r="P245" s="3">
        <v>0.35599999999999998</v>
      </c>
      <c r="R245" s="10">
        <f t="shared" si="24"/>
        <v>14</v>
      </c>
      <c r="S245" s="10">
        <f t="shared" si="25"/>
        <v>14</v>
      </c>
      <c r="T245" s="6">
        <f t="shared" si="23"/>
        <v>1.0750000000000002</v>
      </c>
      <c r="U245" s="6">
        <f t="shared" si="26"/>
        <v>9.0338855384615382</v>
      </c>
      <c r="V245" s="6">
        <f t="shared" si="27"/>
        <v>3.0617638137802601</v>
      </c>
      <c r="W245" s="6">
        <f t="shared" si="28"/>
        <v>4.6184471011235955</v>
      </c>
      <c r="X245" s="3" t="s">
        <v>31</v>
      </c>
    </row>
    <row r="246" spans="1:24" x14ac:dyDescent="0.2">
      <c r="A246" s="7"/>
      <c r="B246" s="7"/>
      <c r="C246" s="7">
        <v>14</v>
      </c>
      <c r="D246" s="7">
        <v>14</v>
      </c>
      <c r="E246" s="7">
        <v>1024</v>
      </c>
      <c r="F246" s="3">
        <v>8</v>
      </c>
      <c r="G246" s="7">
        <v>256</v>
      </c>
      <c r="H246" s="7">
        <v>1</v>
      </c>
      <c r="I246" s="7">
        <v>1</v>
      </c>
      <c r="J246" s="7">
        <v>0</v>
      </c>
      <c r="K246" s="7">
        <v>0</v>
      </c>
      <c r="L246" s="7">
        <v>1</v>
      </c>
      <c r="M246" s="7">
        <v>1</v>
      </c>
      <c r="N246" s="3">
        <v>0.125</v>
      </c>
      <c r="O246" s="3">
        <v>0.105</v>
      </c>
      <c r="P246" s="3">
        <v>0.17599999999999999</v>
      </c>
      <c r="R246" s="10">
        <f t="shared" si="24"/>
        <v>14</v>
      </c>
      <c r="S246" s="10">
        <f t="shared" si="25"/>
        <v>14</v>
      </c>
      <c r="T246" s="6">
        <f t="shared" si="23"/>
        <v>0.40599999999999997</v>
      </c>
      <c r="U246" s="6">
        <f t="shared" si="26"/>
        <v>6.5766686720000003</v>
      </c>
      <c r="V246" s="6">
        <f t="shared" si="27"/>
        <v>7.8293674666666666</v>
      </c>
      <c r="W246" s="6">
        <f t="shared" si="28"/>
        <v>4.6709294545454547</v>
      </c>
      <c r="X246" s="3" t="s">
        <v>31</v>
      </c>
    </row>
    <row r="247" spans="1:24" x14ac:dyDescent="0.2">
      <c r="A247" s="7"/>
      <c r="B247" s="7"/>
      <c r="C247" s="7">
        <v>14</v>
      </c>
      <c r="D247" s="7">
        <v>14</v>
      </c>
      <c r="E247" s="7">
        <v>256</v>
      </c>
      <c r="F247" s="3">
        <v>8</v>
      </c>
      <c r="G247" s="7">
        <v>1024</v>
      </c>
      <c r="H247" s="7">
        <v>1</v>
      </c>
      <c r="I247" s="7">
        <v>1</v>
      </c>
      <c r="J247" s="7">
        <v>0</v>
      </c>
      <c r="K247" s="7">
        <v>0</v>
      </c>
      <c r="L247" s="7">
        <v>1</v>
      </c>
      <c r="M247" s="7">
        <v>1</v>
      </c>
      <c r="N247" s="3">
        <v>0.10200000000000001</v>
      </c>
      <c r="O247" s="3">
        <v>0.12</v>
      </c>
      <c r="P247" s="3">
        <v>0.16500000000000001</v>
      </c>
      <c r="R247" s="10">
        <f t="shared" si="24"/>
        <v>14</v>
      </c>
      <c r="S247" s="10">
        <f t="shared" si="25"/>
        <v>14</v>
      </c>
      <c r="T247" s="6">
        <f t="shared" si="23"/>
        <v>0.38700000000000001</v>
      </c>
      <c r="U247" s="6">
        <f t="shared" si="26"/>
        <v>8.059642980392157</v>
      </c>
      <c r="V247" s="6">
        <f t="shared" si="27"/>
        <v>6.8506965333333341</v>
      </c>
      <c r="W247" s="6">
        <f t="shared" si="28"/>
        <v>4.9823247515151516</v>
      </c>
      <c r="X247" s="3" t="s">
        <v>31</v>
      </c>
    </row>
    <row r="248" spans="1:24" x14ac:dyDescent="0.2">
      <c r="A248" s="7"/>
      <c r="B248" s="7"/>
      <c r="C248" s="7">
        <v>14</v>
      </c>
      <c r="D248" s="7">
        <v>14</v>
      </c>
      <c r="E248" s="7">
        <v>1024</v>
      </c>
      <c r="F248" s="3">
        <v>8</v>
      </c>
      <c r="G248" s="7">
        <v>512</v>
      </c>
      <c r="H248" s="7">
        <v>1</v>
      </c>
      <c r="I248" s="7">
        <v>1</v>
      </c>
      <c r="J248" s="7">
        <v>0</v>
      </c>
      <c r="K248" s="7">
        <v>0</v>
      </c>
      <c r="L248" s="7">
        <v>2</v>
      </c>
      <c r="M248" s="7">
        <v>2</v>
      </c>
      <c r="N248" s="3">
        <v>0.114</v>
      </c>
      <c r="O248" s="3">
        <v>0.14100000000000001</v>
      </c>
      <c r="P248" s="3">
        <v>0.16</v>
      </c>
      <c r="R248" s="10">
        <f t="shared" si="24"/>
        <v>7</v>
      </c>
      <c r="S248" s="10">
        <f t="shared" si="25"/>
        <v>7</v>
      </c>
      <c r="T248" s="6">
        <f t="shared" si="23"/>
        <v>0.41500000000000004</v>
      </c>
      <c r="U248" s="6">
        <f t="shared" si="26"/>
        <v>3.6056297543859648</v>
      </c>
      <c r="V248" s="6">
        <f t="shared" si="27"/>
        <v>2.9151900141843972</v>
      </c>
      <c r="W248" s="6">
        <f t="shared" si="28"/>
        <v>2.5690111999999998</v>
      </c>
      <c r="X248" s="3" t="s">
        <v>31</v>
      </c>
    </row>
    <row r="249" spans="1:24" x14ac:dyDescent="0.2">
      <c r="A249" s="7"/>
      <c r="B249" s="7"/>
      <c r="C249" s="7">
        <v>7</v>
      </c>
      <c r="D249" s="7">
        <v>7</v>
      </c>
      <c r="E249" s="7">
        <v>512</v>
      </c>
      <c r="F249" s="3">
        <v>8</v>
      </c>
      <c r="G249" s="7">
        <v>512</v>
      </c>
      <c r="H249" s="7">
        <v>3</v>
      </c>
      <c r="I249" s="7">
        <v>3</v>
      </c>
      <c r="J249" s="7">
        <v>1</v>
      </c>
      <c r="K249" s="7">
        <v>1</v>
      </c>
      <c r="L249" s="7">
        <v>1</v>
      </c>
      <c r="M249" s="7">
        <v>1</v>
      </c>
      <c r="N249" s="3">
        <v>0.33300000000000002</v>
      </c>
      <c r="O249" s="3">
        <v>0.32500000000000001</v>
      </c>
      <c r="P249" s="3">
        <v>0.375</v>
      </c>
      <c r="R249" s="10">
        <f t="shared" si="24"/>
        <v>7</v>
      </c>
      <c r="S249" s="10">
        <f t="shared" si="25"/>
        <v>7</v>
      </c>
      <c r="T249" s="6">
        <f t="shared" si="23"/>
        <v>1.0329999999999999</v>
      </c>
      <c r="U249" s="6">
        <f t="shared" si="26"/>
        <v>5.5546188108108101</v>
      </c>
      <c r="V249" s="6">
        <f t="shared" si="27"/>
        <v>5.6913478892307694</v>
      </c>
      <c r="W249" s="6">
        <f t="shared" si="28"/>
        <v>4.9325015040000002</v>
      </c>
      <c r="X249" s="3" t="s">
        <v>32</v>
      </c>
    </row>
    <row r="250" spans="1:24" x14ac:dyDescent="0.2">
      <c r="A250" s="7"/>
      <c r="B250" s="7"/>
      <c r="C250" s="7">
        <v>7</v>
      </c>
      <c r="D250" s="7">
        <v>7</v>
      </c>
      <c r="E250" s="7">
        <v>512</v>
      </c>
      <c r="F250" s="3">
        <v>8</v>
      </c>
      <c r="G250" s="7">
        <v>2048</v>
      </c>
      <c r="H250" s="7">
        <v>1</v>
      </c>
      <c r="I250" s="7">
        <v>1</v>
      </c>
      <c r="J250" s="7">
        <v>0</v>
      </c>
      <c r="K250" s="7">
        <v>0</v>
      </c>
      <c r="L250" s="7">
        <v>1</v>
      </c>
      <c r="M250" s="7">
        <v>1</v>
      </c>
      <c r="N250" s="3">
        <v>0.17100000000000001</v>
      </c>
      <c r="O250" s="3">
        <v>0.20700000000000002</v>
      </c>
      <c r="P250" s="3">
        <v>0.29199999999999998</v>
      </c>
      <c r="R250" s="10">
        <f t="shared" si="24"/>
        <v>7</v>
      </c>
      <c r="S250" s="10">
        <f t="shared" si="25"/>
        <v>7</v>
      </c>
      <c r="T250" s="6">
        <f t="shared" si="23"/>
        <v>0.66999999999999993</v>
      </c>
      <c r="U250" s="6">
        <f t="shared" si="26"/>
        <v>4.8075063391812858</v>
      </c>
      <c r="V250" s="6">
        <f t="shared" si="27"/>
        <v>3.9714182801932365</v>
      </c>
      <c r="W250" s="6">
        <f t="shared" si="28"/>
        <v>2.8153547397260272</v>
      </c>
      <c r="X250" s="3" t="s">
        <v>56</v>
      </c>
    </row>
    <row r="251" spans="1:24" x14ac:dyDescent="0.2">
      <c r="A251" s="7"/>
      <c r="B251" s="7"/>
      <c r="C251" s="7">
        <v>14</v>
      </c>
      <c r="D251" s="7">
        <v>14</v>
      </c>
      <c r="E251" s="7">
        <v>1024</v>
      </c>
      <c r="F251" s="3">
        <v>8</v>
      </c>
      <c r="G251" s="7">
        <v>2048</v>
      </c>
      <c r="H251" s="7">
        <v>1</v>
      </c>
      <c r="I251" s="7">
        <v>1</v>
      </c>
      <c r="J251" s="7">
        <v>0</v>
      </c>
      <c r="K251" s="7">
        <v>0</v>
      </c>
      <c r="L251" s="7">
        <v>2</v>
      </c>
      <c r="M251" s="7">
        <v>2</v>
      </c>
      <c r="N251" s="3">
        <v>0.28700000000000003</v>
      </c>
      <c r="O251" s="3">
        <v>0.32700000000000001</v>
      </c>
      <c r="P251" s="3">
        <v>0.57300000000000006</v>
      </c>
      <c r="R251" s="10">
        <f t="shared" si="24"/>
        <v>7</v>
      </c>
      <c r="S251" s="10">
        <f t="shared" si="25"/>
        <v>7</v>
      </c>
      <c r="T251" s="6">
        <f t="shared" si="23"/>
        <v>1.1870000000000003</v>
      </c>
      <c r="U251" s="6">
        <f t="shared" si="26"/>
        <v>5.7288054634146341</v>
      </c>
      <c r="V251" s="6">
        <f t="shared" si="27"/>
        <v>5.0280341529051986</v>
      </c>
      <c r="W251" s="6">
        <f t="shared" si="28"/>
        <v>2.8694016893542753</v>
      </c>
      <c r="X251" s="3" t="s">
        <v>56</v>
      </c>
    </row>
    <row r="252" spans="1:24" x14ac:dyDescent="0.2">
      <c r="A252" s="7"/>
      <c r="B252" s="7"/>
      <c r="C252" s="7">
        <v>7</v>
      </c>
      <c r="D252" s="7">
        <v>7</v>
      </c>
      <c r="E252" s="7">
        <v>2048</v>
      </c>
      <c r="F252" s="3">
        <v>8</v>
      </c>
      <c r="G252" s="7">
        <v>512</v>
      </c>
      <c r="H252" s="7">
        <v>1</v>
      </c>
      <c r="I252" s="7">
        <v>1</v>
      </c>
      <c r="J252" s="7">
        <v>0</v>
      </c>
      <c r="K252" s="7">
        <v>0</v>
      </c>
      <c r="L252" s="7">
        <v>1</v>
      </c>
      <c r="M252" s="7">
        <v>1</v>
      </c>
      <c r="N252" s="3">
        <v>0.215</v>
      </c>
      <c r="O252" s="3">
        <v>0.17</v>
      </c>
      <c r="P252" s="3">
        <v>0.29599999999999999</v>
      </c>
      <c r="R252" s="10">
        <f t="shared" si="24"/>
        <v>7</v>
      </c>
      <c r="S252" s="10">
        <f t="shared" si="25"/>
        <v>7</v>
      </c>
      <c r="T252" s="6">
        <f t="shared" si="23"/>
        <v>0.68100000000000005</v>
      </c>
      <c r="U252" s="6">
        <f t="shared" si="26"/>
        <v>3.823644576744186</v>
      </c>
      <c r="V252" s="6">
        <f t="shared" si="27"/>
        <v>4.8357857882352944</v>
      </c>
      <c r="W252" s="6">
        <f t="shared" si="28"/>
        <v>2.7773094054054059</v>
      </c>
      <c r="X252" s="3" t="s">
        <v>31</v>
      </c>
    </row>
    <row r="253" spans="1:24" x14ac:dyDescent="0.2">
      <c r="A253" s="7"/>
      <c r="B253" s="7"/>
      <c r="C253" s="3">
        <v>112</v>
      </c>
      <c r="D253" s="3">
        <v>112</v>
      </c>
      <c r="E253" s="3">
        <v>64</v>
      </c>
      <c r="F253" s="3">
        <v>16</v>
      </c>
      <c r="G253" s="3">
        <v>64</v>
      </c>
      <c r="H253" s="3">
        <v>1</v>
      </c>
      <c r="I253" s="3">
        <v>1</v>
      </c>
      <c r="J253" s="3">
        <v>0</v>
      </c>
      <c r="K253" s="3">
        <v>0</v>
      </c>
      <c r="L253" s="3">
        <v>1</v>
      </c>
      <c r="M253" s="3">
        <v>1</v>
      </c>
      <c r="N253" s="3">
        <v>0.32500000000000001</v>
      </c>
      <c r="O253" s="3">
        <v>0.33200000000000002</v>
      </c>
      <c r="P253" s="3">
        <v>1.125</v>
      </c>
      <c r="R253" s="10">
        <f t="shared" si="24"/>
        <v>112</v>
      </c>
      <c r="S253" s="10">
        <f t="shared" si="25"/>
        <v>112</v>
      </c>
      <c r="T253" s="6">
        <f t="shared" si="23"/>
        <v>1.782</v>
      </c>
      <c r="U253" s="6">
        <f t="shared" si="26"/>
        <v>5.0589759015384619</v>
      </c>
      <c r="V253" s="6">
        <f t="shared" si="27"/>
        <v>4.9523107469879522</v>
      </c>
      <c r="W253" s="6">
        <f t="shared" si="28"/>
        <v>1.4614819271111112</v>
      </c>
      <c r="X253" s="3" t="s">
        <v>31</v>
      </c>
    </row>
    <row r="254" spans="1:24" x14ac:dyDescent="0.2">
      <c r="A254" s="7"/>
      <c r="B254" s="7"/>
      <c r="C254" s="3">
        <v>56</v>
      </c>
      <c r="D254" s="3">
        <v>56</v>
      </c>
      <c r="E254" s="3">
        <v>64</v>
      </c>
      <c r="F254" s="3">
        <v>16</v>
      </c>
      <c r="G254" s="3">
        <v>256</v>
      </c>
      <c r="H254" s="3">
        <v>1</v>
      </c>
      <c r="I254" s="3">
        <v>1</v>
      </c>
      <c r="J254" s="3">
        <v>0</v>
      </c>
      <c r="K254" s="3">
        <v>0</v>
      </c>
      <c r="L254" s="3">
        <v>1</v>
      </c>
      <c r="M254" s="3">
        <v>1</v>
      </c>
      <c r="N254" s="3">
        <v>0.28100000000000003</v>
      </c>
      <c r="O254" s="3">
        <v>0.24099999999999999</v>
      </c>
      <c r="P254" s="3">
        <v>0.52500000000000002</v>
      </c>
      <c r="R254" s="10">
        <f t="shared" si="24"/>
        <v>56</v>
      </c>
      <c r="S254" s="10">
        <f t="shared" si="25"/>
        <v>56</v>
      </c>
      <c r="T254" s="6">
        <f t="shared" si="23"/>
        <v>1.0470000000000002</v>
      </c>
      <c r="U254" s="6">
        <f t="shared" si="26"/>
        <v>5.8511287117437716</v>
      </c>
      <c r="V254" s="6">
        <f t="shared" si="27"/>
        <v>6.8222704066390039</v>
      </c>
      <c r="W254" s="6">
        <f t="shared" si="28"/>
        <v>3.1317469866666658</v>
      </c>
      <c r="X254" s="3" t="s">
        <v>31</v>
      </c>
    </row>
    <row r="255" spans="1:24" x14ac:dyDescent="0.2">
      <c r="A255" s="7"/>
      <c r="B255" s="7"/>
      <c r="C255" s="3">
        <v>56</v>
      </c>
      <c r="D255" s="3">
        <v>56</v>
      </c>
      <c r="E255" s="3">
        <v>256</v>
      </c>
      <c r="F255" s="3">
        <v>16</v>
      </c>
      <c r="G255" s="3">
        <v>64</v>
      </c>
      <c r="H255" s="3">
        <v>1</v>
      </c>
      <c r="I255" s="3">
        <v>1</v>
      </c>
      <c r="J255" s="3">
        <v>0</v>
      </c>
      <c r="K255" s="3">
        <v>0</v>
      </c>
      <c r="L255" s="3">
        <v>1</v>
      </c>
      <c r="M255" s="3">
        <v>1</v>
      </c>
      <c r="N255" s="3">
        <v>0.23600000000000002</v>
      </c>
      <c r="O255" s="3">
        <v>0.28600000000000003</v>
      </c>
      <c r="P255" s="3">
        <v>0.71099999999999997</v>
      </c>
      <c r="R255" s="10">
        <f t="shared" si="24"/>
        <v>56</v>
      </c>
      <c r="S255" s="10">
        <f t="shared" si="25"/>
        <v>56</v>
      </c>
      <c r="T255" s="6">
        <f t="shared" si="23"/>
        <v>1.2330000000000001</v>
      </c>
      <c r="U255" s="6">
        <f t="shared" si="26"/>
        <v>6.9668100338983043</v>
      </c>
      <c r="V255" s="6">
        <f t="shared" si="27"/>
        <v>5.7488362517482523</v>
      </c>
      <c r="W255" s="6">
        <f t="shared" si="28"/>
        <v>2.3124714036568217</v>
      </c>
      <c r="X255" s="3" t="s">
        <v>31</v>
      </c>
    </row>
    <row r="256" spans="1:24" x14ac:dyDescent="0.2">
      <c r="A256" s="7"/>
      <c r="B256" s="7"/>
      <c r="C256" s="3">
        <v>56</v>
      </c>
      <c r="D256" s="3">
        <v>56</v>
      </c>
      <c r="E256" s="3">
        <v>256</v>
      </c>
      <c r="F256" s="3">
        <v>16</v>
      </c>
      <c r="G256" s="3">
        <v>128</v>
      </c>
      <c r="H256" s="3">
        <v>1</v>
      </c>
      <c r="I256" s="3">
        <v>1</v>
      </c>
      <c r="J256" s="3">
        <v>0</v>
      </c>
      <c r="K256" s="3">
        <v>0</v>
      </c>
      <c r="L256" s="3">
        <v>2</v>
      </c>
      <c r="M256" s="3">
        <v>2</v>
      </c>
      <c r="N256" s="3">
        <v>0.125</v>
      </c>
      <c r="O256" s="3">
        <v>0.496</v>
      </c>
      <c r="P256" s="3">
        <v>0.26500000000000001</v>
      </c>
      <c r="R256" s="10">
        <f t="shared" si="24"/>
        <v>28</v>
      </c>
      <c r="S256" s="10">
        <f t="shared" si="25"/>
        <v>28</v>
      </c>
      <c r="T256" s="6">
        <f t="shared" si="23"/>
        <v>0.88600000000000001</v>
      </c>
      <c r="U256" s="6">
        <f t="shared" si="26"/>
        <v>6.5766686720000003</v>
      </c>
      <c r="V256" s="6">
        <f t="shared" si="27"/>
        <v>1.6574265806451611</v>
      </c>
      <c r="W256" s="6">
        <f t="shared" si="28"/>
        <v>3.1022022037735848</v>
      </c>
      <c r="X256" s="3" t="s">
        <v>31</v>
      </c>
    </row>
    <row r="257" spans="1:24" x14ac:dyDescent="0.2">
      <c r="A257" s="7"/>
      <c r="B257" s="7"/>
      <c r="C257" s="7">
        <v>28</v>
      </c>
      <c r="D257" s="7">
        <v>28</v>
      </c>
      <c r="E257" s="7">
        <v>128</v>
      </c>
      <c r="F257" s="3">
        <v>16</v>
      </c>
      <c r="G257" s="7">
        <v>512</v>
      </c>
      <c r="H257" s="7">
        <v>1</v>
      </c>
      <c r="I257" s="7">
        <v>1</v>
      </c>
      <c r="J257" s="7">
        <v>0</v>
      </c>
      <c r="K257" s="7">
        <v>0</v>
      </c>
      <c r="L257" s="7">
        <v>1</v>
      </c>
      <c r="M257" s="7">
        <v>1</v>
      </c>
      <c r="N257" s="3">
        <v>0.21099999999999999</v>
      </c>
      <c r="O257" s="3">
        <v>0.187</v>
      </c>
      <c r="P257" s="3">
        <v>0.30199999999999999</v>
      </c>
      <c r="R257" s="10">
        <f t="shared" si="24"/>
        <v>28</v>
      </c>
      <c r="S257" s="10">
        <f t="shared" si="25"/>
        <v>28</v>
      </c>
      <c r="T257" s="6">
        <f t="shared" si="23"/>
        <v>0.7</v>
      </c>
      <c r="U257" s="6">
        <f t="shared" si="26"/>
        <v>7.7922614597156397</v>
      </c>
      <c r="V257" s="6">
        <f t="shared" si="27"/>
        <v>8.7923377967914451</v>
      </c>
      <c r="W257" s="6">
        <f t="shared" si="28"/>
        <v>5.4442621456953653</v>
      </c>
      <c r="X257" s="3" t="s">
        <v>31</v>
      </c>
    </row>
    <row r="258" spans="1:24" x14ac:dyDescent="0.2">
      <c r="A258" s="7"/>
      <c r="B258" s="7"/>
      <c r="C258" s="7">
        <v>28</v>
      </c>
      <c r="D258" s="7">
        <v>28</v>
      </c>
      <c r="E258" s="7">
        <v>512</v>
      </c>
      <c r="F258" s="3">
        <v>16</v>
      </c>
      <c r="G258" s="7">
        <v>128</v>
      </c>
      <c r="H258" s="7">
        <v>1</v>
      </c>
      <c r="I258" s="7">
        <v>1</v>
      </c>
      <c r="J258" s="7">
        <v>0</v>
      </c>
      <c r="K258" s="7">
        <v>0</v>
      </c>
      <c r="L258" s="7">
        <v>1</v>
      </c>
      <c r="M258" s="7">
        <v>1</v>
      </c>
      <c r="N258" s="3">
        <v>0.192</v>
      </c>
      <c r="O258" s="3">
        <v>0.222</v>
      </c>
      <c r="P258" s="3">
        <v>0.313</v>
      </c>
      <c r="R258" s="10">
        <f t="shared" si="24"/>
        <v>28</v>
      </c>
      <c r="S258" s="10">
        <f t="shared" si="25"/>
        <v>28</v>
      </c>
      <c r="T258" s="6">
        <f t="shared" si="23"/>
        <v>0.72700000000000009</v>
      </c>
      <c r="U258" s="6">
        <f t="shared" si="26"/>
        <v>8.5633706666666658</v>
      </c>
      <c r="V258" s="6">
        <f t="shared" si="27"/>
        <v>7.4061584144144144</v>
      </c>
      <c r="W258" s="6">
        <f t="shared" si="28"/>
        <v>5.2529302492012775</v>
      </c>
      <c r="X258" s="3" t="s">
        <v>31</v>
      </c>
    </row>
    <row r="259" spans="1:24" x14ac:dyDescent="0.2">
      <c r="A259" s="7"/>
      <c r="B259" s="7"/>
      <c r="C259" s="7">
        <v>28</v>
      </c>
      <c r="D259" s="7">
        <v>28</v>
      </c>
      <c r="E259" s="7">
        <v>512</v>
      </c>
      <c r="F259" s="3">
        <v>16</v>
      </c>
      <c r="G259" s="7">
        <v>256</v>
      </c>
      <c r="H259" s="7">
        <v>1</v>
      </c>
      <c r="I259" s="7">
        <v>1</v>
      </c>
      <c r="J259" s="7">
        <v>0</v>
      </c>
      <c r="K259" s="7">
        <v>0</v>
      </c>
      <c r="L259" s="7">
        <v>2</v>
      </c>
      <c r="M259" s="7">
        <v>2</v>
      </c>
      <c r="N259" s="3">
        <v>0.111</v>
      </c>
      <c r="O259" s="3">
        <v>0.40300000000000002</v>
      </c>
      <c r="P259" s="3">
        <v>0.21</v>
      </c>
      <c r="R259" s="10">
        <f t="shared" si="24"/>
        <v>14</v>
      </c>
      <c r="S259" s="10">
        <f t="shared" si="25"/>
        <v>14</v>
      </c>
      <c r="T259" s="6">
        <f t="shared" si="23"/>
        <v>0.72399999999999998</v>
      </c>
      <c r="U259" s="6">
        <f t="shared" si="26"/>
        <v>7.4061584144144144</v>
      </c>
      <c r="V259" s="6">
        <f t="shared" si="27"/>
        <v>2.0399096377171215</v>
      </c>
      <c r="W259" s="6">
        <f t="shared" si="28"/>
        <v>3.9146837333333333</v>
      </c>
      <c r="X259" s="3" t="s">
        <v>31</v>
      </c>
    </row>
    <row r="260" spans="1:24" x14ac:dyDescent="0.2">
      <c r="A260" s="7"/>
      <c r="B260" s="7"/>
      <c r="C260" s="7">
        <v>14</v>
      </c>
      <c r="D260" s="7">
        <v>14</v>
      </c>
      <c r="E260" s="7">
        <v>256</v>
      </c>
      <c r="F260" s="3">
        <v>16</v>
      </c>
      <c r="G260" s="7">
        <v>1024</v>
      </c>
      <c r="H260" s="7">
        <v>1</v>
      </c>
      <c r="I260" s="7">
        <v>1</v>
      </c>
      <c r="J260" s="7">
        <v>0</v>
      </c>
      <c r="K260" s="7">
        <v>0</v>
      </c>
      <c r="L260" s="7">
        <v>1</v>
      </c>
      <c r="M260" s="7">
        <v>1</v>
      </c>
      <c r="N260" s="3">
        <v>0.20500000000000002</v>
      </c>
      <c r="O260" s="3">
        <v>0.17400000000000002</v>
      </c>
      <c r="P260" s="3">
        <v>0.27</v>
      </c>
      <c r="R260" s="10">
        <f t="shared" si="24"/>
        <v>14</v>
      </c>
      <c r="S260" s="10">
        <f t="shared" si="25"/>
        <v>14</v>
      </c>
      <c r="T260" s="6">
        <f t="shared" si="23"/>
        <v>0.64900000000000002</v>
      </c>
      <c r="U260" s="6">
        <f t="shared" si="26"/>
        <v>8.0203276487804871</v>
      </c>
      <c r="V260" s="6">
        <f t="shared" si="27"/>
        <v>9.4492365977011481</v>
      </c>
      <c r="W260" s="6">
        <f t="shared" si="28"/>
        <v>6.0895080296296298</v>
      </c>
      <c r="X260" s="3" t="s">
        <v>31</v>
      </c>
    </row>
    <row r="261" spans="1:24" x14ac:dyDescent="0.2">
      <c r="A261" s="7"/>
      <c r="B261" s="7"/>
      <c r="C261" s="7">
        <v>28</v>
      </c>
      <c r="D261" s="7">
        <v>28</v>
      </c>
      <c r="E261" s="7">
        <v>512</v>
      </c>
      <c r="F261" s="3">
        <v>16</v>
      </c>
      <c r="G261" s="7">
        <v>1024</v>
      </c>
      <c r="H261" s="7">
        <v>1</v>
      </c>
      <c r="I261" s="7">
        <v>1</v>
      </c>
      <c r="J261" s="7">
        <v>0</v>
      </c>
      <c r="K261" s="7">
        <v>0</v>
      </c>
      <c r="L261" s="7">
        <v>2</v>
      </c>
      <c r="M261" s="7">
        <v>2</v>
      </c>
      <c r="N261" s="3">
        <v>0.39200000000000002</v>
      </c>
      <c r="O261" s="3">
        <v>0.84499999999999997</v>
      </c>
      <c r="P261" s="3">
        <v>0.66</v>
      </c>
      <c r="R261" s="10">
        <f t="shared" si="24"/>
        <v>14</v>
      </c>
      <c r="S261" s="10">
        <f t="shared" si="25"/>
        <v>14</v>
      </c>
      <c r="T261" s="6">
        <f t="shared" si="23"/>
        <v>1.8970000000000002</v>
      </c>
      <c r="U261" s="6">
        <f t="shared" si="26"/>
        <v>8.3886079999999996</v>
      </c>
      <c r="V261" s="6">
        <f t="shared" si="27"/>
        <v>3.8915199242603555</v>
      </c>
      <c r="W261" s="6">
        <f t="shared" si="28"/>
        <v>4.9823247515151516</v>
      </c>
      <c r="X261" s="3" t="s">
        <v>31</v>
      </c>
    </row>
    <row r="262" spans="1:24" x14ac:dyDescent="0.2">
      <c r="A262" s="7"/>
      <c r="B262" s="7"/>
      <c r="C262" s="7">
        <v>14</v>
      </c>
      <c r="D262" s="7">
        <v>14</v>
      </c>
      <c r="E262" s="7">
        <v>1024</v>
      </c>
      <c r="F262" s="3">
        <v>16</v>
      </c>
      <c r="G262" s="7">
        <v>256</v>
      </c>
      <c r="H262" s="7">
        <v>1</v>
      </c>
      <c r="I262" s="7">
        <v>1</v>
      </c>
      <c r="J262" s="7">
        <v>0</v>
      </c>
      <c r="K262" s="7">
        <v>0</v>
      </c>
      <c r="L262" s="7">
        <v>1</v>
      </c>
      <c r="M262" s="7">
        <v>1</v>
      </c>
      <c r="N262" s="3">
        <v>0.17100000000000001</v>
      </c>
      <c r="O262" s="3">
        <v>0.20300000000000001</v>
      </c>
      <c r="P262" s="3">
        <v>0.28800000000000003</v>
      </c>
      <c r="R262" s="10">
        <f t="shared" si="24"/>
        <v>14</v>
      </c>
      <c r="S262" s="10">
        <f t="shared" si="25"/>
        <v>14</v>
      </c>
      <c r="T262" s="6">
        <f t="shared" si="23"/>
        <v>0.66200000000000003</v>
      </c>
      <c r="U262" s="6">
        <f t="shared" si="26"/>
        <v>9.6150126783625716</v>
      </c>
      <c r="V262" s="6">
        <f t="shared" si="27"/>
        <v>8.0993456551724137</v>
      </c>
      <c r="W262" s="6">
        <f t="shared" si="28"/>
        <v>5.7089137777777772</v>
      </c>
      <c r="X262" s="3" t="s">
        <v>31</v>
      </c>
    </row>
    <row r="263" spans="1:24" x14ac:dyDescent="0.2">
      <c r="A263" s="7"/>
      <c r="B263" s="7"/>
      <c r="C263" s="7">
        <v>14</v>
      </c>
      <c r="D263" s="7">
        <v>14</v>
      </c>
      <c r="E263" s="7">
        <v>256</v>
      </c>
      <c r="F263" s="3">
        <v>16</v>
      </c>
      <c r="G263" s="7">
        <v>1024</v>
      </c>
      <c r="H263" s="7">
        <v>1</v>
      </c>
      <c r="I263" s="7">
        <v>1</v>
      </c>
      <c r="J263" s="7">
        <v>0</v>
      </c>
      <c r="K263" s="7">
        <v>0</v>
      </c>
      <c r="L263" s="7">
        <v>1</v>
      </c>
      <c r="M263" s="7">
        <v>1</v>
      </c>
      <c r="N263" s="3">
        <v>0.20200000000000001</v>
      </c>
      <c r="O263" s="3">
        <v>0.18</v>
      </c>
      <c r="P263" s="3">
        <v>0.28899999999999998</v>
      </c>
      <c r="R263" s="10">
        <f t="shared" si="24"/>
        <v>14</v>
      </c>
      <c r="S263" s="10">
        <f t="shared" si="25"/>
        <v>14</v>
      </c>
      <c r="T263" s="6">
        <f t="shared" si="23"/>
        <v>0.67100000000000004</v>
      </c>
      <c r="U263" s="6">
        <f t="shared" si="26"/>
        <v>8.1394414257425733</v>
      </c>
      <c r="V263" s="6">
        <f t="shared" si="27"/>
        <v>9.134262044444446</v>
      </c>
      <c r="W263" s="6">
        <f t="shared" si="28"/>
        <v>5.6891597508650529</v>
      </c>
      <c r="X263" s="3" t="s">
        <v>31</v>
      </c>
    </row>
    <row r="264" spans="1:24" x14ac:dyDescent="0.2">
      <c r="A264" s="7"/>
      <c r="B264" s="7"/>
      <c r="C264" s="7">
        <v>14</v>
      </c>
      <c r="D264" s="7">
        <v>14</v>
      </c>
      <c r="E264" s="7">
        <v>1024</v>
      </c>
      <c r="F264" s="3">
        <v>16</v>
      </c>
      <c r="G264" s="7">
        <v>512</v>
      </c>
      <c r="H264" s="7">
        <v>1</v>
      </c>
      <c r="I264" s="7">
        <v>1</v>
      </c>
      <c r="J264" s="7">
        <v>0</v>
      </c>
      <c r="K264" s="7">
        <v>0</v>
      </c>
      <c r="L264" s="7">
        <v>2</v>
      </c>
      <c r="M264" s="7">
        <v>2</v>
      </c>
      <c r="N264" s="3">
        <v>0.128</v>
      </c>
      <c r="O264" s="3">
        <v>0.28899999999999998</v>
      </c>
      <c r="P264" s="3">
        <v>0.246</v>
      </c>
      <c r="R264" s="10">
        <f t="shared" si="24"/>
        <v>7</v>
      </c>
      <c r="S264" s="10">
        <f t="shared" si="25"/>
        <v>7</v>
      </c>
      <c r="T264" s="6">
        <f t="shared" si="23"/>
        <v>0.66300000000000003</v>
      </c>
      <c r="U264" s="6">
        <f t="shared" si="26"/>
        <v>6.4225279999999998</v>
      </c>
      <c r="V264" s="6">
        <f t="shared" si="27"/>
        <v>2.8445798754325264</v>
      </c>
      <c r="W264" s="6">
        <f t="shared" si="28"/>
        <v>3.3418031869918696</v>
      </c>
      <c r="X264" s="3" t="s">
        <v>31</v>
      </c>
    </row>
    <row r="265" spans="1:24" x14ac:dyDescent="0.2">
      <c r="A265" s="7"/>
      <c r="B265" s="7"/>
      <c r="C265" s="7">
        <v>7</v>
      </c>
      <c r="D265" s="7">
        <v>7</v>
      </c>
      <c r="E265" s="7">
        <v>512</v>
      </c>
      <c r="F265" s="3">
        <v>16</v>
      </c>
      <c r="G265" s="7">
        <v>512</v>
      </c>
      <c r="H265" s="7">
        <v>3</v>
      </c>
      <c r="I265" s="7">
        <v>3</v>
      </c>
      <c r="J265" s="7">
        <v>1</v>
      </c>
      <c r="K265" s="7">
        <v>1</v>
      </c>
      <c r="L265" s="7">
        <v>1</v>
      </c>
      <c r="M265" s="7">
        <v>1</v>
      </c>
      <c r="N265" s="3">
        <v>0.45800000000000002</v>
      </c>
      <c r="O265" s="3">
        <v>0.44400000000000001</v>
      </c>
      <c r="P265" s="3">
        <v>0.44700000000000001</v>
      </c>
      <c r="R265" s="10">
        <f t="shared" si="24"/>
        <v>7</v>
      </c>
      <c r="S265" s="10">
        <f t="shared" si="25"/>
        <v>7</v>
      </c>
      <c r="T265" s="6">
        <f t="shared" si="23"/>
        <v>1.349</v>
      </c>
      <c r="U265" s="6">
        <f t="shared" si="26"/>
        <v>8.0772404541484715</v>
      </c>
      <c r="V265" s="6">
        <f t="shared" si="27"/>
        <v>8.331928216216216</v>
      </c>
      <c r="W265" s="6">
        <f t="shared" si="28"/>
        <v>8.2760092348993286</v>
      </c>
      <c r="X265" s="3" t="s">
        <v>31</v>
      </c>
    </row>
    <row r="266" spans="1:24" x14ac:dyDescent="0.2">
      <c r="A266" s="7"/>
      <c r="B266" s="7"/>
      <c r="C266" s="7">
        <v>7</v>
      </c>
      <c r="D266" s="7">
        <v>7</v>
      </c>
      <c r="E266" s="7">
        <v>512</v>
      </c>
      <c r="F266" s="3">
        <v>16</v>
      </c>
      <c r="G266" s="7">
        <v>2048</v>
      </c>
      <c r="H266" s="7">
        <v>1</v>
      </c>
      <c r="I266" s="7">
        <v>1</v>
      </c>
      <c r="J266" s="7">
        <v>0</v>
      </c>
      <c r="K266" s="7">
        <v>0</v>
      </c>
      <c r="L266" s="7">
        <v>1</v>
      </c>
      <c r="M266" s="7">
        <v>1</v>
      </c>
      <c r="N266" s="3">
        <v>0.182</v>
      </c>
      <c r="O266" s="3">
        <v>0.22</v>
      </c>
      <c r="P266" s="3">
        <v>0.36899999999999999</v>
      </c>
      <c r="R266" s="10">
        <f t="shared" si="24"/>
        <v>7</v>
      </c>
      <c r="S266" s="10">
        <f t="shared" si="25"/>
        <v>7</v>
      </c>
      <c r="T266" s="6">
        <f t="shared" si="23"/>
        <v>0.77100000000000002</v>
      </c>
      <c r="U266" s="6">
        <f t="shared" si="26"/>
        <v>9.0338855384615382</v>
      </c>
      <c r="V266" s="6">
        <f t="shared" si="27"/>
        <v>7.4734871272727261</v>
      </c>
      <c r="W266" s="6">
        <f t="shared" si="28"/>
        <v>4.4557375826558268</v>
      </c>
      <c r="X266" s="3" t="s">
        <v>31</v>
      </c>
    </row>
    <row r="267" spans="1:24" x14ac:dyDescent="0.2">
      <c r="A267" s="7"/>
      <c r="B267" s="7"/>
      <c r="C267" s="7">
        <v>14</v>
      </c>
      <c r="D267" s="7">
        <v>14</v>
      </c>
      <c r="E267" s="7">
        <v>1024</v>
      </c>
      <c r="F267" s="3">
        <v>16</v>
      </c>
      <c r="G267" s="7">
        <v>2048</v>
      </c>
      <c r="H267" s="7">
        <v>1</v>
      </c>
      <c r="I267" s="7">
        <v>1</v>
      </c>
      <c r="J267" s="7">
        <v>0</v>
      </c>
      <c r="K267" s="7">
        <v>0</v>
      </c>
      <c r="L267" s="7">
        <v>2</v>
      </c>
      <c r="M267" s="7">
        <v>2</v>
      </c>
      <c r="N267" s="3">
        <v>0.35599999999999998</v>
      </c>
      <c r="O267" s="3">
        <v>0.78200000000000003</v>
      </c>
      <c r="P267" s="3">
        <v>0.82300000000000006</v>
      </c>
      <c r="R267" s="10">
        <f t="shared" si="24"/>
        <v>7</v>
      </c>
      <c r="S267" s="10">
        <f t="shared" si="25"/>
        <v>7</v>
      </c>
      <c r="T267" s="6">
        <f t="shared" si="23"/>
        <v>1.9609999999999999</v>
      </c>
      <c r="U267" s="6">
        <f t="shared" si="26"/>
        <v>9.2368942022471909</v>
      </c>
      <c r="V267" s="6">
        <f t="shared" si="27"/>
        <v>4.2050311202046036</v>
      </c>
      <c r="W267" s="6">
        <f t="shared" si="28"/>
        <v>3.9955459732685292</v>
      </c>
      <c r="X267" s="3" t="s">
        <v>31</v>
      </c>
    </row>
    <row r="268" spans="1:24" x14ac:dyDescent="0.2">
      <c r="A268" s="7"/>
      <c r="B268" s="7"/>
      <c r="C268" s="7">
        <v>7</v>
      </c>
      <c r="D268" s="7">
        <v>7</v>
      </c>
      <c r="E268" s="7">
        <v>2048</v>
      </c>
      <c r="F268" s="3">
        <v>16</v>
      </c>
      <c r="G268" s="7">
        <v>512</v>
      </c>
      <c r="H268" s="7">
        <v>1</v>
      </c>
      <c r="I268" s="7">
        <v>1</v>
      </c>
      <c r="J268" s="7">
        <v>0</v>
      </c>
      <c r="K268" s="7">
        <v>0</v>
      </c>
      <c r="L268" s="7">
        <v>1</v>
      </c>
      <c r="M268" s="7">
        <v>1</v>
      </c>
      <c r="N268" s="3">
        <v>0.23200000000000001</v>
      </c>
      <c r="O268" s="3">
        <v>0.2</v>
      </c>
      <c r="P268" s="3">
        <v>0.40900000000000003</v>
      </c>
      <c r="R268" s="10">
        <f t="shared" si="24"/>
        <v>7</v>
      </c>
      <c r="S268" s="10">
        <f t="shared" si="25"/>
        <v>7</v>
      </c>
      <c r="T268" s="6">
        <f t="shared" si="23"/>
        <v>0.84100000000000008</v>
      </c>
      <c r="U268" s="6">
        <f t="shared" si="26"/>
        <v>7.086927448275862</v>
      </c>
      <c r="V268" s="6">
        <f t="shared" si="27"/>
        <v>8.2208358399999995</v>
      </c>
      <c r="W268" s="6">
        <f t="shared" si="28"/>
        <v>4.0199686259168699</v>
      </c>
      <c r="X268" s="3" t="s">
        <v>31</v>
      </c>
    </row>
    <row r="270" spans="1:24" x14ac:dyDescent="0.2">
      <c r="T270" s="6"/>
    </row>
    <row r="271" spans="1:24" x14ac:dyDescent="0.2">
      <c r="D271" s="3" t="s">
        <v>34</v>
      </c>
    </row>
    <row r="277" spans="1:13" x14ac:dyDescent="0.2">
      <c r="L277" s="8"/>
    </row>
    <row r="278" spans="1:13" x14ac:dyDescent="0.2">
      <c r="A278" s="12" t="s">
        <v>35</v>
      </c>
      <c r="B278" s="12"/>
      <c r="C278" s="12" t="s">
        <v>36</v>
      </c>
      <c r="D278" s="12" t="s">
        <v>2</v>
      </c>
      <c r="E278" s="12" t="s">
        <v>37</v>
      </c>
      <c r="F278" s="12"/>
      <c r="G278" s="12" t="s">
        <v>38</v>
      </c>
      <c r="H278" s="12" t="s">
        <v>66</v>
      </c>
      <c r="I278" s="12" t="s">
        <v>67</v>
      </c>
      <c r="J278" s="12" t="s">
        <v>39</v>
      </c>
      <c r="K278" s="12" t="s">
        <v>68</v>
      </c>
      <c r="L278" s="12" t="s">
        <v>69</v>
      </c>
      <c r="M278" s="12" t="s">
        <v>70</v>
      </c>
    </row>
    <row r="279" spans="1:13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x14ac:dyDescent="0.2">
      <c r="A280" s="12"/>
      <c r="B280" s="12" t="s">
        <v>71</v>
      </c>
      <c r="C280" s="12">
        <v>1760</v>
      </c>
      <c r="D280" s="12">
        <v>16</v>
      </c>
      <c r="E280" s="12">
        <v>50</v>
      </c>
      <c r="F280" s="12"/>
      <c r="G280" s="13">
        <v>4.1760000000000002</v>
      </c>
      <c r="H280" s="13">
        <v>3.72</v>
      </c>
      <c r="I280" s="13">
        <v>0.624</v>
      </c>
      <c r="J280" s="13">
        <f>(2*$E280*$D280*$C280*$C280+$E280*$D280*$C280)/(G280/1000)/10^12</f>
        <v>1.1871570881226055</v>
      </c>
      <c r="K280" s="13">
        <f>(2*$E280*$D280*$C280*$C280+$E280*$D280*$C280)/(H280/1000)/10^12</f>
        <v>1.3326795698924732</v>
      </c>
      <c r="L280" s="13">
        <f>(2*$E280*$D280*$C280*$C280+$E280*$D280*$C280)/(I280/1000)/10^12</f>
        <v>7.9448205128205123</v>
      </c>
      <c r="M280" s="14">
        <f>G280+H280+I280</f>
        <v>8.5200000000000014</v>
      </c>
    </row>
    <row r="281" spans="1:13" x14ac:dyDescent="0.2">
      <c r="A281" s="12"/>
      <c r="B281" s="12" t="s">
        <v>71</v>
      </c>
      <c r="C281" s="12">
        <v>1760</v>
      </c>
      <c r="D281" s="12">
        <v>32</v>
      </c>
      <c r="E281" s="12">
        <v>50</v>
      </c>
      <c r="F281" s="12"/>
      <c r="G281" s="13">
        <v>10.851000000000001</v>
      </c>
      <c r="H281" s="13">
        <v>10.157</v>
      </c>
      <c r="I281" s="13">
        <v>1.0760000000000001</v>
      </c>
      <c r="J281" s="13">
        <f t="shared" ref="J281:L291" si="29">(2*$E281*$D281*$C281*$C281+$E281*$D281*$C281)/(G281/1000)/10^12</f>
        <v>0.91375320246981839</v>
      </c>
      <c r="K281" s="13">
        <f t="shared" si="29"/>
        <v>0.97618745692625786</v>
      </c>
      <c r="L281" s="13">
        <f t="shared" si="29"/>
        <v>9.2148104089219309</v>
      </c>
      <c r="M281" s="14">
        <f t="shared" ref="M281:M291" si="30">G281+H281+I281</f>
        <v>22.084000000000003</v>
      </c>
    </row>
    <row r="282" spans="1:13" x14ac:dyDescent="0.2">
      <c r="A282" s="12"/>
      <c r="B282" s="12" t="s">
        <v>71</v>
      </c>
      <c r="C282" s="12">
        <v>1760</v>
      </c>
      <c r="D282" s="12">
        <v>64</v>
      </c>
      <c r="E282" s="12">
        <v>50</v>
      </c>
      <c r="F282" s="12"/>
      <c r="G282" s="13">
        <v>5.96</v>
      </c>
      <c r="H282" s="13">
        <v>5.3319999999999999</v>
      </c>
      <c r="I282" s="13">
        <v>2</v>
      </c>
      <c r="J282" s="13">
        <f t="shared" si="29"/>
        <v>3.327226845637584</v>
      </c>
      <c r="K282" s="13">
        <f t="shared" si="29"/>
        <v>3.7191057764441107</v>
      </c>
      <c r="L282" s="13">
        <f t="shared" si="29"/>
        <v>9.9151360000000004</v>
      </c>
      <c r="M282" s="14">
        <f t="shared" si="30"/>
        <v>13.292</v>
      </c>
    </row>
    <row r="283" spans="1:13" x14ac:dyDescent="0.2">
      <c r="A283" s="12"/>
      <c r="B283" s="12" t="s">
        <v>71</v>
      </c>
      <c r="C283" s="12">
        <v>1760</v>
      </c>
      <c r="D283" s="12">
        <v>128</v>
      </c>
      <c r="E283" s="12">
        <v>50</v>
      </c>
      <c r="F283" s="12"/>
      <c r="G283" s="13">
        <v>6.6580000000000004</v>
      </c>
      <c r="H283" s="13">
        <v>6.351</v>
      </c>
      <c r="I283" s="13">
        <v>3.9689999999999999</v>
      </c>
      <c r="J283" s="13">
        <f t="shared" si="29"/>
        <v>5.9568254731150487</v>
      </c>
      <c r="K283" s="13">
        <f t="shared" si="29"/>
        <v>6.2447715320421979</v>
      </c>
      <c r="L283" s="13">
        <f t="shared" si="29"/>
        <v>9.9925784832451505</v>
      </c>
      <c r="M283" s="14">
        <f t="shared" si="30"/>
        <v>16.978000000000002</v>
      </c>
    </row>
    <row r="284" spans="1:13" x14ac:dyDescent="0.2">
      <c r="A284" s="12"/>
      <c r="B284" s="12" t="s">
        <v>71</v>
      </c>
      <c r="C284" s="12">
        <v>2048</v>
      </c>
      <c r="D284" s="12">
        <v>16</v>
      </c>
      <c r="E284" s="12">
        <v>50</v>
      </c>
      <c r="F284" s="12"/>
      <c r="G284" s="13">
        <v>6.8010000000000002</v>
      </c>
      <c r="H284" s="13">
        <v>5.7919999999999998</v>
      </c>
      <c r="I284" s="13">
        <v>0.78900000000000003</v>
      </c>
      <c r="J284" s="13">
        <f t="shared" si="29"/>
        <v>0.98699085428613442</v>
      </c>
      <c r="K284" s="13">
        <f t="shared" si="29"/>
        <v>1.1589303867403316</v>
      </c>
      <c r="L284" s="13">
        <f t="shared" si="29"/>
        <v>8.5076359949302915</v>
      </c>
      <c r="M284" s="14">
        <f t="shared" si="30"/>
        <v>13.382</v>
      </c>
    </row>
    <row r="285" spans="1:13" x14ac:dyDescent="0.2">
      <c r="A285" s="12"/>
      <c r="B285" s="12" t="s">
        <v>71</v>
      </c>
      <c r="C285" s="12">
        <v>2048</v>
      </c>
      <c r="D285" s="12">
        <v>32</v>
      </c>
      <c r="E285" s="12">
        <v>50</v>
      </c>
      <c r="F285" s="12"/>
      <c r="G285" s="13">
        <v>12.035</v>
      </c>
      <c r="H285" s="13">
        <v>11.635999999999999</v>
      </c>
      <c r="I285" s="13">
        <v>1.381</v>
      </c>
      <c r="J285" s="13">
        <f t="shared" si="29"/>
        <v>1.1155005899459907</v>
      </c>
      <c r="K285" s="13">
        <f t="shared" si="29"/>
        <v>1.1537512547267104</v>
      </c>
      <c r="L285" s="13">
        <f t="shared" si="29"/>
        <v>9.7212524257784221</v>
      </c>
      <c r="M285" s="14">
        <f t="shared" si="30"/>
        <v>25.052</v>
      </c>
    </row>
    <row r="286" spans="1:13" x14ac:dyDescent="0.2">
      <c r="A286" s="12"/>
      <c r="B286" s="12" t="s">
        <v>71</v>
      </c>
      <c r="C286" s="12">
        <v>2048</v>
      </c>
      <c r="D286" s="12">
        <v>64</v>
      </c>
      <c r="E286" s="12">
        <v>50</v>
      </c>
      <c r="F286" s="12"/>
      <c r="G286" s="13">
        <v>10.888</v>
      </c>
      <c r="H286" s="13">
        <v>10.051</v>
      </c>
      <c r="I286" s="13">
        <v>2.5649999999999999</v>
      </c>
      <c r="J286" s="13">
        <f t="shared" si="29"/>
        <v>2.4660267450404114</v>
      </c>
      <c r="K286" s="13">
        <f t="shared" si="29"/>
        <v>2.6713858521540144</v>
      </c>
      <c r="L286" s="13">
        <f t="shared" si="29"/>
        <v>10.46787493177388</v>
      </c>
      <c r="M286" s="14">
        <f t="shared" si="30"/>
        <v>23.504000000000001</v>
      </c>
    </row>
    <row r="287" spans="1:13" x14ac:dyDescent="0.2">
      <c r="A287" s="12"/>
      <c r="B287" s="12" t="s">
        <v>71</v>
      </c>
      <c r="C287" s="12">
        <v>2048</v>
      </c>
      <c r="D287" s="12">
        <v>128</v>
      </c>
      <c r="E287" s="12">
        <v>50</v>
      </c>
      <c r="F287" s="12"/>
      <c r="G287" s="13">
        <v>9.1820000000000004</v>
      </c>
      <c r="H287" s="13">
        <v>8.8279999999999994</v>
      </c>
      <c r="I287" s="13">
        <v>4.9560000000000004</v>
      </c>
      <c r="J287" s="13">
        <f t="shared" si="29"/>
        <v>5.8484206490960569</v>
      </c>
      <c r="K287" s="13">
        <f t="shared" si="29"/>
        <v>6.0829404621658369</v>
      </c>
      <c r="L287" s="13">
        <f t="shared" si="29"/>
        <v>10.835391121872476</v>
      </c>
      <c r="M287" s="14">
        <f t="shared" si="30"/>
        <v>22.965999999999998</v>
      </c>
    </row>
    <row r="288" spans="1:13" x14ac:dyDescent="0.2">
      <c r="A288" s="12"/>
      <c r="B288" s="12" t="s">
        <v>71</v>
      </c>
      <c r="C288" s="12">
        <v>2560</v>
      </c>
      <c r="D288" s="12">
        <v>16</v>
      </c>
      <c r="E288" s="12">
        <v>50</v>
      </c>
      <c r="F288" s="12"/>
      <c r="G288" s="13">
        <v>10.069000000000001</v>
      </c>
      <c r="H288" s="13">
        <v>9.2620000000000005</v>
      </c>
      <c r="I288" s="13">
        <v>1.244</v>
      </c>
      <c r="J288" s="13">
        <f t="shared" si="29"/>
        <v>1.0415938027609493</v>
      </c>
      <c r="K288" s="13">
        <f t="shared" si="29"/>
        <v>1.1323480889656661</v>
      </c>
      <c r="L288" s="13">
        <f t="shared" si="29"/>
        <v>8.4307138263665582</v>
      </c>
      <c r="M288" s="14">
        <f t="shared" si="30"/>
        <v>20.575000000000003</v>
      </c>
    </row>
    <row r="289" spans="1:13" x14ac:dyDescent="0.2">
      <c r="A289" s="12"/>
      <c r="B289" s="12" t="s">
        <v>71</v>
      </c>
      <c r="C289" s="12">
        <v>2560</v>
      </c>
      <c r="D289" s="12">
        <v>32</v>
      </c>
      <c r="E289" s="12">
        <v>50</v>
      </c>
      <c r="F289" s="12"/>
      <c r="G289" s="13">
        <v>14.85</v>
      </c>
      <c r="H289" s="13">
        <v>14.298</v>
      </c>
      <c r="I289" s="13">
        <v>2.2120000000000002</v>
      </c>
      <c r="J289" s="13">
        <f t="shared" si="29"/>
        <v>1.4124993939393937</v>
      </c>
      <c r="K289" s="13">
        <f t="shared" si="29"/>
        <v>1.4670314729332774</v>
      </c>
      <c r="L289" s="13">
        <f t="shared" si="29"/>
        <v>9.4826473779385179</v>
      </c>
      <c r="M289" s="14">
        <f t="shared" si="30"/>
        <v>31.36</v>
      </c>
    </row>
    <row r="290" spans="1:13" x14ac:dyDescent="0.2">
      <c r="A290" s="12"/>
      <c r="B290" s="12" t="s">
        <v>71</v>
      </c>
      <c r="C290" s="12">
        <v>2560</v>
      </c>
      <c r="D290" s="12">
        <v>64</v>
      </c>
      <c r="E290" s="12">
        <v>50</v>
      </c>
      <c r="F290" s="12"/>
      <c r="G290" s="13">
        <v>16.033000000000001</v>
      </c>
      <c r="H290" s="13">
        <v>15.621</v>
      </c>
      <c r="I290" s="13">
        <v>4.077</v>
      </c>
      <c r="J290" s="13">
        <f t="shared" si="29"/>
        <v>2.6165553545811759</v>
      </c>
      <c r="K290" s="13">
        <f t="shared" si="29"/>
        <v>2.6855663529863643</v>
      </c>
      <c r="L290" s="13">
        <f t="shared" si="29"/>
        <v>10.289730684326711</v>
      </c>
      <c r="M290" s="14">
        <f t="shared" si="30"/>
        <v>35.731000000000002</v>
      </c>
    </row>
    <row r="291" spans="1:13" x14ac:dyDescent="0.2">
      <c r="A291" s="12"/>
      <c r="B291" s="12" t="s">
        <v>71</v>
      </c>
      <c r="C291" s="12">
        <v>2560</v>
      </c>
      <c r="D291" s="12">
        <v>128</v>
      </c>
      <c r="E291" s="12">
        <v>50</v>
      </c>
      <c r="F291" s="12"/>
      <c r="G291" s="13">
        <v>16.515000000000001</v>
      </c>
      <c r="H291" s="13">
        <v>16.173999999999999</v>
      </c>
      <c r="I291" s="13">
        <v>7.8040000000000003</v>
      </c>
      <c r="J291" s="13">
        <f t="shared" si="29"/>
        <v>5.0803792915531325</v>
      </c>
      <c r="K291" s="13">
        <f t="shared" si="29"/>
        <v>5.1874900457524422</v>
      </c>
      <c r="L291" s="13">
        <f t="shared" si="29"/>
        <v>10.751212711430036</v>
      </c>
      <c r="M291" s="14">
        <f t="shared" si="30"/>
        <v>40.493000000000002</v>
      </c>
    </row>
    <row r="292" spans="1:13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x14ac:dyDescent="0.2">
      <c r="A293" s="12"/>
      <c r="B293" s="12"/>
      <c r="C293" s="12"/>
      <c r="D293" s="12"/>
      <c r="E293" s="12"/>
      <c r="F293" s="12"/>
      <c r="G293" s="12"/>
      <c r="H293" s="12"/>
      <c r="I293" s="15"/>
      <c r="J293" s="12"/>
      <c r="K293" s="12"/>
      <c r="L293" s="12"/>
      <c r="M293" s="12"/>
    </row>
    <row r="294" spans="1:13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x14ac:dyDescent="0.2">
      <c r="A295" s="12" t="s">
        <v>40</v>
      </c>
      <c r="B295" s="12" t="s">
        <v>72</v>
      </c>
      <c r="C295" s="12" t="s">
        <v>36</v>
      </c>
      <c r="D295" s="12" t="s">
        <v>2</v>
      </c>
      <c r="E295" s="12" t="s">
        <v>37</v>
      </c>
      <c r="F295" s="12"/>
      <c r="G295" s="12" t="s">
        <v>41</v>
      </c>
      <c r="H295" s="12" t="s">
        <v>66</v>
      </c>
      <c r="I295" s="12" t="s">
        <v>67</v>
      </c>
      <c r="J295" s="12" t="s">
        <v>39</v>
      </c>
      <c r="K295" s="12" t="s">
        <v>68</v>
      </c>
      <c r="L295" s="12" t="s">
        <v>69</v>
      </c>
      <c r="M295" s="12" t="s">
        <v>70</v>
      </c>
    </row>
    <row r="296" spans="1:13" x14ac:dyDescent="0.2">
      <c r="A296" s="12"/>
      <c r="B296" s="12" t="s">
        <v>73</v>
      </c>
      <c r="C296" s="12">
        <v>512</v>
      </c>
      <c r="D296" s="12">
        <v>16</v>
      </c>
      <c r="E296" s="12">
        <v>25</v>
      </c>
      <c r="F296" s="12"/>
      <c r="G296" s="13">
        <v>1.27</v>
      </c>
      <c r="H296" s="13">
        <v>1.468</v>
      </c>
      <c r="I296" s="13">
        <v>0.17899999999999999</v>
      </c>
      <c r="J296" s="13">
        <f>(8*$E296*$D296*$C296*$C296)/(G296/1000)/10^12</f>
        <v>0.66052031496062991</v>
      </c>
      <c r="K296" s="13">
        <f>(8*$E296*$D296*$C296*$C296)/(H296/1000)/10^12</f>
        <v>0.57143106267029975</v>
      </c>
      <c r="L296" s="13">
        <f>(8*$E296*$D296*$C296*$C296)/(I296/1000)/10^12</f>
        <v>4.6863731843575422</v>
      </c>
      <c r="M296" s="14">
        <f t="shared" ref="M296:M317" si="31">G296+H296+I296</f>
        <v>2.9169999999999998</v>
      </c>
    </row>
    <row r="297" spans="1:13" x14ac:dyDescent="0.2">
      <c r="A297" s="12"/>
      <c r="B297" s="12" t="s">
        <v>73</v>
      </c>
      <c r="C297" s="12">
        <v>512</v>
      </c>
      <c r="D297" s="12">
        <v>32</v>
      </c>
      <c r="E297" s="12">
        <v>25</v>
      </c>
      <c r="F297" s="12"/>
      <c r="G297" s="13">
        <v>2.4249999999999998</v>
      </c>
      <c r="H297" s="13">
        <v>5.7130000000000001</v>
      </c>
      <c r="I297" s="13">
        <v>0.26300000000000001</v>
      </c>
      <c r="J297" s="13">
        <f t="shared" ref="J297:L317" si="32">(8*$E297*$D297*$C297*$C297)/(G297/1000)/10^12</f>
        <v>0.69184395876288673</v>
      </c>
      <c r="K297" s="13">
        <f t="shared" si="32"/>
        <v>0.29366735515490983</v>
      </c>
      <c r="L297" s="13">
        <f t="shared" si="32"/>
        <v>6.3791695817490499</v>
      </c>
      <c r="M297" s="14">
        <f t="shared" si="31"/>
        <v>8.4009999999999998</v>
      </c>
    </row>
    <row r="298" spans="1:13" x14ac:dyDescent="0.2">
      <c r="A298" s="12"/>
      <c r="B298" s="12" t="s">
        <v>73</v>
      </c>
      <c r="C298" s="12">
        <v>512</v>
      </c>
      <c r="D298" s="12">
        <v>64</v>
      </c>
      <c r="E298" s="12">
        <v>25</v>
      </c>
      <c r="F298" s="12"/>
      <c r="G298" s="13">
        <v>2.2250000000000001</v>
      </c>
      <c r="H298" s="13">
        <v>2.1720000000000002</v>
      </c>
      <c r="I298" s="13">
        <v>0.443</v>
      </c>
      <c r="J298" s="13">
        <f t="shared" si="32"/>
        <v>1.5080643595505618</v>
      </c>
      <c r="K298" s="13">
        <f t="shared" si="32"/>
        <v>1.5448633517495394</v>
      </c>
      <c r="L298" s="13">
        <f t="shared" si="32"/>
        <v>7.5743638826185107</v>
      </c>
      <c r="M298" s="14">
        <f t="shared" si="31"/>
        <v>4.84</v>
      </c>
    </row>
    <row r="299" spans="1:13" x14ac:dyDescent="0.2">
      <c r="A299" s="12"/>
      <c r="B299" s="12" t="s">
        <v>73</v>
      </c>
      <c r="C299" s="12">
        <v>512</v>
      </c>
      <c r="D299" s="12">
        <v>128</v>
      </c>
      <c r="E299" s="12">
        <v>25</v>
      </c>
      <c r="F299" s="12"/>
      <c r="G299" s="13">
        <v>2.2930000000000001</v>
      </c>
      <c r="H299" s="13">
        <v>2.4750000000000001</v>
      </c>
      <c r="I299" s="13">
        <v>0.76900000000000002</v>
      </c>
      <c r="J299" s="13">
        <f t="shared" si="32"/>
        <v>2.9266839947666807</v>
      </c>
      <c r="K299" s="13">
        <f t="shared" si="32"/>
        <v>2.7114692525252524</v>
      </c>
      <c r="L299" s="13">
        <f t="shared" si="32"/>
        <v>8.7267703511053316</v>
      </c>
      <c r="M299" s="14">
        <f t="shared" si="31"/>
        <v>5.5370000000000008</v>
      </c>
    </row>
    <row r="300" spans="1:13" x14ac:dyDescent="0.2">
      <c r="A300" s="12"/>
      <c r="B300" s="12" t="s">
        <v>73</v>
      </c>
      <c r="C300" s="12">
        <v>1024</v>
      </c>
      <c r="D300" s="12">
        <v>16</v>
      </c>
      <c r="E300" s="12">
        <v>25</v>
      </c>
      <c r="F300" s="12"/>
      <c r="G300" s="13">
        <v>4.141</v>
      </c>
      <c r="H300" s="13">
        <v>2.5409999999999999</v>
      </c>
      <c r="I300" s="13">
        <v>0.54100000000000004</v>
      </c>
      <c r="J300" s="13">
        <f t="shared" si="32"/>
        <v>0.81029780246317318</v>
      </c>
      <c r="K300" s="13">
        <f t="shared" si="32"/>
        <v>1.3205207398661947</v>
      </c>
      <c r="L300" s="13">
        <f t="shared" si="32"/>
        <v>6.2022979667282803</v>
      </c>
      <c r="M300" s="14">
        <f t="shared" si="31"/>
        <v>7.2230000000000008</v>
      </c>
    </row>
    <row r="301" spans="1:13" x14ac:dyDescent="0.2">
      <c r="A301" s="12"/>
      <c r="B301" s="12" t="s">
        <v>73</v>
      </c>
      <c r="C301" s="12">
        <v>1024</v>
      </c>
      <c r="D301" s="12">
        <v>32</v>
      </c>
      <c r="E301" s="12">
        <v>25</v>
      </c>
      <c r="F301" s="12"/>
      <c r="G301" s="13">
        <v>4.0170000000000003</v>
      </c>
      <c r="H301" s="13">
        <v>10.574999999999999</v>
      </c>
      <c r="I301" s="13">
        <v>0.83499999999999996</v>
      </c>
      <c r="J301" s="13">
        <f t="shared" si="32"/>
        <v>1.6706214588000994</v>
      </c>
      <c r="K301" s="13">
        <f t="shared" si="32"/>
        <v>0.63459918676122939</v>
      </c>
      <c r="L301" s="13">
        <f t="shared" si="32"/>
        <v>8.036989700598804</v>
      </c>
      <c r="M301" s="14">
        <f t="shared" si="31"/>
        <v>15.427</v>
      </c>
    </row>
    <row r="302" spans="1:13" x14ac:dyDescent="0.2">
      <c r="A302" s="12"/>
      <c r="B302" s="12" t="s">
        <v>73</v>
      </c>
      <c r="C302" s="12">
        <v>1024</v>
      </c>
      <c r="D302" s="12">
        <v>64</v>
      </c>
      <c r="E302" s="12">
        <v>25</v>
      </c>
      <c r="F302" s="12"/>
      <c r="G302" s="13">
        <v>4.32</v>
      </c>
      <c r="H302" s="13">
        <v>3.419</v>
      </c>
      <c r="I302" s="13">
        <v>1.468</v>
      </c>
      <c r="J302" s="13">
        <f t="shared" si="32"/>
        <v>3.1068918518518522</v>
      </c>
      <c r="K302" s="13">
        <f t="shared" si="32"/>
        <v>3.9256428195378765</v>
      </c>
      <c r="L302" s="13">
        <f t="shared" si="32"/>
        <v>9.142897002724796</v>
      </c>
      <c r="M302" s="14">
        <f t="shared" si="31"/>
        <v>9.2070000000000007</v>
      </c>
    </row>
    <row r="303" spans="1:13" x14ac:dyDescent="0.2">
      <c r="A303" s="12"/>
      <c r="B303" s="12" t="s">
        <v>73</v>
      </c>
      <c r="C303" s="12">
        <v>1024</v>
      </c>
      <c r="D303" s="12">
        <v>128</v>
      </c>
      <c r="E303" s="12">
        <v>25</v>
      </c>
      <c r="F303" s="12"/>
      <c r="G303" s="13">
        <v>5.5750000000000002</v>
      </c>
      <c r="H303" s="13">
        <v>4.7859999999999996</v>
      </c>
      <c r="I303" s="13">
        <v>2.718</v>
      </c>
      <c r="J303" s="13">
        <f t="shared" si="32"/>
        <v>4.8149857578475332</v>
      </c>
      <c r="K303" s="13">
        <f t="shared" si="32"/>
        <v>5.6087642290012543</v>
      </c>
      <c r="L303" s="13">
        <f t="shared" si="32"/>
        <v>9.8762125091979396</v>
      </c>
      <c r="M303" s="14">
        <f t="shared" si="31"/>
        <v>13.079000000000001</v>
      </c>
    </row>
    <row r="304" spans="1:13" x14ac:dyDescent="0.2">
      <c r="A304" s="12"/>
      <c r="B304" s="12" t="s">
        <v>73</v>
      </c>
      <c r="C304" s="12">
        <v>2048</v>
      </c>
      <c r="D304" s="12">
        <v>16</v>
      </c>
      <c r="E304" s="12">
        <v>25</v>
      </c>
      <c r="F304" s="12"/>
      <c r="G304" s="13">
        <v>19.914999999999999</v>
      </c>
      <c r="H304" s="13">
        <v>9.5020000000000007</v>
      </c>
      <c r="I304" s="13">
        <v>1.782</v>
      </c>
      <c r="J304" s="13">
        <f t="shared" si="32"/>
        <v>0.67395293999497874</v>
      </c>
      <c r="K304" s="13">
        <f t="shared" si="32"/>
        <v>1.4125208166701748</v>
      </c>
      <c r="L304" s="13">
        <f t="shared" si="32"/>
        <v>7.531859034792368</v>
      </c>
      <c r="M304" s="14">
        <f t="shared" si="31"/>
        <v>31.199000000000002</v>
      </c>
    </row>
    <row r="305" spans="1:13" x14ac:dyDescent="0.2">
      <c r="A305" s="12"/>
      <c r="B305" s="12" t="s">
        <v>73</v>
      </c>
      <c r="C305" s="12">
        <v>2048</v>
      </c>
      <c r="D305" s="12">
        <v>32</v>
      </c>
      <c r="E305" s="12">
        <v>25</v>
      </c>
      <c r="F305" s="12"/>
      <c r="G305" s="13">
        <v>8.0890000000000004</v>
      </c>
      <c r="H305" s="13">
        <v>20.606000000000002</v>
      </c>
      <c r="I305" s="13">
        <v>2.919</v>
      </c>
      <c r="J305" s="13">
        <f t="shared" si="32"/>
        <v>3.3185246136728885</v>
      </c>
      <c r="K305" s="13">
        <f t="shared" si="32"/>
        <v>1.3027053091332619</v>
      </c>
      <c r="L305" s="13">
        <f t="shared" si="32"/>
        <v>9.1961444330250082</v>
      </c>
      <c r="M305" s="14">
        <f t="shared" si="31"/>
        <v>31.614000000000001</v>
      </c>
    </row>
    <row r="306" spans="1:13" x14ac:dyDescent="0.2">
      <c r="A306" s="12"/>
      <c r="B306" s="12" t="s">
        <v>73</v>
      </c>
      <c r="C306" s="12">
        <v>2048</v>
      </c>
      <c r="D306" s="12">
        <v>64</v>
      </c>
      <c r="E306" s="12">
        <v>25</v>
      </c>
      <c r="F306" s="12"/>
      <c r="G306" s="13">
        <v>10.971</v>
      </c>
      <c r="H306" s="13">
        <v>21.257999999999999</v>
      </c>
      <c r="I306" s="13">
        <v>5.3250000000000002</v>
      </c>
      <c r="J306" s="13">
        <f t="shared" si="32"/>
        <v>4.8935458208002922</v>
      </c>
      <c r="K306" s="13">
        <f t="shared" si="32"/>
        <v>2.5255005739015903</v>
      </c>
      <c r="L306" s="13">
        <f t="shared" si="32"/>
        <v>10.082082854460094</v>
      </c>
      <c r="M306" s="14">
        <f t="shared" si="31"/>
        <v>37.554000000000002</v>
      </c>
    </row>
    <row r="307" spans="1:13" x14ac:dyDescent="0.2">
      <c r="A307" s="12"/>
      <c r="B307" s="12" t="s">
        <v>73</v>
      </c>
      <c r="C307" s="12">
        <v>2048</v>
      </c>
      <c r="D307" s="12">
        <v>128</v>
      </c>
      <c r="E307" s="12">
        <v>25</v>
      </c>
      <c r="F307" s="12"/>
      <c r="G307" s="13">
        <v>16.547000000000001</v>
      </c>
      <c r="H307" s="13">
        <v>13.734999999999999</v>
      </c>
      <c r="I307" s="13">
        <v>10.153</v>
      </c>
      <c r="J307" s="13">
        <f t="shared" si="32"/>
        <v>6.4890422674805111</v>
      </c>
      <c r="K307" s="13">
        <f t="shared" si="32"/>
        <v>7.8175596942118686</v>
      </c>
      <c r="L307" s="13">
        <f t="shared" si="32"/>
        <v>10.5756113857973</v>
      </c>
      <c r="M307" s="14">
        <f t="shared" si="31"/>
        <v>40.435000000000002</v>
      </c>
    </row>
    <row r="308" spans="1:13" x14ac:dyDescent="0.2">
      <c r="A308" s="12"/>
      <c r="B308" s="12" t="s">
        <v>74</v>
      </c>
      <c r="C308" s="12">
        <v>4096</v>
      </c>
      <c r="D308" s="12">
        <v>16</v>
      </c>
      <c r="E308" s="12">
        <v>25</v>
      </c>
      <c r="F308" s="12"/>
      <c r="G308" s="13">
        <v>78.718000000000004</v>
      </c>
      <c r="H308" s="13">
        <v>59.353000000000002</v>
      </c>
      <c r="I308" s="13">
        <v>6.6950000000000003</v>
      </c>
      <c r="J308" s="13">
        <f t="shared" si="32"/>
        <v>0.68201797809903697</v>
      </c>
      <c r="K308" s="13">
        <f t="shared" si="32"/>
        <v>0.90453879669098436</v>
      </c>
      <c r="L308" s="13">
        <f t="shared" si="32"/>
        <v>8.0189830022404767</v>
      </c>
      <c r="M308" s="14">
        <f t="shared" si="31"/>
        <v>144.76599999999999</v>
      </c>
    </row>
    <row r="309" spans="1:13" x14ac:dyDescent="0.2">
      <c r="A309" s="12"/>
      <c r="B309" s="12" t="s">
        <v>74</v>
      </c>
      <c r="C309" s="12">
        <v>4096</v>
      </c>
      <c r="D309" s="12">
        <v>32</v>
      </c>
      <c r="E309" s="12">
        <v>25</v>
      </c>
      <c r="F309" s="12"/>
      <c r="G309" s="13">
        <v>23.725000000000001</v>
      </c>
      <c r="H309" s="13">
        <v>48.392000000000003</v>
      </c>
      <c r="I309" s="13">
        <v>11.336</v>
      </c>
      <c r="J309" s="13">
        <f t="shared" si="32"/>
        <v>4.5257821875658584</v>
      </c>
      <c r="K309" s="13">
        <f t="shared" si="32"/>
        <v>2.2188415936518431</v>
      </c>
      <c r="L309" s="13">
        <f t="shared" si="32"/>
        <v>9.4719638673253339</v>
      </c>
      <c r="M309" s="14">
        <f t="shared" si="31"/>
        <v>83.453000000000003</v>
      </c>
    </row>
    <row r="310" spans="1:13" x14ac:dyDescent="0.2">
      <c r="A310" s="12"/>
      <c r="B310" s="12" t="s">
        <v>74</v>
      </c>
      <c r="C310" s="12">
        <v>4096</v>
      </c>
      <c r="D310" s="12">
        <v>64</v>
      </c>
      <c r="E310" s="12">
        <v>25</v>
      </c>
      <c r="F310" s="12"/>
      <c r="G310" s="13">
        <v>47.552</v>
      </c>
      <c r="H310" s="13">
        <v>53.057000000000002</v>
      </c>
      <c r="I310" s="13">
        <v>21.077000000000002</v>
      </c>
      <c r="J310" s="13">
        <f t="shared" si="32"/>
        <v>4.5160742934051141</v>
      </c>
      <c r="K310" s="13">
        <f t="shared" si="32"/>
        <v>4.0475029647360383</v>
      </c>
      <c r="L310" s="13">
        <f t="shared" si="32"/>
        <v>10.188753845423919</v>
      </c>
      <c r="M310" s="14">
        <f t="shared" si="31"/>
        <v>121.68600000000001</v>
      </c>
    </row>
    <row r="311" spans="1:13" x14ac:dyDescent="0.2">
      <c r="A311" s="12"/>
      <c r="B311" s="12" t="s">
        <v>74</v>
      </c>
      <c r="C311" s="12">
        <v>4096</v>
      </c>
      <c r="D311" s="12">
        <v>128</v>
      </c>
      <c r="E311" s="12">
        <v>25</v>
      </c>
      <c r="F311" s="12"/>
      <c r="G311" s="13">
        <v>53.781999999999996</v>
      </c>
      <c r="H311" s="13">
        <v>70.706000000000003</v>
      </c>
      <c r="I311" s="13">
        <v>42.901000000000003</v>
      </c>
      <c r="J311" s="13">
        <f t="shared" si="32"/>
        <v>7.9858824439403522</v>
      </c>
      <c r="K311" s="13">
        <f t="shared" si="32"/>
        <v>6.0744028738720894</v>
      </c>
      <c r="L311" s="13">
        <f t="shared" si="32"/>
        <v>10.011345413859816</v>
      </c>
      <c r="M311" s="14">
        <f t="shared" si="31"/>
        <v>167.38900000000001</v>
      </c>
    </row>
    <row r="312" spans="1:13" x14ac:dyDescent="0.2">
      <c r="A312" s="12"/>
      <c r="B312" s="12" t="s">
        <v>74</v>
      </c>
      <c r="C312" s="12">
        <v>1536</v>
      </c>
      <c r="D312" s="12">
        <v>8</v>
      </c>
      <c r="E312" s="12">
        <v>50</v>
      </c>
      <c r="F312" s="12"/>
      <c r="G312" s="13">
        <v>11.898</v>
      </c>
      <c r="H312" s="13">
        <v>7.383</v>
      </c>
      <c r="I312" s="13">
        <v>1.1319999999999999</v>
      </c>
      <c r="J312" s="13">
        <f t="shared" si="32"/>
        <v>0.63453918305597579</v>
      </c>
      <c r="K312" s="13">
        <f t="shared" si="32"/>
        <v>1.0225852905323038</v>
      </c>
      <c r="L312" s="13">
        <f t="shared" si="32"/>
        <v>6.6693879858657246</v>
      </c>
      <c r="M312" s="14">
        <f t="shared" si="31"/>
        <v>20.413</v>
      </c>
    </row>
    <row r="313" spans="1:13" x14ac:dyDescent="0.2">
      <c r="A313" s="12"/>
      <c r="B313" s="12" t="s">
        <v>74</v>
      </c>
      <c r="C313" s="12">
        <v>1536</v>
      </c>
      <c r="D313" s="12">
        <v>16</v>
      </c>
      <c r="E313" s="12">
        <v>50</v>
      </c>
      <c r="F313" s="12"/>
      <c r="G313" s="13">
        <v>21.837</v>
      </c>
      <c r="H313" s="13">
        <v>10.4</v>
      </c>
      <c r="I313" s="13">
        <v>1.8939999999999999</v>
      </c>
      <c r="J313" s="13">
        <f t="shared" si="32"/>
        <v>0.69146377249622204</v>
      </c>
      <c r="K313" s="13">
        <f t="shared" si="32"/>
        <v>1.4518744615384618</v>
      </c>
      <c r="L313" s="13">
        <f t="shared" si="32"/>
        <v>7.9722779303062303</v>
      </c>
      <c r="M313" s="14">
        <f t="shared" si="31"/>
        <v>34.131</v>
      </c>
    </row>
    <row r="314" spans="1:13" x14ac:dyDescent="0.2">
      <c r="A314" s="12"/>
      <c r="B314" s="12" t="s">
        <v>74</v>
      </c>
      <c r="C314" s="12">
        <v>1536</v>
      </c>
      <c r="D314" s="12">
        <v>32</v>
      </c>
      <c r="E314" s="12">
        <v>50</v>
      </c>
      <c r="F314" s="12"/>
      <c r="G314" s="13">
        <v>11.811</v>
      </c>
      <c r="H314" s="13">
        <v>31.512</v>
      </c>
      <c r="I314" s="13">
        <v>3.1560000000000001</v>
      </c>
      <c r="J314" s="13">
        <f t="shared" si="32"/>
        <v>2.5568528321056641</v>
      </c>
      <c r="K314" s="13">
        <f t="shared" si="32"/>
        <v>0.95833297791317607</v>
      </c>
      <c r="L314" s="13">
        <f t="shared" si="32"/>
        <v>9.5687543726235749</v>
      </c>
      <c r="M314" s="14">
        <f t="shared" si="31"/>
        <v>46.478999999999999</v>
      </c>
    </row>
    <row r="315" spans="1:13" x14ac:dyDescent="0.2">
      <c r="A315" s="12"/>
      <c r="B315" s="12" t="s">
        <v>74</v>
      </c>
      <c r="C315" s="12">
        <v>256</v>
      </c>
      <c r="D315" s="12">
        <v>16</v>
      </c>
      <c r="E315" s="12">
        <v>150</v>
      </c>
      <c r="F315" s="12"/>
      <c r="G315" s="13">
        <v>2.1709999999999998</v>
      </c>
      <c r="H315" s="13">
        <v>4.234</v>
      </c>
      <c r="I315" s="13">
        <v>0.20100000000000001</v>
      </c>
      <c r="J315" s="13">
        <f t="shared" si="32"/>
        <v>0.5795906034085675</v>
      </c>
      <c r="K315" s="13">
        <f t="shared" si="32"/>
        <v>0.29718734057628721</v>
      </c>
      <c r="L315" s="13">
        <f t="shared" si="32"/>
        <v>6.2601552238805969</v>
      </c>
      <c r="M315" s="14">
        <f t="shared" si="31"/>
        <v>6.605999999999999</v>
      </c>
    </row>
    <row r="316" spans="1:13" x14ac:dyDescent="0.2">
      <c r="A316" s="12"/>
      <c r="B316" s="12" t="s">
        <v>74</v>
      </c>
      <c r="C316" s="12">
        <v>256</v>
      </c>
      <c r="D316" s="12">
        <v>32</v>
      </c>
      <c r="E316" s="12">
        <v>150</v>
      </c>
      <c r="F316" s="12"/>
      <c r="G316" s="13">
        <v>7.0049999999999999</v>
      </c>
      <c r="H316" s="13">
        <v>15.569000000000001</v>
      </c>
      <c r="I316" s="13">
        <v>0.35599999999999998</v>
      </c>
      <c r="J316" s="13">
        <f t="shared" si="32"/>
        <v>0.35925516059957174</v>
      </c>
      <c r="K316" s="13">
        <f t="shared" si="32"/>
        <v>0.16164059348705759</v>
      </c>
      <c r="L316" s="13">
        <f t="shared" si="32"/>
        <v>7.0690516853932586</v>
      </c>
      <c r="M316" s="14">
        <f t="shared" si="31"/>
        <v>22.930000000000003</v>
      </c>
    </row>
    <row r="317" spans="1:13" x14ac:dyDescent="0.2">
      <c r="A317" s="12"/>
      <c r="B317" s="12" t="s">
        <v>74</v>
      </c>
      <c r="C317" s="12">
        <v>256</v>
      </c>
      <c r="D317" s="12">
        <v>64</v>
      </c>
      <c r="E317" s="12">
        <v>150</v>
      </c>
      <c r="F317" s="12"/>
      <c r="G317" s="13">
        <v>6.8789999999999996</v>
      </c>
      <c r="H317" s="13">
        <v>9.1270000000000007</v>
      </c>
      <c r="I317" s="13">
        <v>0.60899999999999999</v>
      </c>
      <c r="J317" s="13">
        <f t="shared" si="32"/>
        <v>0.73167099869167029</v>
      </c>
      <c r="K317" s="13">
        <f t="shared" si="32"/>
        <v>0.55145883641941484</v>
      </c>
      <c r="L317" s="13">
        <f t="shared" si="32"/>
        <v>8.2646384236453212</v>
      </c>
      <c r="M317" s="14">
        <f t="shared" si="31"/>
        <v>16.615000000000002</v>
      </c>
    </row>
    <row r="318" spans="1:13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x14ac:dyDescent="0.2">
      <c r="A320" s="12" t="s">
        <v>60</v>
      </c>
      <c r="B320" s="12" t="s">
        <v>72</v>
      </c>
      <c r="C320" s="12" t="s">
        <v>61</v>
      </c>
      <c r="D320" s="12" t="s">
        <v>2</v>
      </c>
      <c r="E320" s="12" t="s">
        <v>37</v>
      </c>
      <c r="F320" s="12"/>
      <c r="G320" s="12" t="s">
        <v>41</v>
      </c>
      <c r="H320" s="12" t="s">
        <v>66</v>
      </c>
      <c r="I320" s="12" t="s">
        <v>67</v>
      </c>
      <c r="J320" s="12" t="s">
        <v>39</v>
      </c>
      <c r="K320" s="12" t="s">
        <v>68</v>
      </c>
      <c r="L320" s="12" t="s">
        <v>69</v>
      </c>
      <c r="M320" s="12" t="s">
        <v>70</v>
      </c>
    </row>
    <row r="321" spans="1:13" x14ac:dyDescent="0.2">
      <c r="A321" s="12"/>
      <c r="B321" s="12" t="s">
        <v>71</v>
      </c>
      <c r="C321" s="12">
        <v>2816</v>
      </c>
      <c r="D321" s="12">
        <v>32</v>
      </c>
      <c r="E321" s="12">
        <v>1500</v>
      </c>
      <c r="F321" s="12"/>
      <c r="G321" s="13">
        <v>638.91800000000001</v>
      </c>
      <c r="H321" s="13">
        <v>1316.587</v>
      </c>
      <c r="I321" s="13">
        <v>230.93700000000001</v>
      </c>
      <c r="J321" s="13">
        <f>(6*$E321*$D321*$C321*$C321)/(G321/1000)/10^12</f>
        <v>3.5744783023799616</v>
      </c>
      <c r="K321" s="13">
        <f>(6*$E321*$D321*$C321*$C321)/(H321/1000)/10^12</f>
        <v>1.7346354840204254</v>
      </c>
      <c r="L321" s="13">
        <f>(6*$E321*$D321*$C321*$C321)/(I321/1000)/10^12</f>
        <v>9.8892707881370239</v>
      </c>
      <c r="M321" s="14">
        <f t="shared" ref="M321:M339" si="33">G321+H321+I321</f>
        <v>2186.442</v>
      </c>
    </row>
    <row r="322" spans="1:13" x14ac:dyDescent="0.2">
      <c r="A322" s="12"/>
      <c r="B322" s="12" t="s">
        <v>71</v>
      </c>
      <c r="C322" s="12">
        <v>2816</v>
      </c>
      <c r="D322" s="12">
        <v>32</v>
      </c>
      <c r="E322" s="12">
        <v>750</v>
      </c>
      <c r="F322" s="12"/>
      <c r="G322" s="13">
        <v>333.47</v>
      </c>
      <c r="H322" s="13">
        <v>657.43</v>
      </c>
      <c r="I322" s="13">
        <v>119.066</v>
      </c>
      <c r="J322" s="13">
        <f>(6*$E322*$D322*$C322*$C322)/(G322/1000)/10^12</f>
        <v>3.4242938315290727</v>
      </c>
      <c r="K322" s="13">
        <f>(6*$E322*$D322*$C322*$C322)/(H322/1000)/10^12</f>
        <v>1.7369138372146085</v>
      </c>
      <c r="L322" s="13">
        <f>(6*$E322*$D322*$C322*$C322)/(I322/1000)/10^12</f>
        <v>9.5904730485613001</v>
      </c>
      <c r="M322" s="14">
        <f t="shared" si="33"/>
        <v>1109.9659999999999</v>
      </c>
    </row>
    <row r="323" spans="1:13" x14ac:dyDescent="0.2">
      <c r="A323" s="12"/>
      <c r="B323" s="12" t="s">
        <v>71</v>
      </c>
      <c r="C323" s="12">
        <v>2816</v>
      </c>
      <c r="D323" s="12">
        <v>32</v>
      </c>
      <c r="E323" s="12">
        <v>375</v>
      </c>
      <c r="F323" s="12"/>
      <c r="G323" s="13">
        <v>165.26</v>
      </c>
      <c r="H323" s="13">
        <v>330.077</v>
      </c>
      <c r="I323" s="13">
        <v>59.372999999999998</v>
      </c>
      <c r="J323" s="13">
        <f>(6*$E323*$D323*$C323*$C323)/(G323/1000)/10^12</f>
        <v>3.4548567832506358</v>
      </c>
      <c r="K323" s="13">
        <f>(6*$E323*$D323*$C323*$C323)/(H323/1000)/10^12</f>
        <v>1.7297467924151031</v>
      </c>
      <c r="L323" s="13">
        <f>(6*$E323*$D323*$C323*$C323)/(I323/1000)/10^12</f>
        <v>9.6163177201758376</v>
      </c>
      <c r="M323" s="14">
        <f t="shared" si="33"/>
        <v>554.71</v>
      </c>
    </row>
    <row r="324" spans="1:13" x14ac:dyDescent="0.2">
      <c r="A324" s="12"/>
      <c r="B324" s="12" t="s">
        <v>71</v>
      </c>
      <c r="C324" s="12">
        <v>2816</v>
      </c>
      <c r="D324" s="12">
        <v>32</v>
      </c>
      <c r="E324" s="12">
        <v>187</v>
      </c>
      <c r="F324" s="12"/>
      <c r="G324" s="13">
        <v>82.659000000000006</v>
      </c>
      <c r="H324" s="13">
        <v>165.51300000000001</v>
      </c>
      <c r="I324" s="13">
        <v>29.434999999999999</v>
      </c>
      <c r="J324" s="13">
        <f>(6*$E324*$D324*$C324*$C324)/(G324/1000)/10^12</f>
        <v>3.4444349656298763</v>
      </c>
      <c r="K324" s="13">
        <f>(6*$E324*$D324*$C324*$C324)/(H324/1000)/10^12</f>
        <v>1.7201884433488608</v>
      </c>
      <c r="L324" s="13">
        <f>(6*$E324*$D324*$C324*$C324)/(I324/1000)/10^12</f>
        <v>9.6726193247494479</v>
      </c>
      <c r="M324" s="14">
        <f t="shared" si="33"/>
        <v>277.60700000000003</v>
      </c>
    </row>
    <row r="325" spans="1:13" x14ac:dyDescent="0.2">
      <c r="A325" s="12"/>
      <c r="B325" s="12" t="s">
        <v>71</v>
      </c>
      <c r="C325" s="12">
        <v>2048</v>
      </c>
      <c r="D325" s="12">
        <v>32</v>
      </c>
      <c r="E325" s="12">
        <v>1500</v>
      </c>
      <c r="F325" s="12"/>
      <c r="G325" s="13">
        <v>414.53100000000001</v>
      </c>
      <c r="H325" s="13">
        <v>930.92100000000005</v>
      </c>
      <c r="I325" s="13">
        <v>123.021</v>
      </c>
      <c r="J325" s="13">
        <f>(6*$E325*$D325*$C325*$C325)/(G325/1000)/10^12</f>
        <v>2.914039123732604</v>
      </c>
      <c r="K325" s="13">
        <f>(6*$E325*$D325*$C325*$C325)/(H325/1000)/10^12</f>
        <v>1.2975961998923649</v>
      </c>
      <c r="L325" s="13">
        <f>(6*$E325*$D325*$C325*$C325)/(I325/1000)/10^12</f>
        <v>9.8191329285243985</v>
      </c>
      <c r="M325" s="14">
        <f t="shared" si="33"/>
        <v>1468.473</v>
      </c>
    </row>
    <row r="326" spans="1:13" x14ac:dyDescent="0.2">
      <c r="A326" s="12"/>
      <c r="B326" s="12" t="s">
        <v>71</v>
      </c>
      <c r="C326" s="12">
        <v>2048</v>
      </c>
      <c r="D326" s="12">
        <v>32</v>
      </c>
      <c r="E326" s="12">
        <v>750</v>
      </c>
      <c r="F326" s="12"/>
      <c r="G326" s="13">
        <v>213.523</v>
      </c>
      <c r="H326" s="13">
        <v>466.70299999999997</v>
      </c>
      <c r="I326" s="13">
        <v>62.045999999999999</v>
      </c>
      <c r="J326" s="13">
        <f>(6*$E326*$D326*$C326*$C326)/(G326/1000)/10^12</f>
        <v>2.828640361928223</v>
      </c>
      <c r="K326" s="13">
        <f>(6*$E326*$D326*$C326*$C326)/(H326/1000)/10^12</f>
        <v>1.2941416189739514</v>
      </c>
      <c r="L326" s="13">
        <f>(6*$E326*$D326*$C326*$C326)/(I326/1000)/10^12</f>
        <v>9.7343870031911823</v>
      </c>
      <c r="M326" s="14">
        <f t="shared" si="33"/>
        <v>742.27200000000005</v>
      </c>
    </row>
    <row r="327" spans="1:13" x14ac:dyDescent="0.2">
      <c r="A327" s="12"/>
      <c r="B327" s="12" t="s">
        <v>71</v>
      </c>
      <c r="C327" s="12">
        <v>2048</v>
      </c>
      <c r="D327" s="12">
        <v>32</v>
      </c>
      <c r="E327" s="12">
        <v>375</v>
      </c>
      <c r="F327" s="12"/>
      <c r="G327" s="13">
        <v>107.348</v>
      </c>
      <c r="H327" s="13">
        <v>235.00700000000001</v>
      </c>
      <c r="I327" s="13">
        <v>30.658999999999999</v>
      </c>
      <c r="J327" s="13">
        <f>(6*$E327*$D327*$C327*$C327)/(G327/1000)/10^12</f>
        <v>2.8131859745873236</v>
      </c>
      <c r="K327" s="13">
        <f>(6*$E327*$D327*$C327*$C327)/(H327/1000)/10^12</f>
        <v>1.2850250758488044</v>
      </c>
      <c r="L327" s="13">
        <f>(6*$E327*$D327*$C327*$C327)/(I327/1000)/10^12</f>
        <v>9.8499588375354712</v>
      </c>
      <c r="M327" s="14">
        <f t="shared" si="33"/>
        <v>373.01400000000001</v>
      </c>
    </row>
    <row r="328" spans="1:13" x14ac:dyDescent="0.2">
      <c r="A328" s="12"/>
      <c r="B328" s="12" t="s">
        <v>71</v>
      </c>
      <c r="C328" s="12">
        <v>2048</v>
      </c>
      <c r="D328" s="12">
        <v>32</v>
      </c>
      <c r="E328" s="12">
        <v>187</v>
      </c>
      <c r="F328" s="12"/>
      <c r="G328" s="13">
        <v>54.194000000000003</v>
      </c>
      <c r="H328" s="13">
        <v>117.669</v>
      </c>
      <c r="I328" s="13">
        <v>15.507999999999999</v>
      </c>
      <c r="J328" s="13">
        <f>(6*$E328*$D328*$C328*$C328)/(G328/1000)/10^12</f>
        <v>2.7787631622688855</v>
      </c>
      <c r="K328" s="13">
        <f>(6*$E328*$D328*$C328*$C328)/(H328/1000)/10^12</f>
        <v>1.2797957900211612</v>
      </c>
      <c r="L328" s="13">
        <f>(6*$E328*$D328*$C328*$C328)/(I328/1000)/10^12</f>
        <v>9.7106197327830799</v>
      </c>
      <c r="M328" s="14">
        <f t="shared" si="33"/>
        <v>187.37100000000001</v>
      </c>
    </row>
    <row r="329" spans="1:13" x14ac:dyDescent="0.2">
      <c r="A329" s="12"/>
      <c r="B329" s="12" t="s">
        <v>71</v>
      </c>
      <c r="C329" s="12">
        <v>1536</v>
      </c>
      <c r="D329" s="12">
        <v>32</v>
      </c>
      <c r="E329" s="12">
        <v>1500</v>
      </c>
      <c r="F329" s="12"/>
      <c r="G329" s="13">
        <v>306.39100000000002</v>
      </c>
      <c r="H329" s="13">
        <v>697.63699999999994</v>
      </c>
      <c r="I329" s="13">
        <v>69.911000000000001</v>
      </c>
      <c r="J329" s="13">
        <f>(6*$E329*$D329*$C329*$C329)/(G329/1000)/10^12</f>
        <v>2.2176801799008459</v>
      </c>
      <c r="K329" s="13">
        <f>(6*$E329*$D329*$C329*$C329)/(H329/1000)/10^12</f>
        <v>0.97396962603760984</v>
      </c>
      <c r="L329" s="13">
        <f>(6*$E329*$D329*$C329*$C329)/(I329/1000)/10^12</f>
        <v>9.7191750654403464</v>
      </c>
      <c r="M329" s="14">
        <f t="shared" si="33"/>
        <v>1073.9390000000001</v>
      </c>
    </row>
    <row r="330" spans="1:13" x14ac:dyDescent="0.2">
      <c r="A330" s="12"/>
      <c r="B330" s="12" t="s">
        <v>71</v>
      </c>
      <c r="C330" s="12">
        <v>1536</v>
      </c>
      <c r="D330" s="12">
        <v>32</v>
      </c>
      <c r="E330" s="12">
        <v>750</v>
      </c>
      <c r="F330" s="12"/>
      <c r="G330" s="13">
        <v>153.58500000000001</v>
      </c>
      <c r="H330" s="13">
        <v>350.31900000000002</v>
      </c>
      <c r="I330" s="13">
        <v>34.927</v>
      </c>
      <c r="J330" s="13">
        <f>(6*$E330*$D330*$C330*$C330)/(G330/1000)/10^12</f>
        <v>2.21205602109581</v>
      </c>
      <c r="K330" s="13">
        <f>(6*$E330*$D330*$C330*$C330)/(H330/1000)/10^12</f>
        <v>0.96979788135956091</v>
      </c>
      <c r="L330" s="13">
        <f>(6*$E330*$D330*$C330*$C330)/(I330/1000)/10^12</f>
        <v>9.727105792080625</v>
      </c>
      <c r="M330" s="14">
        <f t="shared" si="33"/>
        <v>538.83100000000002</v>
      </c>
    </row>
    <row r="331" spans="1:13" x14ac:dyDescent="0.2">
      <c r="A331" s="12"/>
      <c r="B331" s="12" t="s">
        <v>71</v>
      </c>
      <c r="C331" s="12">
        <v>1536</v>
      </c>
      <c r="D331" s="12">
        <v>32</v>
      </c>
      <c r="E331" s="12">
        <v>375</v>
      </c>
      <c r="F331" s="12"/>
      <c r="G331" s="13">
        <v>78.268000000000001</v>
      </c>
      <c r="H331" s="13">
        <v>176.416</v>
      </c>
      <c r="I331" s="13">
        <v>17.385000000000002</v>
      </c>
      <c r="J331" s="13">
        <f>(6*$E331*$D331*$C331*$C331)/(G331/1000)/10^12</f>
        <v>2.1703545765830223</v>
      </c>
      <c r="K331" s="13">
        <f>(6*$E331*$D331*$C331*$C331)/(H331/1000)/10^12</f>
        <v>0.96289062216579002</v>
      </c>
      <c r="L331" s="13">
        <f>(6*$E331*$D331*$C331*$C331)/(I331/1000)/10^12</f>
        <v>9.7710274374460742</v>
      </c>
      <c r="M331" s="14">
        <f t="shared" si="33"/>
        <v>272.06900000000002</v>
      </c>
    </row>
    <row r="332" spans="1:13" x14ac:dyDescent="0.2">
      <c r="A332" s="12"/>
      <c r="B332" s="12" t="s">
        <v>71</v>
      </c>
      <c r="C332" s="12">
        <v>1536</v>
      </c>
      <c r="D332" s="12">
        <v>32</v>
      </c>
      <c r="E332" s="12">
        <v>187</v>
      </c>
      <c r="F332" s="12"/>
      <c r="G332" s="13">
        <v>40.195</v>
      </c>
      <c r="H332" s="13">
        <v>89.191999999999993</v>
      </c>
      <c r="I332" s="13">
        <v>8.6679999999999993</v>
      </c>
      <c r="J332" s="13">
        <f>(6*$E332*$D332*$C332*$C332)/(G332/1000)/10^12</f>
        <v>2.1074303665630052</v>
      </c>
      <c r="K332" s="13">
        <f>(6*$E332*$D332*$C332*$C332)/(H332/1000)/10^12</f>
        <v>0.94972826692976953</v>
      </c>
      <c r="L332" s="13">
        <f>(6*$E332*$D332*$C332*$C332)/(I332/1000)/10^12</f>
        <v>9.7725154111675145</v>
      </c>
      <c r="M332" s="14">
        <f t="shared" si="33"/>
        <v>138.05500000000001</v>
      </c>
    </row>
    <row r="333" spans="1:13" x14ac:dyDescent="0.2">
      <c r="A333" s="12"/>
      <c r="B333" s="12" t="s">
        <v>71</v>
      </c>
      <c r="C333" s="12">
        <v>2560</v>
      </c>
      <c r="D333" s="12">
        <v>32</v>
      </c>
      <c r="E333" s="12">
        <v>1500</v>
      </c>
      <c r="F333" s="12"/>
      <c r="G333" s="13">
        <v>569.86300000000006</v>
      </c>
      <c r="H333" s="13">
        <v>1176.4770000000001</v>
      </c>
      <c r="I333" s="13">
        <v>198.786</v>
      </c>
      <c r="J333" s="13">
        <f>(6*$E333*$D333*$C333*$C333)/(G333/1000)/10^12</f>
        <v>3.312088695002132</v>
      </c>
      <c r="K333" s="13">
        <f>(6*$E333*$D333*$C333*$C333)/(H333/1000)/10^12</f>
        <v>1.6043125364966759</v>
      </c>
      <c r="L333" s="13">
        <f>(6*$E333*$D333*$C333*$C333)/(I333/1000)/10^12</f>
        <v>9.4948175424828705</v>
      </c>
      <c r="M333" s="14">
        <f t="shared" si="33"/>
        <v>1945.1260000000002</v>
      </c>
    </row>
    <row r="334" spans="1:13" x14ac:dyDescent="0.2">
      <c r="A334" s="12"/>
      <c r="B334" s="12" t="s">
        <v>71</v>
      </c>
      <c r="C334" s="12">
        <v>2560</v>
      </c>
      <c r="D334" s="12">
        <v>32</v>
      </c>
      <c r="E334" s="12">
        <v>750</v>
      </c>
      <c r="F334" s="12"/>
      <c r="G334" s="13">
        <v>293.113</v>
      </c>
      <c r="H334" s="13">
        <v>591.298</v>
      </c>
      <c r="I334" s="13">
        <v>97.058000000000007</v>
      </c>
      <c r="J334" s="13">
        <f>(6*$E334*$D334*$C334*$C334)/(G334/1000)/10^12</f>
        <v>3.2196402070191357</v>
      </c>
      <c r="K334" s="13">
        <f>(6*$E334*$D334*$C334*$C334)/(H334/1000)/10^12</f>
        <v>1.5960114865939001</v>
      </c>
      <c r="L334" s="13">
        <f>(6*$E334*$D334*$C334*$C334)/(I334/1000)/10^12</f>
        <v>9.7232417729604972</v>
      </c>
      <c r="M334" s="14">
        <f t="shared" si="33"/>
        <v>981.46900000000005</v>
      </c>
    </row>
    <row r="335" spans="1:13" x14ac:dyDescent="0.2">
      <c r="A335" s="12"/>
      <c r="B335" s="12" t="s">
        <v>71</v>
      </c>
      <c r="C335" s="12">
        <v>2560</v>
      </c>
      <c r="D335" s="12">
        <v>32</v>
      </c>
      <c r="E335" s="12">
        <v>375</v>
      </c>
      <c r="F335" s="12"/>
      <c r="G335" s="13">
        <v>149.02199999999999</v>
      </c>
      <c r="H335" s="13">
        <v>297.142</v>
      </c>
      <c r="I335" s="13">
        <v>49.683999999999997</v>
      </c>
      <c r="J335" s="13">
        <f>(6*$E335*$D335*$C335*$C335)/(G335/1000)/10^12</f>
        <v>3.1663727503321661</v>
      </c>
      <c r="K335" s="13">
        <f>(6*$E335*$D335*$C335*$C335)/(H335/1000)/10^12</f>
        <v>1.5879922730546339</v>
      </c>
      <c r="L335" s="13">
        <f>(6*$E335*$D335*$C335*$C335)/(I335/1000)/10^12</f>
        <v>9.4972063440946783</v>
      </c>
      <c r="M335" s="14">
        <f t="shared" si="33"/>
        <v>495.84799999999996</v>
      </c>
    </row>
    <row r="336" spans="1:13" x14ac:dyDescent="0.2">
      <c r="A336" s="12"/>
      <c r="B336" s="12" t="s">
        <v>71</v>
      </c>
      <c r="C336" s="12">
        <v>2560</v>
      </c>
      <c r="D336" s="12">
        <v>32</v>
      </c>
      <c r="E336" s="12">
        <v>187</v>
      </c>
      <c r="F336" s="12"/>
      <c r="G336" s="13">
        <v>73.081999999999994</v>
      </c>
      <c r="H336" s="13">
        <v>149.05199999999999</v>
      </c>
      <c r="I336" s="13">
        <v>23.983000000000001</v>
      </c>
      <c r="J336" s="13">
        <f>(6*$E336*$D336*$C336*$C336)/(G336/1000)/10^12</f>
        <v>3.2196772721053066</v>
      </c>
      <c r="K336" s="13">
        <f>(6*$E336*$D336*$C336*$C336)/(H336/1000)/10^12</f>
        <v>1.5786467434184046</v>
      </c>
      <c r="L336" s="13">
        <f>(6*$E336*$D336*$C336*$C336)/(I336/1000)/10^12</f>
        <v>9.8111351540674647</v>
      </c>
      <c r="M336" s="14">
        <f t="shared" si="33"/>
        <v>246.11699999999999</v>
      </c>
    </row>
    <row r="337" spans="1:13" x14ac:dyDescent="0.2">
      <c r="A337" s="12"/>
      <c r="B337" s="12" t="s">
        <v>71</v>
      </c>
      <c r="C337" s="12">
        <v>512</v>
      </c>
      <c r="D337" s="12">
        <v>32</v>
      </c>
      <c r="E337" s="12">
        <v>1</v>
      </c>
      <c r="F337" s="12"/>
      <c r="G337" s="13">
        <v>0.14000000000000001</v>
      </c>
      <c r="H337" s="13">
        <v>0.19500000000000001</v>
      </c>
      <c r="I337" s="13">
        <v>3.5000000000000003E-2</v>
      </c>
      <c r="J337" s="13">
        <f>(6*$E337*$D337*$C337*$C337)/(G337/1000)/10^12</f>
        <v>0.35951177142857144</v>
      </c>
      <c r="K337" s="13">
        <f>(6*$E337*$D337*$C337*$C337)/(H337/1000)/10^12</f>
        <v>0.25811101538461539</v>
      </c>
      <c r="L337" s="13">
        <f>(6*$E337*$D337*$C337*$C337)/(I337/1000)/10^12</f>
        <v>1.4380470857142857</v>
      </c>
      <c r="M337" s="14">
        <f t="shared" si="33"/>
        <v>0.37</v>
      </c>
    </row>
    <row r="338" spans="1:13" x14ac:dyDescent="0.2">
      <c r="A338" s="12"/>
      <c r="B338" s="12" t="s">
        <v>75</v>
      </c>
      <c r="C338" s="12">
        <v>1024</v>
      </c>
      <c r="D338" s="12">
        <v>32</v>
      </c>
      <c r="E338" s="12">
        <v>1500</v>
      </c>
      <c r="F338" s="12"/>
      <c r="G338" s="13">
        <v>186.691</v>
      </c>
      <c r="H338" s="13">
        <v>472.87</v>
      </c>
      <c r="I338" s="13">
        <v>32.396999999999998</v>
      </c>
      <c r="J338" s="13">
        <f>(6*$E338*$D338*$C338*$C338)/(G338/1000)/10^12</f>
        <v>1.6175921067432282</v>
      </c>
      <c r="K338" s="13">
        <f>(6*$E338*$D338*$C338*$C338)/(H338/1000)/10^12</f>
        <v>0.63863194535496004</v>
      </c>
      <c r="L338" s="13">
        <f>(6*$E338*$D338*$C338*$C338)/(I338/1000)/10^12</f>
        <v>9.3215386609871285</v>
      </c>
      <c r="M338" s="14">
        <f t="shared" si="33"/>
        <v>691.95800000000008</v>
      </c>
    </row>
    <row r="339" spans="1:13" x14ac:dyDescent="0.2">
      <c r="A339" s="12"/>
      <c r="B339" s="12" t="s">
        <v>75</v>
      </c>
      <c r="C339" s="12">
        <v>1024</v>
      </c>
      <c r="D339" s="12">
        <v>64</v>
      </c>
      <c r="E339" s="12">
        <v>1500</v>
      </c>
      <c r="F339" s="12"/>
      <c r="G339" s="13">
        <v>218.541</v>
      </c>
      <c r="H339" s="13">
        <v>179.88</v>
      </c>
      <c r="I339" s="13">
        <v>67.573999999999998</v>
      </c>
      <c r="J339" s="13">
        <f>(6*$E339*$D339*$C339*$C339)/(G339/1000)/10^12</f>
        <v>2.7636909138331025</v>
      </c>
      <c r="K339" s="13">
        <f>(6*$E339*$D339*$C339*$C339)/(H339/1000)/10^12</f>
        <v>3.3576816544362909</v>
      </c>
      <c r="L339" s="13">
        <f>(6*$E339*$D339*$C339*$C339)/(I339/1000)/10^12</f>
        <v>8.9380497824607108</v>
      </c>
      <c r="M339" s="14">
        <f t="shared" si="33"/>
        <v>465.995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>
      <selection sqref="A1:XFD1048576"/>
    </sheetView>
  </sheetViews>
  <sheetFormatPr baseColWidth="10" defaultColWidth="10.6640625" defaultRowHeight="16" x14ac:dyDescent="0.2"/>
  <cols>
    <col min="1" max="16384" width="10.6640625" style="3"/>
  </cols>
  <sheetData>
    <row r="1" spans="1:2" x14ac:dyDescent="0.2">
      <c r="A1" s="2" t="s">
        <v>42</v>
      </c>
      <c r="B1" s="1" t="s">
        <v>62</v>
      </c>
    </row>
    <row r="2" spans="1:2" x14ac:dyDescent="0.2">
      <c r="A2" s="2" t="s">
        <v>43</v>
      </c>
      <c r="B2" s="1" t="s">
        <v>65</v>
      </c>
    </row>
    <row r="3" spans="1:2" x14ac:dyDescent="0.2">
      <c r="A3" s="2" t="s">
        <v>44</v>
      </c>
      <c r="B3" s="1" t="s">
        <v>45</v>
      </c>
    </row>
    <row r="4" spans="1:2" x14ac:dyDescent="0.2">
      <c r="A4" s="2" t="s">
        <v>46</v>
      </c>
      <c r="B4" s="1" t="s">
        <v>63</v>
      </c>
    </row>
    <row r="5" spans="1:2" x14ac:dyDescent="0.2">
      <c r="A5" s="2" t="s">
        <v>47</v>
      </c>
      <c r="B5" s="4" t="s">
        <v>64</v>
      </c>
    </row>
    <row r="6" spans="1:2" x14ac:dyDescent="0.2">
      <c r="A6" s="2" t="s">
        <v>48</v>
      </c>
      <c r="B6" s="1"/>
    </row>
    <row r="7" spans="1:2" x14ac:dyDescent="0.2">
      <c r="A7" s="2" t="s">
        <v>49</v>
      </c>
      <c r="B7" s="5">
        <v>375.66</v>
      </c>
    </row>
    <row r="8" spans="1:2" x14ac:dyDescent="0.2">
      <c r="A8" s="2" t="s">
        <v>50</v>
      </c>
      <c r="B8" s="1" t="s">
        <v>51</v>
      </c>
    </row>
    <row r="9" spans="1:2" x14ac:dyDescent="0.2">
      <c r="A9" s="2" t="s">
        <v>52</v>
      </c>
      <c r="B9" s="3">
        <v>3502</v>
      </c>
    </row>
    <row r="10" spans="1:2" x14ac:dyDescent="0.2">
      <c r="A10" s="2" t="s">
        <v>53</v>
      </c>
    </row>
    <row r="11" spans="1:2" x14ac:dyDescent="0.2">
      <c r="A11" s="2" t="s">
        <v>54</v>
      </c>
    </row>
    <row r="12" spans="1:2" x14ac:dyDescent="0.2">
      <c r="A12" s="2" t="s">
        <v>55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FP32</vt:lpstr>
      <vt:lpstr>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Sharan Narang</cp:lastModifiedBy>
  <dcterms:created xsi:type="dcterms:W3CDTF">2017-05-29T05:02:30Z</dcterms:created>
  <dcterms:modified xsi:type="dcterms:W3CDTF">2018-05-21T22:17:28Z</dcterms:modified>
</cp:coreProperties>
</file>