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xampp\htdocs\sip\accessibilite.public.lu\src\files\en\raweb1\"/>
    </mc:Choice>
  </mc:AlternateContent>
  <xr:revisionPtr revIDLastSave="0" documentId="13_ncr:1_{4242C35C-A43E-4266-92A8-032B92BC968B}" xr6:coauthVersionLast="47" xr6:coauthVersionMax="47" xr10:uidLastSave="{00000000-0000-0000-0000-000000000000}"/>
  <bookViews>
    <workbookView xWindow="-38510" yWindow="-8160" windowWidth="38620" windowHeight="21360" tabRatio="861" activeTab="3" xr2:uid="{00000000-000D-0000-FFFF-FFFF00000000}"/>
  </bookViews>
  <sheets>
    <sheet name="Instructions for use" sheetId="24" r:id="rId1"/>
    <sheet name="Sample" sheetId="2" r:id="rId2"/>
    <sheet name="Results" sheetId="22" r:id="rId3"/>
    <sheet name="Criteria" sheetId="3" r:id="rId4"/>
    <sheet name="Summary" sheetId="4" r:id="rId5"/>
    <sheet name="CalculationBase" sheetId="5"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Criteria!$A$1:$D$113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3" i="4" l="1"/>
  <c r="AR154" i="5"/>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<sst xmlns="http://schemas.openxmlformats.org/spreadsheetml/2006/main" count="4959" uniqueCount="389">
  <si>
    <t>URL</t>
  </si>
  <si>
    <t>P01</t>
  </si>
  <si>
    <t>P02</t>
  </si>
  <si>
    <t>P03</t>
  </si>
  <si>
    <t>Contact</t>
  </si>
  <si>
    <t>P04</t>
  </si>
  <si>
    <t>P05</t>
  </si>
  <si>
    <t>P06</t>
  </si>
  <si>
    <t>P07</t>
  </si>
  <si>
    <t>P08</t>
  </si>
  <si>
    <t>P09</t>
  </si>
  <si>
    <t>P10</t>
  </si>
  <si>
    <t>P11</t>
  </si>
  <si>
    <t>P12</t>
  </si>
  <si>
    <t>P13</t>
  </si>
  <si>
    <t>P14</t>
  </si>
  <si>
    <t>P15</t>
  </si>
  <si>
    <t>IMAGES</t>
  </si>
  <si>
    <t>1.1</t>
  </si>
  <si>
    <t>1.2</t>
  </si>
  <si>
    <t>1.3</t>
  </si>
  <si>
    <t>1.4</t>
  </si>
  <si>
    <t>1.5</t>
  </si>
  <si>
    <t>1.6</t>
  </si>
  <si>
    <t>1.7</t>
  </si>
  <si>
    <t>1.8</t>
  </si>
  <si>
    <t>1.9</t>
  </si>
  <si>
    <t>2.1</t>
  </si>
  <si>
    <t>2.2</t>
  </si>
  <si>
    <t>3.1</t>
  </si>
  <si>
    <t>3.2</t>
  </si>
  <si>
    <t>3.3</t>
  </si>
  <si>
    <t>4.1</t>
  </si>
  <si>
    <t>4.2</t>
  </si>
  <si>
    <t>4.3</t>
  </si>
  <si>
    <t>4.4</t>
  </si>
  <si>
    <t>4.5</t>
  </si>
  <si>
    <t>4.6</t>
  </si>
  <si>
    <t>4.7</t>
  </si>
  <si>
    <t>4.8</t>
  </si>
  <si>
    <t>4.9</t>
  </si>
  <si>
    <t>4.10</t>
  </si>
  <si>
    <t>4.11</t>
  </si>
  <si>
    <t>4.12</t>
  </si>
  <si>
    <t>4.13</t>
  </si>
  <si>
    <t>5.1</t>
  </si>
  <si>
    <t>5.2</t>
  </si>
  <si>
    <t>5.3</t>
  </si>
  <si>
    <t>5.4</t>
  </si>
  <si>
    <t>5.5</t>
  </si>
  <si>
    <t>5.6</t>
  </si>
  <si>
    <t>5.7</t>
  </si>
  <si>
    <t>5.8</t>
  </si>
  <si>
    <t>6.1</t>
  </si>
  <si>
    <t>6.2</t>
  </si>
  <si>
    <t>SCRIPTS</t>
  </si>
  <si>
    <t>7.1</t>
  </si>
  <si>
    <t>7.2</t>
  </si>
  <si>
    <t>7.3</t>
  </si>
  <si>
    <t>7.4</t>
  </si>
  <si>
    <t>7.5</t>
  </si>
  <si>
    <t>8.1</t>
  </si>
  <si>
    <t>8.2</t>
  </si>
  <si>
    <t>8.3</t>
  </si>
  <si>
    <t>8.4</t>
  </si>
  <si>
    <t>8.5</t>
  </si>
  <si>
    <t>8.6</t>
  </si>
  <si>
    <t>8.7</t>
  </si>
  <si>
    <t>8.8</t>
  </si>
  <si>
    <t>8.9</t>
  </si>
  <si>
    <t>8.10</t>
  </si>
  <si>
    <t>9.1</t>
  </si>
  <si>
    <t>9.2</t>
  </si>
  <si>
    <t>9.3</t>
  </si>
  <si>
    <t>9.4</t>
  </si>
  <si>
    <t>10.1</t>
  </si>
  <si>
    <t>10.2</t>
  </si>
  <si>
    <t>10.3</t>
  </si>
  <si>
    <t>10.4</t>
  </si>
  <si>
    <t>10.5</t>
  </si>
  <si>
    <t>10.6</t>
  </si>
  <si>
    <t>10.7</t>
  </si>
  <si>
    <t>10.8</t>
  </si>
  <si>
    <t>10.9</t>
  </si>
  <si>
    <t>10.10</t>
  </si>
  <si>
    <t>10.11</t>
  </si>
  <si>
    <t>10.12</t>
  </si>
  <si>
    <t>10.13</t>
  </si>
  <si>
    <t>10.14</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</si>
  <si>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</si>
  <si>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</si>
  <si>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</si>
  <si>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</si>
  <si>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</si>
  <si>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</si>
  <si>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</si>
  <si>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</si>
  <si>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</si>
  <si>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</si>
  <si>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</si>
  <si>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</si>
  <si>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</si>
  <si>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</si>
  <si>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</si>
  <si>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</si>
  <si>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</si>
  <si>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</si>
  <si>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</si>
  <si>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</si>
  <si>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</si>
  <si>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</si>
  <si>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</si>
  <si>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</si>
  <si>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</si>
  <si>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</si>
  <si>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</si>
  <si>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</si>
  <si>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</si>
  <si>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</si>
  <si>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</si>
  <si>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</si>
  <si>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</si>
  <si>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</si>
  <si>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</si>
  <si>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</si>
  <si>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</si>
  <si>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</si>
  <si>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C</t>
  </si>
  <si>
    <t>NC</t>
  </si>
  <si>
    <t>NA</t>
  </si>
  <si>
    <t>D</t>
  </si>
  <si>
    <t>NT</t>
  </si>
  <si>
    <t>TOTAL D</t>
  </si>
  <si>
    <t>TOTAL C</t>
  </si>
  <si>
    <t>TOTAL NC</t>
  </si>
  <si>
    <t>TOTAL NA</t>
  </si>
  <si>
    <t>N</t>
  </si>
  <si>
    <t>Total</t>
  </si>
  <si>
    <t>A</t>
  </si>
  <si>
    <t>AA</t>
  </si>
  <si>
    <t>Page</t>
  </si>
  <si>
    <t>http://www.site.lu/accueil.html</t>
  </si>
  <si>
    <t>http://www.site.lu/authentification.html</t>
  </si>
  <si>
    <t>http://www.site.lu/contact.html</t>
  </si>
  <si>
    <t>http://www.site.lu/accessibilite.html</t>
  </si>
  <si>
    <t>http://www.site.lu/mentions-legales.html</t>
  </si>
  <si>
    <t>http://www.site.lu/aide.html</t>
  </si>
  <si>
    <t>http://www.site.lu/plandusite.html</t>
  </si>
  <si>
    <t>http://www.site.lu/recherche.html</t>
  </si>
  <si>
    <t>http://www.site.lu/actualites.html</t>
  </si>
  <si>
    <t>4.14</t>
  </si>
  <si>
    <t>4.15</t>
  </si>
  <si>
    <t>4.16</t>
  </si>
  <si>
    <t>4.17</t>
  </si>
  <si>
    <t>4.18</t>
  </si>
  <si>
    <t>RGAA</t>
  </si>
  <si>
    <t>13.13</t>
  </si>
  <si>
    <t>13.14</t>
  </si>
  <si>
    <t>-</t>
  </si>
  <si>
    <t>14.1</t>
  </si>
  <si>
    <t>14.2</t>
  </si>
  <si>
    <t>14.3</t>
  </si>
  <si>
    <t>15.1</t>
  </si>
  <si>
    <t>15.2</t>
  </si>
  <si>
    <t>15.3</t>
  </si>
  <si>
    <t>15.4</t>
  </si>
  <si>
    <t>15.5</t>
  </si>
  <si>
    <t>15.6</t>
  </si>
  <si>
    <t>16.1</t>
  </si>
  <si>
    <t>16.2</t>
  </si>
  <si>
    <t>16.3</t>
  </si>
  <si>
    <t>17.1</t>
  </si>
  <si>
    <t>17.2</t>
  </si>
  <si>
    <t>17.3</t>
  </si>
  <si>
    <t>17.4</t>
  </si>
  <si>
    <t>17.5</t>
  </si>
  <si>
    <t>17.6</t>
  </si>
  <si>
    <t>17.7</t>
  </si>
  <si>
    <t>17.8</t>
  </si>
  <si>
    <t>17.9</t>
  </si>
  <si>
    <t>17.10</t>
  </si>
  <si>
    <t>17.11</t>
  </si>
  <si>
    <t>E</t>
  </si>
  <si>
    <t>TOTAL E</t>
  </si>
  <si>
    <t>RAWeb 1 - ASSESSMENT GRID</t>
  </si>
  <si>
    <t>Instructions for use</t>
  </si>
  <si>
    <t>Reproduction rights
This document is licensed under CC-BY 3.0 LU</t>
  </si>
  <si>
    <r>
      <rPr>
        <b/>
        <sz val="11"/>
        <color rgb="FF000000"/>
        <rFont val="Calibri"/>
        <family val="2"/>
        <scheme val="minor"/>
      </rPr>
      <t>The grid model includes all the RAWeb criteria.</t>
    </r>
    <r>
      <rPr>
        <sz val="11"/>
        <color rgb="FF000000"/>
        <rFont val="Calibri"/>
        <family val="2"/>
        <scheme val="minor"/>
      </rPr>
      <t xml:space="preserve">
</t>
    </r>
    <r>
      <rPr>
        <b/>
        <sz val="11"/>
        <color rgb="FF000000"/>
        <rFont val="Calibri"/>
        <family val="2"/>
        <scheme val="minor"/>
      </rPr>
      <t>The audit grid model is a working tool prior to the drafting of the audit report. It is intended for site designers, developers and integrators. The person in charge of the audit must therefore be precise in the identification of errors, in the explanations and in the proposals for remedying them. The audit grid is appended to the RAWeb audit report.</t>
    </r>
  </si>
  <si>
    <t>The grid model has been drawn up for a sample of 15 pages. It does not automatically adapt to the number of pages in your sample:
- If your sample consists of fewer than 15 pages, you can either delete the sheets in the binder that are unused, or hide the unnecessary sheets. 
- If your sample is longer than 15 pages, you will need to add new sheets and extend the database (adding columns and modifying calculation formulas) to accommodate the data collected in these new sheets of the workbook.</t>
  </si>
  <si>
    <t>Step 1</t>
  </si>
  <si>
    <t>Fill in the Sample page with the titles and URLs of the pages concerned by the audit. This information will subsequently be included in each individual audit sheet (P01 - P15) as a title for the grid.
As a reminder, the sample on which the audit of a Website is carried out covers at least the following pages, where they exist :
- the home page;
- the legal aspects;
- the authentication page;
- the contact page;
- the "accessibility" page;
- the "help" page;
- the page or set of pages constituting the website documentation (if different from the "accessibility" page and the "help" page);
- the page or set of pages making up the help desk documentation;
- the "site map" page;
- at least one relevant page for each type of service provided and any other main intended use (e.g. 1st level headings in the tree structure), including the search functionality;
- a page containing at least one relevant downloadable document, where applicable, for each type of service provided and for any other main intended use;
- the set of pages making up a process (for example, an input form or a multi-page transaction);
- examples of pages with a significantly different appearance or different type of content (e.g. a page containing data tables, multimedia elements, illustrations, forms, real-time communication functionality, etc.).</t>
  </si>
  <si>
    <t>The selection and number of pages audited must be representative of the site. In particular, consultation statistics can be taken into account when drawing up the sample.
Finally, randomly selected pages representing at least 10% of the elements in the sample described above are added.</t>
  </si>
  <si>
    <t>Step 2</t>
  </si>
  <si>
    <t>Carry out the audit on the sample.
A criterion can have 4 different statuses:
- C: COMPLIANT. The criterion is compliant for all the elements on the page.
- NC: NON-COMPLIANT. At least one of the elements of the page concerned by the criterion is not compliant.
- NA: NOT APPLICABLE. Either no element on the page concerns the criterion, or the only content that concerns the criterion is exempt, or the only content that concerns the criterion is subject to derogation and offers an accessible digital alternative.
- NT: NOT TESTED. The criterion is not tested. This status is used to measure the progress of the audit.</t>
  </si>
  <si>
    <t>In the Audit grid status box, enter one of these 4 abbreviations depending on your assessment. The boxes will change colour depending on the status. In the "Summary" sheet, you will find a total by theme and level of your entries in the audit grids.
There is also a "Problems detected" box where you can describe the problems you have encountered and make recommendations for correction.</t>
  </si>
  <si>
    <r>
      <rPr>
        <sz val="11"/>
        <color rgb="FF000000"/>
        <rFont val="Calibri"/>
        <family val="2"/>
        <scheme val="minor"/>
      </rPr>
      <t xml:space="preserve">The </t>
    </r>
    <r>
      <rPr>
        <b/>
        <sz val="11"/>
        <color rgb="FF000000"/>
        <rFont val="Calibri"/>
        <family val="2"/>
        <scheme val="minor"/>
      </rPr>
      <t xml:space="preserve">Derogation/Exemption </t>
    </r>
    <r>
      <rPr>
        <sz val="11"/>
        <color rgb="FF000000"/>
        <rFont val="Calibri"/>
        <family val="2"/>
        <scheme val="minor"/>
      </rPr>
      <t xml:space="preserve">column  allows you to indicate the derogations or exemptions present on the page and by criterion. The default value is </t>
    </r>
    <r>
      <rPr>
        <b/>
        <sz val="11"/>
        <color rgb="FF000000"/>
        <rFont val="Calibri"/>
        <family val="2"/>
        <scheme val="minor"/>
      </rPr>
      <t>N</t>
    </r>
    <r>
      <rPr>
        <sz val="11"/>
        <color rgb="FF000000"/>
        <rFont val="Calibri"/>
        <family val="2"/>
        <scheme val="minor"/>
      </rPr>
      <t xml:space="preserve">, meaning that there are no derogations. If a derogation is present for a criterion, enter </t>
    </r>
    <r>
      <rPr>
        <b/>
        <sz val="11"/>
        <color rgb="FF000000"/>
        <rFont val="Calibri"/>
        <family val="2"/>
        <scheme val="minor"/>
      </rPr>
      <t>D</t>
    </r>
    <r>
      <rPr>
        <sz val="11"/>
        <color rgb="FF000000"/>
        <rFont val="Calibri"/>
        <family val="2"/>
        <scheme val="minor"/>
      </rPr>
      <t xml:space="preserve"> in the box (it will be coloured). If an exemption is present, enter E in the box (it will be coloured). Similarly, on the right, there is a "Comments in the event of derogation/exemptions" box in which you explain which element you are derogating from and what the justifications are, or which elements on the page are exempt. 
Please note: a criterion can never be waived or exempted, only content can be. If you have a derogation or exemption, it is important to keep a record of it. The exempted content is therefore no longer directly subject to evaluation, but the criterion can still be evaluated for the other content on the page.</t>
    </r>
  </si>
  <si>
    <t>Sample evaluated</t>
  </si>
  <si>
    <t>Date: dd/mm/yyyy</t>
  </si>
  <si>
    <t>Auditor: Last name First name</t>
  </si>
  <si>
    <t>Context : Initial visit</t>
  </si>
  <si>
    <t>Site :</t>
  </si>
  <si>
    <t>site url</t>
  </si>
  <si>
    <t>Page number</t>
  </si>
  <si>
    <t>Page title</t>
  </si>
  <si>
    <t>Home</t>
  </si>
  <si>
    <t>Authentication</t>
  </si>
  <si>
    <t>Accessibility</t>
  </si>
  <si>
    <t>Legal information</t>
  </si>
  <si>
    <t>Help</t>
  </si>
  <si>
    <t>Site map</t>
  </si>
  <si>
    <t>Search</t>
  </si>
  <si>
    <t>News</t>
  </si>
  <si>
    <t>RAWeb 1 Audit - Summary of results</t>
  </si>
  <si>
    <t>RAWeb 1 compliance</t>
  </si>
  <si>
    <t>Compliance per page</t>
  </si>
  <si>
    <t>Compliance by theme</t>
  </si>
  <si>
    <t>Compliance rate</t>
  </si>
  <si>
    <t>Level</t>
  </si>
  <si>
    <t>Themes</t>
  </si>
  <si>
    <t>FRAMES</t>
  </si>
  <si>
    <t>COLOURS</t>
  </si>
  <si>
    <t>MULTIMEDIA</t>
  </si>
  <si>
    <t>TABLES</t>
  </si>
  <si>
    <t>LINKS</t>
  </si>
  <si>
    <t>MANDATORY ELEMENTS</t>
  </si>
  <si>
    <t>STRUCTURE</t>
  </si>
  <si>
    <t>PRESENTATION</t>
  </si>
  <si>
    <t>FORMS</t>
  </si>
  <si>
    <t xml:space="preserve">DOCUMENTATION AND ACCESSIBILITY FEATURES </t>
  </si>
  <si>
    <t>EDITING TOOLS</t>
  </si>
  <si>
    <t>REAL-TIME COMMUNICATION</t>
  </si>
  <si>
    <t>SUPPORT SERVICES</t>
  </si>
  <si>
    <t>Average</t>
  </si>
  <si>
    <t>Best page</t>
  </si>
  <si>
    <t>Worst page</t>
  </si>
  <si>
    <t>Criteria</t>
  </si>
  <si>
    <t>Recommendation</t>
  </si>
  <si>
    <t>DOC &amp; ACCESSIBILITY FEATURES</t>
  </si>
  <si>
    <t>Compliance rate
Percentage of criteria complied with (sum of compliant criteria divided by the number of applicable criteria) :</t>
  </si>
  <si>
    <t>Home : http://www.site.lu/accueil.html</t>
  </si>
  <si>
    <t>Status</t>
  </si>
  <si>
    <t>Derogation / Exemption</t>
  </si>
  <si>
    <t>Problems detected</t>
  </si>
  <si>
    <t>Comments in the event of derogations / exemptions</t>
  </si>
  <si>
    <t>Authentication: http://www.site.lu/authentification.html</t>
  </si>
  <si>
    <t>Contact: http://www.site.lu/contact.html</t>
  </si>
  <si>
    <t>Accessibility: http://www.site.lu/accessibilite.html</t>
  </si>
  <si>
    <t>Legal information: http://www.site.lu/mentions-legales.html</t>
  </si>
  <si>
    <t>Help: http://www.site.lu/aide.html</t>
  </si>
  <si>
    <t>Site map : http://www.site.lu/plandusite.html</t>
  </si>
  <si>
    <t>Does each image conveying information have a text alternative?</t>
  </si>
  <si>
    <t>Is every decorative image correctly ignored by assistive technologies?</t>
  </si>
  <si>
    <t>For each image conveying information with a text alternative, is this alternative relevant (excluding special cases)?</t>
  </si>
  <si>
    <t>For each image used as a CAPTCHA or test image, with a text alternative, does this alternative make it possible to identify the nature and function of the image?</t>
  </si>
  <si>
    <t>For each image used as a CAPTCHA, is there an alternative access solution to the content or to the CAPTCHA function?</t>
  </si>
  <si>
    <t>Does each image conveying information have, if necessary, a detailed description?</t>
  </si>
  <si>
    <t>For each image conveying information with a detailed description, is this description relevant?</t>
  </si>
  <si>
    <t>Is each image caption, if necessary, correctly linked to the corresponding image?</t>
  </si>
  <si>
    <t>Does each frame have a frame title?</t>
  </si>
  <si>
    <t>For each frame with a frame title, is this frame title relevant?</t>
  </si>
  <si>
    <t>On each web page, is the contrast between the colour of the text and the colour of its background sufficiently high (excluding special cases)?</t>
  </si>
  <si>
    <t>On each web page, are the colours used in the user interface components or graphic element conveying informations sufficiently contrasting (excluding special cases)?</t>
  </si>
  <si>
    <t>Does each pre-recorded time-based media have, if necessary, a transcript or an audio description (excluding special cases)?</t>
  </si>
  <si>
    <t>For each pre-recorded time-based media with a synchronised transcript or audio description, are these relevant (excluding special cases)?</t>
  </si>
  <si>
    <t>Does each pre-recorded time-based media have, if necessary, a synchronised audio description (excluding special cases)?</t>
  </si>
  <si>
    <t>For each pre-recorded time-based media with a synchronised audio description, is this audio description relevant?</t>
  </si>
  <si>
    <t>Is each time-based media clearly identifiable (excluding special cases)?</t>
  </si>
  <si>
    <t>Does each non-time-based media have, if necessary, an alternative (excluding special cases)?</t>
  </si>
  <si>
    <t>For each non-time-based media having an alternative, is this alternative relevant?</t>
  </si>
  <si>
    <t>Is each automatically triggered sound controllable by the user?</t>
  </si>
  <si>
    <t>Is the viewing of each time-based media, if required, controllable by keyboard and any pointing device?</t>
  </si>
  <si>
    <t>Is each time-based media and non-time-based media compatible with assistive technologies (excluding special cases)?</t>
  </si>
  <si>
    <t>For each time-based media that has a synchronised caption or audio description track, are the control features for these alternatives presented at the same level as the main features?</t>
  </si>
  <si>
    <t>For each feature that transmits, converts or records pre-recorded synchronised time-based media that has a captions track, are the captions correctly preserved at the end of the process?</t>
  </si>
  <si>
    <t>For each pre-recorded time-based media, is the presentation of captions controllable by the user (excluding special cases)?</t>
  </si>
  <si>
    <t>Does each complex data table have a summary?</t>
  </si>
  <si>
    <t>For each complex data table with a summary, is the summary relevant?</t>
  </si>
  <si>
    <t>For each layout table, is the linearized content still comprehensible?</t>
  </si>
  <si>
    <t>For each data table with a title, is the title correctly associated with the data table?</t>
  </si>
  <si>
    <t>For each data table with a title, is the title relevant?</t>
  </si>
  <si>
    <t>For each data table, are each column header and each row header correctly declared?</t>
  </si>
  <si>
    <t>For each data table, is the appropriate technique used to associate each cell with its headers (excluding special cases)?</t>
  </si>
  <si>
    <t>Each layout table must not use elements specific to data tables. Is this rule respected?</t>
  </si>
  <si>
    <t>Is every link explicit (except in special cases)?</t>
  </si>
  <si>
    <t>Is each script, if necessary, compatible with assistive technologies?</t>
  </si>
  <si>
    <t>For each script with an alternative, is this alternative relevant?</t>
  </si>
  <si>
    <t>For each script that initiates a context change, is the user warned or does the user have control?</t>
  </si>
  <si>
    <t>On each web page, are status messages correctly rendered (by assistive technologies)?</t>
  </si>
  <si>
    <t>For each web page, is the generated source code valid for the specified document type?</t>
  </si>
  <si>
    <t>On each web page, is the default language present?</t>
  </si>
  <si>
    <t>For each web page with a default language, is the language code relevant?</t>
  </si>
  <si>
    <t>Does every web page have a page title?</t>
  </si>
  <si>
    <t>For each web page with a page title, is this title relevant?</t>
  </si>
  <si>
    <t>On each web page, is each language change indicated in the source code (excluding special cases)?</t>
  </si>
  <si>
    <t>On each web page, is the language code for each language change valid and relevant?</t>
  </si>
  <si>
    <t>On each web page, tags must not be used only for layout purposes. Is this rule respected?</t>
  </si>
  <si>
    <t>On each web page, are changes in reading direction indicated?</t>
  </si>
  <si>
    <t>On each web page, is the document structure consistent (excluding special cases)?</t>
  </si>
  <si>
    <t>On each web page, is each list correctly structured?</t>
  </si>
  <si>
    <t>On each web page, is each quotation correctly indicated?</t>
  </si>
  <si>
    <t>In the website, are style sheets used to control the presentation of information?</t>
  </si>
  <si>
    <t>On each web page, is the visible content conveying information still present when the style sheets are deactivated?</t>
  </si>
  <si>
    <t>On each web page, does the information remain understandable when the style sheets are deactivated?</t>
  </si>
  <si>
    <t>On each web page, is the text still readable when the font size is increased by at least 200% (excluding special cases)?</t>
  </si>
  <si>
    <t>On each web page, are the CSS declarations for element background and font colours used correctly?</t>
  </si>
  <si>
    <t>On each web page, is each link whose nature is not obvious visible in relation to the surrounding text?</t>
  </si>
  <si>
    <t>On each web page, for each element receiving the focus, is the focus visible?</t>
  </si>
  <si>
    <t>For each web page, should hidden content be ignored by assistive technologies?</t>
  </si>
  <si>
    <t>On each web page, information must not be conveyed solely by shape, size or location. Is this rule respected?</t>
  </si>
  <si>
    <t>On each web page, information must not be conveyed by shape, size or location only. Is this rule implemented appropriately?</t>
  </si>
  <si>
    <t>For each web page, can the content be presented without any loss of information or functionality and without having to scroll vertically for a window with a height of 256 px or horizontally for a window with a width of 320 px (excluding special cases)?</t>
  </si>
  <si>
    <t>On each web page, can the text spacing properties be redefined by the user without loss of content or functionality (except in special cases)?</t>
  </si>
  <si>
    <t>On each web page, is the additional content appearing when focused or when hovering over a user interface component controllable by the user (excluding special cases)?</t>
  </si>
  <si>
    <t>On each web page, can additional content that appears using CSS styles only be made visible using the keyboard and any pointing device?</t>
  </si>
  <si>
    <t>Does each form input field have a label?</t>
  </si>
  <si>
    <t>Is each label associated with a form field relevant (excluding special cases)?</t>
  </si>
  <si>
    <t>In each form, are each field label and its associated field located next to each other (excluding special cases)?</t>
  </si>
  <si>
    <t>For each form that modifies or deletes data, or transmits answers to a test or examination, or whose validation has financial or legal consequences, can the data entered be modified, updated or recovered by the user?</t>
  </si>
  <si>
    <t>Is the site map page relevant?</t>
  </si>
  <si>
    <t>In each set of pages, is the site map page accessible from an identical functionality?</t>
  </si>
  <si>
    <t>In each set of pages, is the search engine reachable in the same way?</t>
  </si>
  <si>
    <t>On each web page, is there a bypass or skip link to the main content region (excluding special cases)?</t>
  </si>
  <si>
    <t>On each web page, navigation must not contain any keyboard traps. Is this rule respected?</t>
  </si>
  <si>
    <t>On each web page, are keyboard shortcuts using only one key (lowercase or uppercase letter, punctuation, number or symbol) controllable by the user?</t>
  </si>
  <si>
    <t>On each web page, is the additional content that appears when hovering over, focusing on or activating a user interface component accessible by keyboard if necessary?</t>
  </si>
  <si>
    <t>For each web page, does the user have control over each time limit for modifying the content (excluding special cases)?</t>
  </si>
  <si>
    <t>On each web page, the opening of a new window must not be triggered without user action. Is this rule respected?</t>
  </si>
  <si>
    <t>On each web page, does each downloadable office document have an accessible version (excluding special cases)?</t>
  </si>
  <si>
    <t>For each office document with an accessible version, does this version offer the same information?</t>
  </si>
  <si>
    <t>Is there an alternative to every cryptic content (ASCII art, emoticon, cryptic syntax) on every web page?</t>
  </si>
  <si>
    <t>On each web page, for each cryptic content (ASCII art, emoticon, cryptic syntax) having an alternative, is this alternative relevant?</t>
  </si>
  <si>
    <t>On each web page, can the content be viewed in any screen orientation (portrait or landscape) (excluding special cases)?</t>
  </si>
  <si>
    <t>On each web page, can the features usable or available by means of a complex gesture also be available by means of a simple gesture (excluding special cases)?</t>
  </si>
  <si>
    <t>On each web page, can actions triggered by a pointing device on a single point on the screen be cancelled (except in special cases)?</t>
  </si>
  <si>
    <t>On each web page, can the features that involve movement to or from the device be satisfied in an alternative way (excluding special cases)?</t>
  </si>
  <si>
    <t>For each document conversion feature, is the accessibility information available in the source document kept in the destination document (excluding special cases)?</t>
  </si>
  <si>
    <t>Does each identification or control feature that relies on the use of biological characteristics of the user have an alternative method?</t>
  </si>
  <si>
    <t>Does the website's documentation describe the accessibility features available and information relating to compatibility with accessibility?</t>
  </si>
  <si>
    <t>For each accessibility feature described in the documentation, the mechanism for enabling an accessibility feature meets the accessibility needs of the users concerned. Is this rule respected (excluding special cases)?</t>
  </si>
  <si>
    <t>Does the website documentation comply with the digital accessibility rules?</t>
  </si>
  <si>
    <t>Does each editing tool allow you to define the accessibility information needed to create content that complies with the digital accessibility rules?</t>
  </si>
  <si>
    <t>Does the content generated by each transformation comply with the digital accessibility rules (excluding special cases)?</t>
  </si>
  <si>
    <t>For each accessibility error identified by an automatic or semi-automatic accessibility test, does the editing tool provide suggestions for repair?</t>
  </si>
  <si>
    <t>For each set of templates, at least one template complies with the digital accessibility rules. Is this rule respected?</t>
  </si>
  <si>
    <t>Is each template that makes it possible to comply with the digital accessibility rules clearly identifiable?</t>
  </si>
  <si>
    <t>Does each support service provide information about the accessibility features and accessibility compatibility described in the documentation of the website?</t>
  </si>
  <si>
    <t>The support service meets the communication needs of people with disabilities directly or through a relay service. Is this rule respected?</t>
  </si>
  <si>
    <t>Does the documentation provided by the support service comply with the digital accessibility rules?</t>
  </si>
  <si>
    <t>For each two-way voice communication web application, is the application capable of encoding and decoding this communication with a frequency range whose upper limit is at least 7,000 Hz?</t>
  </si>
  <si>
    <t>Does every web application that enables two-way voice communication have real-time text communication functionality?</t>
  </si>
  <si>
    <t>For each web application that enables two-way voice communication and real-time text, can both modes be used simultaneously?</t>
  </si>
  <si>
    <t>For each real-time text (RTT) functionality, can the messages be identified (excluding special cases)?</t>
  </si>
  <si>
    <t>For each two-way voice communication web application, is there a visual indicator of oral activity?</t>
  </si>
  <si>
    <t>Does each real-time text communication web application that can interact with other real-time text communication applications comply with the interoperability rules in force?</t>
  </si>
  <si>
    <t>For each real-time text communication (RTT) web application, the transmission time for each input unit is 500ms or less. Is this rule respected?</t>
  </si>
  <si>
    <t>For each telecommunication web application, is it possible to identify the person initiating a call?</t>
  </si>
  <si>
    <t>For each two-way voice communication web application which makes it possible to identify the activity of a speaker, it is possible to identify the activity of a signer. Is this rule respected?</t>
  </si>
  <si>
    <t>For each two-way voice communication web application that has voice-based services, can these be used without the need to listen or speak?</t>
  </si>
  <si>
    <t>For each two-way voice communication web application that has real-time video, is the quality of the video sufficient?</t>
  </si>
  <si>
    <t>Summary by theme and status</t>
  </si>
  <si>
    <t>AVERAGE RATE</t>
  </si>
  <si>
    <t>Compliance for each level</t>
  </si>
  <si>
    <t>In the absence of a replacement mechanism, each image of text conveying information must, if possible, be replaced by styled text. Is this rule respected (excluding special cases)?</t>
  </si>
  <si>
    <t>On each web page, the information must not be provided by colour alone. Is this rule respected?</t>
  </si>
  <si>
    <t>Does each pre-recorded synchronised time-based media have, if necessary, synchronised captions (excluding special cases)?</t>
  </si>
  <si>
    <t>For each pre-recorded synchronised time-based media with synchronised subtitles, are these captions relevant?</t>
  </si>
  <si>
    <t>Is the viewing of each non-time-based media accessible and operable by keyboard and any pointing device?</t>
  </si>
  <si>
    <t>For each feature that transmits, converts or records a pre-recorded time-based media with an audio description, is at the end of the process the audio description correctly preserved?</t>
  </si>
  <si>
    <t>For each pre-recorded synchronised time-based media that has subtitles, can these be vocalised (excluding special cases)?</t>
  </si>
  <si>
    <t>On each web page, does each link have an accessible name?</t>
  </si>
  <si>
    <t>Is each script accessible and operable by keyboard and any pointing device (excluding special cases)?</t>
  </si>
  <si>
    <t>Has each web page a defined document type?</t>
  </si>
  <si>
    <t>On each web page, is the information structured by the appropriate use of headings?</t>
  </si>
  <si>
    <t>In each form, is each label associated with a form input field having the same function and repeated several times in the same page or in a set of web pages consistent?</t>
  </si>
  <si>
    <t>In each form, are the related form controls grouped together, if necessary?</t>
  </si>
  <si>
    <t>In each form, does each group of related form controls have a legend?</t>
  </si>
  <si>
    <t>In each form, is each legend associated with a group of related form controls relevant?</t>
  </si>
  <si>
    <t>In each form, are the items of the same type in a combobox grouped together in a relevant way?</t>
  </si>
  <si>
    <t>In each form, is the label of each button relevant (excluding special cases)?</t>
  </si>
  <si>
    <t>In each form, is the error managementl used appropriately (excluding special cases)?</t>
  </si>
  <si>
    <t>In each form, is the error management accompanied, if necessary, by suggestions to help correct input errors?</t>
  </si>
  <si>
    <t>Can the purpose of an input field be identified to facilitate the automatic filling of fields with user data?</t>
  </si>
  <si>
    <t>Does each set of web pages have at least two different navigation systems (excluding special cases)?</t>
  </si>
  <si>
    <t>In each set of pages, are the menu and navigation bars always at the same place (except in special cases)?</t>
  </si>
  <si>
    <t>Can content grouping regions present in several web pages (header, main navigation, main content, footer and search engine) be reached or avoided?</t>
  </si>
  <si>
    <t>On each web page, is the navigation sequence consistent?</t>
  </si>
  <si>
    <t>On each web page, are sudden changes in brightness or blinking used correctly?</t>
  </si>
  <si>
    <t>On each web page, is every moving or blinking content controllable by the user?</t>
  </si>
  <si>
    <t>Does each editing tool provide help with creating content that complies with the digital accessibility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</si>
</sst>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5"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1">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2" fillId="0" borderId="0" applyFont="0" applyFill="0" applyBorder="0" applyAlignment="0" applyProtection="0"/>
  </cellStyleXfs>
  <cellXfs count="119">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0" fontId="19" fillId="4" borderId="1" xfId="4" applyFont="1" applyBorder="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2"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wrapText="1"/>
    </xf>
    <xf numFmtId="0" fontId="19" fillId="0" borderId="1" xfId="0" quotePrefix="1" applyFont="1" applyBorder="1" applyAlignment="1">
      <alignment horizontal="center" vertical="center" wrapText="1"/>
    </xf>
    <xf numFmtId="0" fontId="20"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2" fillId="0" borderId="0" xfId="0" applyFont="1"/>
    <xf numFmtId="0" fontId="20"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8" fillId="13" borderId="0" xfId="0" applyFont="1" applyFill="1"/>
    <xf numFmtId="0" fontId="28" fillId="13" borderId="0" xfId="0" applyFont="1" applyFill="1" applyAlignment="1">
      <alignment horizontal="center"/>
    </xf>
    <xf numFmtId="0" fontId="27" fillId="15" borderId="1" xfId="0" applyFont="1" applyFill="1" applyBorder="1" applyAlignment="1">
      <alignment horizontal="center"/>
    </xf>
    <xf numFmtId="0" fontId="27" fillId="13" borderId="1" xfId="0" applyFont="1" applyFill="1" applyBorder="1" applyAlignment="1">
      <alignment horizontal="center"/>
    </xf>
    <xf numFmtId="0" fontId="27" fillId="13" borderId="11" xfId="0" applyFont="1" applyFill="1" applyBorder="1" applyAlignment="1">
      <alignment horizontal="center"/>
    </xf>
    <xf numFmtId="0" fontId="30" fillId="16" borderId="1" xfId="4" applyFont="1" applyFill="1" applyBorder="1" applyProtection="1">
      <alignment horizontal="center" vertical="center"/>
    </xf>
    <xf numFmtId="0" fontId="19" fillId="17" borderId="1" xfId="4" applyFont="1" applyFill="1" applyBorder="1" applyProtection="1">
      <alignment horizontal="center" vertical="center"/>
    </xf>
    <xf numFmtId="0" fontId="20" fillId="0" borderId="0" xfId="0" applyFont="1" applyAlignment="1">
      <alignment horizontal="center"/>
    </xf>
    <xf numFmtId="0" fontId="20" fillId="18" borderId="0" xfId="0" applyFont="1" applyFill="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20" fillId="3" borderId="15" xfId="0" applyFont="1" applyFill="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3" borderId="16" xfId="0" applyFont="1" applyFill="1" applyBorder="1" applyAlignment="1">
      <alignment horizontal="center"/>
    </xf>
    <xf numFmtId="0" fontId="20" fillId="3" borderId="17" xfId="0" applyFont="1" applyFill="1" applyBorder="1" applyAlignment="1">
      <alignment horizontal="center"/>
    </xf>
    <xf numFmtId="0" fontId="20" fillId="18" borderId="16" xfId="0" applyFont="1" applyFill="1" applyBorder="1" applyAlignment="1">
      <alignment horizont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3" fillId="0" borderId="0" xfId="0" applyFont="1" applyAlignment="1">
      <alignment horizontal="right" vertical="center"/>
    </xf>
    <xf numFmtId="0" fontId="23" fillId="0" borderId="0" xfId="0" applyFont="1" applyAlignment="1">
      <alignment horizontal="right" vertical="center" wrapText="1"/>
    </xf>
    <xf numFmtId="9" fontId="22" fillId="0" borderId="0" xfId="0" applyNumberFormat="1" applyFont="1" applyAlignment="1">
      <alignment horizontal="left" vertical="center"/>
    </xf>
    <xf numFmtId="49" fontId="34" fillId="6" borderId="1" xfId="8" applyFont="1" applyBorder="1" applyProtection="1">
      <alignment horizontal="center" vertical="center"/>
    </xf>
    <xf numFmtId="165" fontId="14" fillId="0" borderId="0" xfId="21" applyNumberFormat="1" applyFont="1" applyAlignment="1">
      <alignment horizontal="center" vertical="center"/>
    </xf>
    <xf numFmtId="10" fontId="0" fillId="0" borderId="0" xfId="21" applyNumberFormat="1" applyFont="1" applyAlignment="1">
      <alignment horizontal="center"/>
    </xf>
    <xf numFmtId="0" fontId="14" fillId="0" borderId="0" xfId="0" applyFont="1"/>
    <xf numFmtId="0" fontId="20" fillId="0" borderId="0" xfId="0" applyFont="1" applyAlignment="1">
      <alignment horizontal="left" vertical="center" wrapText="1"/>
    </xf>
    <xf numFmtId="0" fontId="17" fillId="0" borderId="0" xfId="0" applyFont="1" applyAlignment="1">
      <alignment horizontal="left" vertical="center" wrapText="1"/>
    </xf>
    <xf numFmtId="0" fontId="13" fillId="14" borderId="1" xfId="6" applyFont="1" applyFill="1" applyBorder="1" applyAlignment="1" applyProtection="1">
      <alignment horizontal="center" vertical="center" textRotation="90" wrapText="1"/>
    </xf>
    <xf numFmtId="0" fontId="19" fillId="0" borderId="0" xfId="0" applyFont="1" applyAlignment="1">
      <alignment horizontal="left" vertical="center" wrapText="1"/>
    </xf>
    <xf numFmtId="0" fontId="33" fillId="0" borderId="0" xfId="0" applyFont="1" applyAlignment="1">
      <alignment horizontal="left" vertical="center" wrapText="1"/>
    </xf>
    <xf numFmtId="0" fontId="0" fillId="0" borderId="0" xfId="0" applyAlignment="1">
      <alignment horizontal="center"/>
    </xf>
    <xf numFmtId="0" fontId="24"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5" fillId="11" borderId="0" xfId="13" applyFont="1" applyFill="1" applyProtection="1">
      <alignment horizontal="center" vertical="center"/>
    </xf>
    <xf numFmtId="0" fontId="26"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20" fillId="0" borderId="0" xfId="0" applyFont="1" applyAlignment="1">
      <alignment horizontal="left" vertical="center" wrapText="1"/>
    </xf>
    <xf numFmtId="0" fontId="14" fillId="0" borderId="0" xfId="0" applyFont="1" applyAlignment="1">
      <alignment horizontal="left" vertical="center" wrapText="1"/>
    </xf>
    <xf numFmtId="0" fontId="32" fillId="13" borderId="0" xfId="0" applyFont="1" applyFill="1" applyAlignment="1">
      <alignment vertical="top" wrapText="1"/>
    </xf>
    <xf numFmtId="0" fontId="31" fillId="13" borderId="0" xfId="0" applyFont="1" applyFill="1" applyAlignment="1">
      <alignment vertical="top" wrapText="1"/>
    </xf>
    <xf numFmtId="0" fontId="17" fillId="0" borderId="0" xfId="0" applyFont="1" applyAlignment="1">
      <alignment horizontal="left" vertical="center"/>
    </xf>
    <xf numFmtId="0" fontId="17" fillId="0" borderId="0" xfId="0" applyFont="1" applyAlignment="1">
      <alignment horizontal="left" vertical="center" wrapText="1"/>
    </xf>
    <xf numFmtId="0" fontId="12" fillId="11" borderId="2" xfId="13" applyFont="1" applyFill="1" applyBorder="1" applyAlignment="1" applyProtection="1">
      <alignment horizontal="center" vertical="center" wrapText="1"/>
    </xf>
    <xf numFmtId="0" fontId="13" fillId="14" borderId="1" xfId="6" applyFont="1" applyFill="1" applyBorder="1" applyAlignment="1" applyProtection="1">
      <alignment horizontal="center" vertical="center" textRotation="90"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0" xfId="6" applyFont="1" applyFill="1" applyBorder="1" applyAlignment="1" applyProtection="1">
      <alignment horizontal="center" vertical="center" textRotation="90" wrapText="1"/>
    </xf>
    <xf numFmtId="0" fontId="14" fillId="0" borderId="0" xfId="0" applyFont="1" applyAlignment="1">
      <alignment horizontal="left"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1" borderId="2" xfId="13" applyFont="1" applyFill="1" applyBorder="1" applyProtection="1">
      <alignment horizontal="center" vertical="center"/>
    </xf>
    <xf numFmtId="0" fontId="13" fillId="14" borderId="9" xfId="6" applyFont="1" applyFill="1" applyBorder="1" applyAlignment="1" applyProtection="1">
      <alignment horizontal="center" vertical="center" textRotation="90" wrapText="1"/>
    </xf>
  </cellXfs>
  <cellStyles count="22">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Non applicable" xfId="8" xr:uid="{00000000-0005-0000-0000-00000D000000}"/>
    <cellStyle name="Non conforme" xfId="9" xr:uid="{00000000-0005-0000-0000-00000E000000}"/>
    <cellStyle name="Non testé" xfId="10" xr:uid="{00000000-0005-0000-0000-00000F000000}"/>
    <cellStyle name="Normal" xfId="0" builtinId="0"/>
    <cellStyle name="Percent"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i val="0"/>
        <sz val="12"/>
        <color theme="2" tint="-0.499984740745262"/>
        <name val="Arial (Corps)"/>
      </font>
      <numFmt numFmtId="30" formatCode="@"/>
      <fill>
        <patternFill>
          <bgColor rgb="FFFFFFFF"/>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family val="2"/>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Compliance by</a:t>
            </a:r>
            <a:r>
              <a:rPr lang="fr-FR" baseline="0"/>
              <a:t> theme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Results!$M$4</c:f>
              <c:strCache>
                <c:ptCount val="1"/>
                <c:pt idx="0">
                  <c:v>Compliance rate</c:v>
                </c:pt>
              </c:strCache>
            </c:strRef>
          </c:tx>
          <c:spPr>
            <a:solidFill>
              <a:schemeClr val="accent1">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Results!$N$4</c:f>
              <c:strCache>
                <c:ptCount val="1"/>
                <c:pt idx="0">
                  <c:v>NC</c:v>
                </c:pt>
              </c:strCache>
            </c:strRef>
          </c:tx>
          <c:spPr>
            <a:solidFill>
              <a:schemeClr val="accent3">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Results!$J$4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c:ext uri="{02D57815-91ED-43cb-92C2-25804820EDAC}">
                        <c15:formulaRef>
                          <c15:sqref>Results!$J$5:$J$23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Results!$K$4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Results!$L$4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emes" dataDxfId="117"/>
    <tableColumn id="2" xr3:uid="{00000000-0010-0000-0000-000002000000}" name="C" dataDxfId="116">
      <calculatedColumnFormula>COUNTIFS(CalculationBase!D$3:D$120, I5, CalculationBase!Y$3:Y$120, "C")</calculatedColumnFormula>
    </tableColumn>
    <tableColumn id="3" xr3:uid="{00000000-0010-0000-0000-000003000000}" name="NC" dataDxfId="115">
      <calculatedColumnFormula>COUNTIFS(CalculationBase!D$3:D$120, I5, CalculationBase!Y$3:Y$120, "NC")</calculatedColumnFormula>
    </tableColumn>
    <tableColumn id="4" xr3:uid="{00000000-0010-0000-0000-000004000000}" name="Total" dataDxfId="114">
      <calculatedColumnFormula>J5+K5</calculatedColumnFormula>
    </tableColumn>
    <tableColumn id="5" xr3:uid="{00000000-0010-0000-0000-000005000000}" name="Compliance rate"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Compliance rate"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Level" dataDxfId="108"/>
    <tableColumn id="2" xr3:uid="{00000000-0010-0000-0200-000002000000}" name="C" dataDxfId="107">
      <calculatedColumnFormula>COUNTIFS(CalculationBase!$E$3:$E$154, Results!A9, CalculationBase!$Y$3:$Y$154, "C")</calculatedColumnFormula>
    </tableColumn>
    <tableColumn id="3" xr3:uid="{00000000-0010-0000-0200-000003000000}" name="NC" dataDxfId="106">
      <calculatedColumnFormula>COUNTIFS(CalculationBase!$E$3:$E$154, Results!A9, CalculationBase!$Y$3:$Y$154, "NC")</calculatedColumnFormula>
    </tableColumn>
    <tableColumn id="4" xr3:uid="{00000000-0010-0000-0200-000004000000}" name="Compliance rate"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workbookViewId="0">
      <selection activeCell="D18" sqref="D18"/>
    </sheetView>
  </sheetViews>
  <sheetFormatPr defaultColWidth="9.53515625" defaultRowHeight="15.5" x14ac:dyDescent="0.35"/>
  <cols>
    <col min="1" max="1" width="18.84375" customWidth="1"/>
    <col min="2" max="3" width="22.84375" customWidth="1"/>
    <col min="4" max="4" width="27.53515625" customWidth="1"/>
    <col min="1024" max="1024" width="7.3828125" customWidth="1"/>
  </cols>
  <sheetData>
    <row r="1" spans="1:4" ht="65.25" customHeight="1" x14ac:dyDescent="0.35">
      <c r="A1" s="91"/>
      <c r="B1" s="91"/>
      <c r="C1" s="91"/>
      <c r="D1" s="91"/>
    </row>
    <row r="2" spans="1:4" ht="15.5" customHeight="1" x14ac:dyDescent="0.35">
      <c r="A2" s="92" t="s">
        <v>184</v>
      </c>
      <c r="B2" s="93"/>
      <c r="C2" s="93"/>
      <c r="D2" s="93"/>
    </row>
    <row r="3" spans="1:4" ht="15.5" customHeight="1" x14ac:dyDescent="0.35">
      <c r="A3" s="94" t="s">
        <v>185</v>
      </c>
      <c r="B3" s="95"/>
      <c r="C3" s="95"/>
      <c r="D3" s="95"/>
    </row>
    <row r="4" spans="1:4" ht="51.5" customHeight="1" x14ac:dyDescent="0.35">
      <c r="A4" s="96" t="s">
        <v>186</v>
      </c>
      <c r="B4" s="97"/>
      <c r="C4" s="97"/>
      <c r="D4" s="97"/>
    </row>
    <row r="5" spans="1:4" ht="95.5" customHeight="1" x14ac:dyDescent="0.35">
      <c r="A5" s="98" t="s">
        <v>187</v>
      </c>
      <c r="B5" s="99"/>
      <c r="C5" s="99"/>
      <c r="D5" s="99"/>
    </row>
    <row r="6" spans="1:4" ht="118" customHeight="1" x14ac:dyDescent="0.35">
      <c r="A6" s="98" t="s">
        <v>188</v>
      </c>
      <c r="B6" s="98"/>
      <c r="C6" s="98"/>
      <c r="D6" s="98"/>
    </row>
    <row r="7" spans="1:4" ht="24" customHeight="1" x14ac:dyDescent="0.35">
      <c r="A7" s="100" t="s">
        <v>189</v>
      </c>
      <c r="B7" s="101"/>
      <c r="C7" s="101"/>
      <c r="D7" s="101"/>
    </row>
    <row r="8" spans="1:4" ht="354" customHeight="1" x14ac:dyDescent="0.35">
      <c r="A8" s="98" t="s">
        <v>190</v>
      </c>
      <c r="B8" s="98"/>
      <c r="C8" s="98"/>
      <c r="D8" s="98"/>
    </row>
    <row r="9" spans="1:4" ht="85.5" customHeight="1" x14ac:dyDescent="0.35">
      <c r="A9" s="98" t="s">
        <v>191</v>
      </c>
      <c r="B9" s="89"/>
      <c r="C9" s="89"/>
      <c r="D9" s="89"/>
    </row>
    <row r="10" spans="1:4" ht="27" customHeight="1" x14ac:dyDescent="0.35">
      <c r="A10" s="100" t="s">
        <v>192</v>
      </c>
      <c r="B10" s="101"/>
      <c r="C10" s="101"/>
      <c r="D10" s="101"/>
    </row>
    <row r="11" spans="1:4" ht="164.5" customHeight="1" x14ac:dyDescent="0.35">
      <c r="A11" s="98" t="s">
        <v>193</v>
      </c>
      <c r="B11" s="98"/>
      <c r="C11" s="98"/>
      <c r="D11" s="98"/>
    </row>
    <row r="12" spans="1:4" ht="124.75" customHeight="1" x14ac:dyDescent="0.35">
      <c r="A12" s="98" t="s">
        <v>194</v>
      </c>
      <c r="B12" s="98"/>
      <c r="C12" s="98"/>
      <c r="D12" s="98"/>
    </row>
    <row r="13" spans="1:4" ht="145" customHeight="1" x14ac:dyDescent="0.35">
      <c r="A13" s="89" t="s">
        <v>195</v>
      </c>
      <c r="B13" s="90"/>
      <c r="C13" s="90"/>
      <c r="D13" s="90"/>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7" t="s">
        <v>246</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7" t="s">
        <v>247</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7" t="s">
        <v>248</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7" t="s">
        <v>249</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CONCATENATE(Sample!B16," : ",Sample!C16)</f>
        <v>Search : http://www.site.lu/recherche.html</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CONCATENATE(Sample!B17," : ",Sample!C17)</f>
        <v>News : http://www.site.lu/actualites.html</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CONCATENATE(Sample!B18," : ",Sample!C18)</f>
        <v>News : http://www.site.lu/actualites.html</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CONCATENATE(Sample!B19," : ",Sample!C19)</f>
        <v>News : http://www.site.lu/actualites.html</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CONCATENATE(Sample!B20," : ",Sample!C20)</f>
        <v>News : http://www.site.lu/actualites.html</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CONCATENATE(Sample!B21," : ",Sample!C21)</f>
        <v>News : http://www.site.lu/actualites.html</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3"/>
  <sheetViews>
    <sheetView zoomScaleNormal="100" workbookViewId="0">
      <selection activeCell="B6" sqref="B6:C6"/>
    </sheetView>
  </sheetViews>
  <sheetFormatPr defaultColWidth="7.3828125" defaultRowHeight="15.5" x14ac:dyDescent="0.35"/>
  <cols>
    <col min="1" max="1" width="5.53515625" style="13" customWidth="1"/>
    <col min="2" max="2" width="39.3828125" style="13" customWidth="1"/>
    <col min="3" max="3" width="68.84375" style="13" customWidth="1"/>
    <col min="4" max="16384" width="7.3828125" style="13"/>
  </cols>
  <sheetData>
    <row r="1" spans="1:4" ht="15" customHeight="1" x14ac:dyDescent="0.35">
      <c r="A1" s="92" t="s">
        <v>184</v>
      </c>
      <c r="B1" s="92"/>
      <c r="C1" s="92"/>
      <c r="D1" s="43"/>
    </row>
    <row r="2" spans="1:4" ht="15" customHeight="1" x14ac:dyDescent="0.35">
      <c r="A2" s="93" t="s">
        <v>196</v>
      </c>
      <c r="B2" s="93"/>
      <c r="C2" s="93"/>
    </row>
    <row r="3" spans="1:4" ht="15" customHeight="1" x14ac:dyDescent="0.35">
      <c r="A3" s="103" t="s">
        <v>197</v>
      </c>
      <c r="B3" s="103"/>
      <c r="C3" s="103"/>
    </row>
    <row r="4" spans="1:4" ht="15" customHeight="1" x14ac:dyDescent="0.35">
      <c r="A4" s="103" t="s">
        <v>198</v>
      </c>
      <c r="B4" s="103"/>
      <c r="C4" s="103"/>
    </row>
    <row r="5" spans="1:4" ht="15" customHeight="1" x14ac:dyDescent="0.35">
      <c r="A5" s="103" t="s">
        <v>199</v>
      </c>
      <c r="B5" s="103"/>
      <c r="C5" s="103"/>
    </row>
    <row r="6" spans="1:4" x14ac:dyDescent="0.35">
      <c r="A6" s="87" t="s">
        <v>200</v>
      </c>
      <c r="B6" s="102" t="s">
        <v>201</v>
      </c>
      <c r="C6" s="102"/>
    </row>
    <row r="7" spans="1:4" x14ac:dyDescent="0.35">
      <c r="A7" s="85"/>
      <c r="B7" s="85"/>
      <c r="C7" s="85"/>
    </row>
    <row r="8" spans="1:4" x14ac:dyDescent="0.35">
      <c r="A8" s="44" t="s">
        <v>202</v>
      </c>
      <c r="B8" s="44" t="s">
        <v>203</v>
      </c>
      <c r="C8" s="44" t="s">
        <v>0</v>
      </c>
    </row>
    <row r="9" spans="1:4" ht="27.75" customHeight="1" x14ac:dyDescent="0.35">
      <c r="A9" s="14" t="s">
        <v>1</v>
      </c>
      <c r="B9" s="38" t="s">
        <v>204</v>
      </c>
      <c r="C9" s="39" t="s">
        <v>141</v>
      </c>
    </row>
    <row r="10" spans="1:4" ht="27.75" customHeight="1" x14ac:dyDescent="0.35">
      <c r="A10" s="14" t="s">
        <v>2</v>
      </c>
      <c r="B10" s="38" t="s">
        <v>205</v>
      </c>
      <c r="C10" s="39" t="s">
        <v>142</v>
      </c>
    </row>
    <row r="11" spans="1:4" ht="27.75" customHeight="1" x14ac:dyDescent="0.35">
      <c r="A11" s="14" t="s">
        <v>3</v>
      </c>
      <c r="B11" s="38" t="s">
        <v>4</v>
      </c>
      <c r="C11" s="39" t="s">
        <v>143</v>
      </c>
    </row>
    <row r="12" spans="1:4" ht="27.75" customHeight="1" x14ac:dyDescent="0.35">
      <c r="A12" s="14" t="s">
        <v>5</v>
      </c>
      <c r="B12" s="38" t="s">
        <v>206</v>
      </c>
      <c r="C12" s="39" t="s">
        <v>144</v>
      </c>
    </row>
    <row r="13" spans="1:4" ht="27.75" customHeight="1" x14ac:dyDescent="0.35">
      <c r="A13" s="14" t="s">
        <v>6</v>
      </c>
      <c r="B13" s="38" t="s">
        <v>207</v>
      </c>
      <c r="C13" s="40" t="s">
        <v>145</v>
      </c>
    </row>
    <row r="14" spans="1:4" ht="27.75" customHeight="1" x14ac:dyDescent="0.35">
      <c r="A14" s="14" t="s">
        <v>7</v>
      </c>
      <c r="B14" s="38" t="s">
        <v>208</v>
      </c>
      <c r="C14" s="40" t="s">
        <v>146</v>
      </c>
    </row>
    <row r="15" spans="1:4" ht="27.75" customHeight="1" x14ac:dyDescent="0.35">
      <c r="A15" s="14" t="s">
        <v>8</v>
      </c>
      <c r="B15" s="38" t="s">
        <v>209</v>
      </c>
      <c r="C15" s="40" t="s">
        <v>147</v>
      </c>
    </row>
    <row r="16" spans="1:4" ht="27.75" customHeight="1" x14ac:dyDescent="0.35">
      <c r="A16" s="14" t="s">
        <v>9</v>
      </c>
      <c r="B16" s="38" t="s">
        <v>210</v>
      </c>
      <c r="C16" s="41" t="s">
        <v>148</v>
      </c>
    </row>
    <row r="17" spans="1:3" ht="27.75" customHeight="1" x14ac:dyDescent="0.35">
      <c r="A17" s="14" t="s">
        <v>10</v>
      </c>
      <c r="B17" s="38" t="s">
        <v>211</v>
      </c>
      <c r="C17" s="41" t="s">
        <v>149</v>
      </c>
    </row>
    <row r="18" spans="1:3" ht="27.75" customHeight="1" x14ac:dyDescent="0.35">
      <c r="A18" s="14" t="s">
        <v>11</v>
      </c>
      <c r="B18" s="38" t="s">
        <v>211</v>
      </c>
      <c r="C18" s="41" t="s">
        <v>149</v>
      </c>
    </row>
    <row r="19" spans="1:3" ht="27.75" customHeight="1" x14ac:dyDescent="0.35">
      <c r="A19" s="14" t="s">
        <v>12</v>
      </c>
      <c r="B19" s="38" t="s">
        <v>211</v>
      </c>
      <c r="C19" s="41" t="s">
        <v>149</v>
      </c>
    </row>
    <row r="20" spans="1:3" ht="27.75" customHeight="1" x14ac:dyDescent="0.35">
      <c r="A20" s="14" t="s">
        <v>13</v>
      </c>
      <c r="B20" s="38" t="s">
        <v>211</v>
      </c>
      <c r="C20" s="41" t="s">
        <v>149</v>
      </c>
    </row>
    <row r="21" spans="1:3" ht="27.75" customHeight="1" x14ac:dyDescent="0.35">
      <c r="A21" s="14" t="s">
        <v>14</v>
      </c>
      <c r="B21" s="38" t="s">
        <v>211</v>
      </c>
      <c r="C21" s="41" t="s">
        <v>149</v>
      </c>
    </row>
    <row r="22" spans="1:3" ht="27.75" customHeight="1" x14ac:dyDescent="0.35">
      <c r="A22" s="14" t="s">
        <v>15</v>
      </c>
      <c r="B22" s="38" t="s">
        <v>211</v>
      </c>
      <c r="C22" s="41" t="s">
        <v>149</v>
      </c>
    </row>
    <row r="23" spans="1:3" ht="24.5" customHeight="1" x14ac:dyDescent="0.35">
      <c r="A23" s="14" t="s">
        <v>16</v>
      </c>
      <c r="B23" s="38" t="s">
        <v>211</v>
      </c>
      <c r="C23" s="41" t="s">
        <v>149</v>
      </c>
    </row>
  </sheetData>
  <mergeCells count="6">
    <mergeCell ref="B6:C6"/>
    <mergeCell ref="A1:C1"/>
    <mergeCell ref="A2:C2"/>
    <mergeCell ref="A3:C3"/>
    <mergeCell ref="A4:C4"/>
    <mergeCell ref="A5:C5"/>
  </mergeCells>
  <hyperlinks>
    <hyperlink ref="C18" r:id="rId1" display="https://cns.public.lu/fr/assure/demarches/adresse-sejour-temporaire0.html" xr:uid="{102DC47A-035D-419D-B80C-286B54D5FEFA}"/>
    <hyperlink ref="C20" r:id="rId2" display="https://cns.public.lu/fr/a-propos-cns/chiffres-cles/activites-CNS.html" xr:uid="{4EDA33DC-CCF9-48CD-A52E-A6CA624E4478}"/>
    <hyperlink ref="C23" r:id="rId3" display="https://cns.public.lu/fr/publications/rapport-annuel/rp-2019.html" xr:uid="{61DB820D-4E8F-4260-9AF3-C1A94B58AA77}"/>
    <hyperlink ref="C11" r:id="rId4" display="https://cns.public.lu/fr/support/aspects-legaux.html" xr:uid="{9CFB352D-B6BD-4CBD-93F6-C046BEAA7DD7}"/>
    <hyperlink ref="C12" r:id="rId5" display="https://cns.public.lu/fr/support/accessibilite.html" xr:uid="{2517C090-7568-4793-AB5C-4094C7E06603}"/>
    <hyperlink ref="C14" r:id="rId6" display="https://cns.public.lu/fr/support/recherche.html?q=" xr:uid="{B8EE5AAE-1AFF-42E4-ACA5-2CA8541C4437}"/>
    <hyperlink ref="C15" r:id="rId7" display="https://cns.public.lu/fr/assure.html" xr:uid="{35F0BB19-19E9-45E2-8DEA-F1037A9EF907}"/>
    <hyperlink ref="C16" r:id="rId8" display="https://cns.public.lu/fr/support/aide-faq-enligne.html" xr:uid="{3FD4CCEF-FF68-479C-B36D-A4449C0D5C80}"/>
    <hyperlink ref="C17" r:id="rId9" display="https://cns.public.lu/fr/assure/vie-professionnelle/arret-de-travail/maladie/declaration-incapacite-travail.html" xr:uid="{B9F271E0-AB1A-427B-A5B4-11FE14996EDC}"/>
    <hyperlink ref="C19" r:id="rId10" display="https://cns.public.lu/fr/caisse-nationale-sante/recrutement.html" xr:uid="{672A79D7-938F-404D-B6A9-4BA467B2D99F}"/>
    <hyperlink ref="C21" r:id="rId11" display="https://cns.public.lu/fr/a-propos-cns/chiffres-cles/finances.html" xr:uid="{6B5BF46E-9001-4A0D-A214-B3D3A66849FF}"/>
    <hyperlink ref="C22" r:id="rId12" display="https://cns.public.lu/fr/formulaires/sevrage-tabagique/forms-sevtabac-feuillea-premiereconsult.html" xr:uid="{46F6F793-95C5-4D85-AE9D-9EBC7F4F9A60}"/>
    <hyperlink ref="C10" r:id="rId13" display="https://cns.public.lu/fr/support/contact.html" xr:uid="{C832D1E4-6A0D-45FB-8275-9D468DF2FB23}"/>
    <hyperlink ref="C13" r:id="rId14" display="https://cns.public.lu/fr/support/plan.html" xr:uid="{CB8802BB-201D-442B-AEF7-C54DABC3CF7B}"/>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CONCATENATE(Sample!B22," : ",Sample!C22)</f>
        <v>News : http://www.site.lu/actualites.html</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3" sqref="A3: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x14ac:dyDescent="0.35">
      <c r="A1" s="93" t="str">
        <f>Sample!A1</f>
        <v>RAWeb 1 - ASSESSMENT GRID</v>
      </c>
      <c r="B1" s="93"/>
      <c r="C1" s="93"/>
      <c r="D1" s="93"/>
      <c r="E1" s="93"/>
      <c r="F1" s="93"/>
      <c r="G1" s="93"/>
      <c r="H1" s="93"/>
    </row>
    <row r="2" spans="1:1024" x14ac:dyDescent="0.35">
      <c r="A2" s="117" t="str">
        <f>CONCATENATE(Sample!B23," : ",Sample!C23)</f>
        <v>News : http://www.site.lu/actualites.html</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I21" sqref="I21"/>
    </sheetView>
  </sheetViews>
  <sheetFormatPr defaultColWidth="8.69140625" defaultRowHeight="15.5" x14ac:dyDescent="0.35"/>
  <cols>
    <col min="1" max="1" width="21.3046875" customWidth="1"/>
    <col min="2" max="2" width="6.53515625" bestFit="1" customWidth="1"/>
    <col min="3" max="3" width="5.69140625" bestFit="1" customWidth="1"/>
    <col min="4" max="4" width="19.15234375" bestFit="1" customWidth="1"/>
    <col min="5" max="5" width="4.84375" customWidth="1"/>
    <col min="6" max="6" width="33.84375" bestFit="1" customWidth="1"/>
    <col min="7" max="7" width="20.84375" customWidth="1"/>
    <col min="8" max="8" width="5" customWidth="1"/>
    <col min="9" max="9" width="21.53515625" bestFit="1" customWidth="1"/>
    <col min="10" max="10" width="6.53515625" bestFit="1" customWidth="1"/>
    <col min="11" max="11" width="7.84375" bestFit="1" customWidth="1"/>
    <col min="12" max="12" width="9.3046875" bestFit="1" customWidth="1"/>
    <col min="13" max="13" width="21.3046875" bestFit="1" customWidth="1"/>
    <col min="14" max="14" width="6.53515625" hidden="1" customWidth="1"/>
  </cols>
  <sheetData>
    <row r="1" spans="1:14" ht="15.5" customHeight="1" x14ac:dyDescent="0.35">
      <c r="A1" s="93" t="s">
        <v>212</v>
      </c>
      <c r="B1" s="93"/>
      <c r="C1" s="93"/>
      <c r="D1" s="93"/>
      <c r="E1" s="93"/>
      <c r="F1" s="93"/>
      <c r="G1" s="93"/>
      <c r="H1" s="93"/>
      <c r="I1" s="93"/>
      <c r="J1" s="93"/>
      <c r="K1" s="93"/>
      <c r="L1" s="93"/>
      <c r="M1" s="93"/>
    </row>
    <row r="3" spans="1:14" ht="15.5" customHeight="1" x14ac:dyDescent="0.35">
      <c r="A3" s="93" t="s">
        <v>213</v>
      </c>
      <c r="B3" s="93"/>
      <c r="C3" s="93"/>
      <c r="D3" s="93"/>
      <c r="F3" s="93" t="s">
        <v>214</v>
      </c>
      <c r="G3" s="93"/>
      <c r="I3" s="93" t="s">
        <v>215</v>
      </c>
      <c r="J3" s="93"/>
      <c r="K3" s="93"/>
      <c r="L3" s="93"/>
      <c r="M3" s="93"/>
    </row>
    <row r="4" spans="1:14" x14ac:dyDescent="0.35">
      <c r="A4" s="5" t="str">
        <f>Summary!B16</f>
        <v>NA</v>
      </c>
      <c r="F4" s="45" t="s">
        <v>140</v>
      </c>
      <c r="G4" s="45" t="s">
        <v>216</v>
      </c>
      <c r="I4" s="45" t="s">
        <v>218</v>
      </c>
      <c r="J4" s="45" t="s">
        <v>127</v>
      </c>
      <c r="K4" s="45" t="s">
        <v>128</v>
      </c>
      <c r="L4" s="45" t="s">
        <v>137</v>
      </c>
      <c r="M4" s="45" t="s">
        <v>216</v>
      </c>
      <c r="N4" s="5" t="s">
        <v>128</v>
      </c>
    </row>
    <row r="5" spans="1:14" x14ac:dyDescent="0.35">
      <c r="F5" s="34" t="str">
        <f>Sample!B9</f>
        <v>Home</v>
      </c>
      <c r="G5" s="35" t="str">
        <f>CalculationBase!F$159</f>
        <v>NA</v>
      </c>
      <c r="I5" s="77" t="s">
        <v>17</v>
      </c>
      <c r="J5" s="4">
        <f>COUNTIFS(CalculationBase!D$3:D$154, I5, CalculationBase!Y$3:Y$154, "C")</f>
        <v>0</v>
      </c>
      <c r="K5" s="4">
        <f>COUNTIFS(CalculationBase!D$3:D$154, I5, CalculationBase!Y$3:Y$154, "NC")</f>
        <v>0</v>
      </c>
      <c r="L5" s="4">
        <f t="shared" ref="L5:L17" si="0">J5+K5</f>
        <v>0</v>
      </c>
      <c r="M5" s="78">
        <f t="shared" ref="M5:M17" si="1">IF(L5&gt;0, J5/L5, 0)</f>
        <v>0</v>
      </c>
      <c r="N5" s="32">
        <f>IF(K5&gt;0, K5/L5, 0)</f>
        <v>0</v>
      </c>
    </row>
    <row r="6" spans="1:14" x14ac:dyDescent="0.35">
      <c r="F6" s="34" t="str">
        <f>Sample!B10</f>
        <v>Authentication</v>
      </c>
      <c r="G6" s="35" t="str">
        <f>CalculationBase!G$159</f>
        <v>NA</v>
      </c>
      <c r="I6" s="77" t="s">
        <v>219</v>
      </c>
      <c r="J6" s="4">
        <f>COUNTIFS(CalculationBase!D$3:D$154, I6, CalculationBase!Y$3:Y$154, "C")</f>
        <v>0</v>
      </c>
      <c r="K6" s="4">
        <f>COUNTIFS(CalculationBase!D$3:D$154, I6, CalculationBase!Y$3:Y$154, "NC")</f>
        <v>0</v>
      </c>
      <c r="L6" s="4">
        <f t="shared" si="0"/>
        <v>0</v>
      </c>
      <c r="M6" s="78">
        <f t="shared" si="1"/>
        <v>0</v>
      </c>
      <c r="N6" s="32">
        <f>IF(K6&gt;0, K6/L6, 0)</f>
        <v>0</v>
      </c>
    </row>
    <row r="7" spans="1:14" x14ac:dyDescent="0.35">
      <c r="A7" s="93" t="s">
        <v>361</v>
      </c>
      <c r="B7" s="93"/>
      <c r="C7" s="93"/>
      <c r="D7" s="93"/>
      <c r="F7" s="34" t="str">
        <f>Sample!B11</f>
        <v>Contact</v>
      </c>
      <c r="G7" s="35" t="str">
        <f>CalculationBase!H$159</f>
        <v>NA</v>
      </c>
      <c r="I7" s="77" t="s">
        <v>220</v>
      </c>
      <c r="J7" s="4">
        <f>COUNTIFS(CalculationBase!D$3:D$154, I7, CalculationBase!Y$3:Y$154, "C")</f>
        <v>0</v>
      </c>
      <c r="K7" s="4">
        <f>COUNTIFS(CalculationBase!D$3:D$154, I7, CalculationBase!Y$3:Y$154, "NC")</f>
        <v>0</v>
      </c>
      <c r="L7" s="4">
        <f t="shared" si="0"/>
        <v>0</v>
      </c>
      <c r="M7" s="78">
        <f t="shared" si="1"/>
        <v>0</v>
      </c>
      <c r="N7" s="32">
        <f>IF(K7&gt;0, K7/L7, 0)</f>
        <v>0</v>
      </c>
    </row>
    <row r="8" spans="1:14" x14ac:dyDescent="0.35">
      <c r="A8" s="45" t="s">
        <v>217</v>
      </c>
      <c r="B8" s="45" t="s">
        <v>127</v>
      </c>
      <c r="C8" s="46" t="s">
        <v>128</v>
      </c>
      <c r="D8" s="45" t="s">
        <v>216</v>
      </c>
      <c r="F8" s="34" t="str">
        <f>Sample!B12</f>
        <v>Accessibility</v>
      </c>
      <c r="G8" s="35" t="str">
        <f>CalculationBase!I$159</f>
        <v>NA</v>
      </c>
      <c r="I8" s="79" t="s">
        <v>221</v>
      </c>
      <c r="J8" s="4">
        <f>COUNTIFS(CalculationBase!D$3:D$154, I8, CalculationBase!Y$3:Y$154, "C")</f>
        <v>0</v>
      </c>
      <c r="K8" s="4">
        <f>COUNTIFS(CalculationBase!D$3:D$154, I8, CalculationBase!Y$3:Y$154, "NC")</f>
        <v>0</v>
      </c>
      <c r="L8" s="4">
        <f t="shared" si="0"/>
        <v>0</v>
      </c>
      <c r="M8" s="78">
        <f t="shared" si="1"/>
        <v>0</v>
      </c>
      <c r="N8" s="32"/>
    </row>
    <row r="9" spans="1:14" x14ac:dyDescent="0.35">
      <c r="A9" s="34" t="s">
        <v>138</v>
      </c>
      <c r="B9">
        <f>COUNTIFS(CalculationBase!$E$3:$E$154, Results!A9, CalculationBase!$Y$3:$Y$154, "C")</f>
        <v>0</v>
      </c>
      <c r="C9">
        <f>COUNTIFS(CalculationBase!$E$3:$E$154, Results!A9, CalculationBase!$Y$3:$Y$154, "NC")</f>
        <v>0</v>
      </c>
      <c r="D9" s="84" t="str">
        <f t="shared" ref="D9:D10" si="2">IF(ISERROR( B9/(B9+C9)),"-", B9/(B9+C9))</f>
        <v>-</v>
      </c>
      <c r="E9" s="36"/>
      <c r="F9" s="34" t="str">
        <f>Sample!B13</f>
        <v>Legal information</v>
      </c>
      <c r="G9" s="35" t="str">
        <f>CalculationBase!J$159</f>
        <v>NA</v>
      </c>
      <c r="I9" s="79" t="s">
        <v>222</v>
      </c>
      <c r="J9" s="4">
        <f>COUNTIFS(CalculationBase!D$3:D$154, I9, CalculationBase!Y$3:Y$154, "C")</f>
        <v>0</v>
      </c>
      <c r="K9" s="4">
        <f>COUNTIFS(CalculationBase!D$3:D$154, I9, CalculationBase!Y$3:Y$154, "NC")</f>
        <v>0</v>
      </c>
      <c r="L9" s="4">
        <f t="shared" si="0"/>
        <v>0</v>
      </c>
      <c r="M9" s="78">
        <f t="shared" si="1"/>
        <v>0</v>
      </c>
      <c r="N9" s="32">
        <f t="shared" ref="N9:N18" si="3">IF(K8&gt;0, K8/L8, 0)</f>
        <v>0</v>
      </c>
    </row>
    <row r="10" spans="1:14" x14ac:dyDescent="0.35">
      <c r="A10" s="34" t="s">
        <v>139</v>
      </c>
      <c r="B10">
        <f>COUNTIFS(CalculationBase!$E$3:$E$154, Results!A10, CalculationBase!$Y$3:$Y$154, "C")</f>
        <v>0</v>
      </c>
      <c r="C10">
        <f>COUNTIFS(CalculationBase!$E$3:$E$154, Results!A10, CalculationBase!$Y$3:$Y$154, "NC")</f>
        <v>0</v>
      </c>
      <c r="D10" s="84" t="str">
        <f t="shared" si="2"/>
        <v>-</v>
      </c>
      <c r="E10" s="36"/>
      <c r="F10" s="34" t="str">
        <f>Sample!B14</f>
        <v>Help</v>
      </c>
      <c r="G10" s="35" t="str">
        <f>CalculationBase!K$159</f>
        <v>NA</v>
      </c>
      <c r="I10" s="79" t="s">
        <v>223</v>
      </c>
      <c r="J10" s="4">
        <f>COUNTIFS(CalculationBase!D$3:D$154, I10, CalculationBase!Y$3:Y$154, "C")</f>
        <v>0</v>
      </c>
      <c r="K10" s="4">
        <f>COUNTIFS(CalculationBase!D$3:D$154, I10, CalculationBase!Y$3:Y$154, "NC")</f>
        <v>0</v>
      </c>
      <c r="L10" s="4">
        <f t="shared" si="0"/>
        <v>0</v>
      </c>
      <c r="M10" s="78">
        <f t="shared" si="1"/>
        <v>0</v>
      </c>
      <c r="N10" s="32">
        <f t="shared" si="3"/>
        <v>0</v>
      </c>
    </row>
    <row r="11" spans="1:14" ht="16.25" customHeight="1" x14ac:dyDescent="0.35">
      <c r="F11" s="34" t="str">
        <f>Sample!B15</f>
        <v>Site map</v>
      </c>
      <c r="G11" s="35" t="str">
        <f>CalculationBase!L$159</f>
        <v>NA</v>
      </c>
      <c r="I11" s="79" t="s">
        <v>55</v>
      </c>
      <c r="J11" s="4">
        <f>COUNTIFS(CalculationBase!D$3:D$154, I11, CalculationBase!Y$3:Y$154, "C")</f>
        <v>0</v>
      </c>
      <c r="K11" s="4">
        <f>COUNTIFS(CalculationBase!D$3:D$154, I11, CalculationBase!Y$3:Y$154, "NC")</f>
        <v>0</v>
      </c>
      <c r="L11" s="4">
        <f t="shared" si="0"/>
        <v>0</v>
      </c>
      <c r="M11" s="78">
        <f t="shared" si="1"/>
        <v>0</v>
      </c>
      <c r="N11" s="32">
        <f t="shared" si="3"/>
        <v>0</v>
      </c>
    </row>
    <row r="12" spans="1:14" x14ac:dyDescent="0.35">
      <c r="F12" s="34" t="str">
        <f>Sample!B16</f>
        <v>Search</v>
      </c>
      <c r="G12" s="35" t="str">
        <f>CalculationBase!M$159</f>
        <v>NA</v>
      </c>
      <c r="I12" s="79" t="s">
        <v>224</v>
      </c>
      <c r="J12" s="4">
        <f>COUNTIFS(CalculationBase!D$3:D$154, I12, CalculationBase!Y$3:Y$154, "C")</f>
        <v>0</v>
      </c>
      <c r="K12" s="4">
        <f>COUNTIFS(CalculationBase!D$3:D$154, I12, CalculationBase!Y$3:Y$154, "NC")</f>
        <v>0</v>
      </c>
      <c r="L12" s="4">
        <f t="shared" si="0"/>
        <v>0</v>
      </c>
      <c r="M12" s="78">
        <f t="shared" si="1"/>
        <v>0</v>
      </c>
      <c r="N12" s="32">
        <f t="shared" si="3"/>
        <v>0</v>
      </c>
    </row>
    <row r="13" spans="1:14" x14ac:dyDescent="0.35">
      <c r="F13" s="34" t="str">
        <f>Sample!B17</f>
        <v>News</v>
      </c>
      <c r="G13" s="35" t="str">
        <f>CalculationBase!N$159</f>
        <v>NA</v>
      </c>
      <c r="I13" s="79" t="s">
        <v>225</v>
      </c>
      <c r="J13" s="4">
        <f>COUNTIFS(CalculationBase!D$3:D$154, I13, CalculationBase!Y$3:Y$154, "C")</f>
        <v>0</v>
      </c>
      <c r="K13" s="4">
        <f>COUNTIFS(CalculationBase!D$3:D$154, I13, CalculationBase!Y$3:Y$154, "NC")</f>
        <v>0</v>
      </c>
      <c r="L13" s="4">
        <f t="shared" si="0"/>
        <v>0</v>
      </c>
      <c r="M13" s="78">
        <f t="shared" si="1"/>
        <v>0</v>
      </c>
      <c r="N13" s="32">
        <f t="shared" si="3"/>
        <v>0</v>
      </c>
    </row>
    <row r="14" spans="1:14" x14ac:dyDescent="0.35">
      <c r="F14" s="34" t="str">
        <f>Sample!B18</f>
        <v>News</v>
      </c>
      <c r="G14" s="35" t="str">
        <f>CalculationBase!O$159</f>
        <v>NA</v>
      </c>
      <c r="I14" s="79" t="s">
        <v>226</v>
      </c>
      <c r="J14" s="4">
        <f>COUNTIFS(CalculationBase!D$3:D$154, I14, CalculationBase!Y$3:Y$154, "C")</f>
        <v>0</v>
      </c>
      <c r="K14" s="4">
        <f>COUNTIFS(CalculationBase!D$3:D$154, I14, CalculationBase!Y$3:Y$154, "NC")</f>
        <v>0</v>
      </c>
      <c r="L14" s="4">
        <f t="shared" si="0"/>
        <v>0</v>
      </c>
      <c r="M14" s="78">
        <f t="shared" si="1"/>
        <v>0</v>
      </c>
      <c r="N14" s="32">
        <f t="shared" si="3"/>
        <v>0</v>
      </c>
    </row>
    <row r="15" spans="1:14" x14ac:dyDescent="0.35">
      <c r="F15" s="34" t="str">
        <f>Sample!B19</f>
        <v>News</v>
      </c>
      <c r="G15" s="35" t="str">
        <f>CalculationBase!P$159</f>
        <v>NA</v>
      </c>
      <c r="I15" s="79" t="s">
        <v>227</v>
      </c>
      <c r="J15" s="4">
        <f>COUNTIFS(CalculationBase!D$3:D$154, I15, CalculationBase!Y$3:Y$154, "C")</f>
        <v>0</v>
      </c>
      <c r="K15" s="4">
        <f>COUNTIFS(CalculationBase!D$3:D$154, I15, CalculationBase!Y$3:Y$154, "NC")</f>
        <v>0</v>
      </c>
      <c r="L15" s="4">
        <f t="shared" si="0"/>
        <v>0</v>
      </c>
      <c r="M15" s="78">
        <f t="shared" si="1"/>
        <v>0</v>
      </c>
      <c r="N15" s="32">
        <f t="shared" si="3"/>
        <v>0</v>
      </c>
    </row>
    <row r="16" spans="1:14" x14ac:dyDescent="0.35">
      <c r="F16" s="34" t="str">
        <f>Sample!B20</f>
        <v>News</v>
      </c>
      <c r="G16" s="35" t="str">
        <f>CalculationBase!Q$159</f>
        <v>NA</v>
      </c>
      <c r="I16" s="79" t="s">
        <v>102</v>
      </c>
      <c r="J16" s="4">
        <f>COUNTIFS(CalculationBase!D$3:D$154, I16, CalculationBase!Y$3:Y$154, "C")</f>
        <v>0</v>
      </c>
      <c r="K16" s="4">
        <f>COUNTIFS(CalculationBase!D$3:D$154, I16, CalculationBase!Y$3:Y$154, "NC")</f>
        <v>0</v>
      </c>
      <c r="L16" s="4">
        <f t="shared" si="0"/>
        <v>0</v>
      </c>
      <c r="M16" s="78">
        <f t="shared" si="1"/>
        <v>0</v>
      </c>
      <c r="N16" s="32">
        <f t="shared" si="3"/>
        <v>0</v>
      </c>
    </row>
    <row r="17" spans="6:14" x14ac:dyDescent="0.35">
      <c r="F17" s="34" t="str">
        <f>Sample!B21</f>
        <v>News</v>
      </c>
      <c r="G17" s="35" t="str">
        <f>CalculationBase!R$159</f>
        <v>NA</v>
      </c>
      <c r="I17" s="79" t="s">
        <v>114</v>
      </c>
      <c r="J17" s="4">
        <f>COUNTIFS(CalculationBase!D$3:D$154, I17, CalculationBase!Y$3:Y$154, "C")</f>
        <v>0</v>
      </c>
      <c r="K17" s="4">
        <f>COUNTIFS(CalculationBase!D$3:D$154, I17, CalculationBase!Y$3:Y$154, "NC")</f>
        <v>0</v>
      </c>
      <c r="L17" s="4">
        <f t="shared" si="0"/>
        <v>0</v>
      </c>
      <c r="M17" s="78">
        <f t="shared" si="1"/>
        <v>0</v>
      </c>
      <c r="N17" s="32">
        <f t="shared" si="3"/>
        <v>0</v>
      </c>
    </row>
    <row r="18" spans="6:14" ht="20" customHeight="1" x14ac:dyDescent="0.35">
      <c r="F18" s="34" t="str">
        <f>Sample!B22</f>
        <v>News</v>
      </c>
      <c r="G18" s="35" t="str">
        <f>CalculationBase!S$159</f>
        <v>NA</v>
      </c>
      <c r="I18" s="80" t="s">
        <v>228</v>
      </c>
      <c r="J18" s="4">
        <f>COUNTIFS(CalculationBase!D$3:D$154, I18, CalculationBase!Y$3:Y$154, "C")</f>
        <v>0</v>
      </c>
      <c r="K18" s="4">
        <f>COUNTIFS(CalculationBase!D$3:D$154, I18, CalculationBase!Y$3:Y$154, "NC")</f>
        <v>0</v>
      </c>
      <c r="L18" s="4">
        <f>J18+K18</f>
        <v>0</v>
      </c>
      <c r="M18" s="81">
        <f>IF(L18&gt;0, J18/L18, 0)</f>
        <v>0</v>
      </c>
      <c r="N18" s="32">
        <f t="shared" si="3"/>
        <v>0</v>
      </c>
    </row>
    <row r="19" spans="6:14" x14ac:dyDescent="0.35">
      <c r="F19" s="34" t="str">
        <f>Sample!B23</f>
        <v>News</v>
      </c>
      <c r="G19" s="35" t="str">
        <f>CalculationBase!T$159</f>
        <v>NA</v>
      </c>
      <c r="I19" s="79" t="s">
        <v>229</v>
      </c>
      <c r="J19" s="4">
        <f>COUNTIFS(CalculationBase!D$3:D$154, I19, CalculationBase!Y$3:Y$154, "C")</f>
        <v>0</v>
      </c>
      <c r="K19" s="4">
        <f>COUNTIFS(CalculationBase!D$3:D$154, I19, CalculationBase!Y$3:Y$154, "NC")</f>
        <v>0</v>
      </c>
      <c r="L19" s="4">
        <f>J19+K19</f>
        <v>0</v>
      </c>
      <c r="M19" s="81">
        <f>IF(L19&gt;0, J19/L19, 0)</f>
        <v>0</v>
      </c>
    </row>
    <row r="20" spans="6:14" x14ac:dyDescent="0.35">
      <c r="G20" s="35"/>
      <c r="I20" s="79" t="s">
        <v>231</v>
      </c>
      <c r="J20" s="4">
        <f>COUNTIFS(CalculationBase!D$3:D$154, I20, CalculationBase!Y$3:Y$154, "C")</f>
        <v>0</v>
      </c>
      <c r="K20" s="4">
        <f>COUNTIFS(CalculationBase!D$3:D$154, I20, CalculationBase!Y$3:Y$154, "NC")</f>
        <v>0</v>
      </c>
      <c r="L20" s="4">
        <f>J20+K20</f>
        <v>0</v>
      </c>
      <c r="M20" s="81">
        <f>IF(L20&gt;0, J20/L20, 0)</f>
        <v>0</v>
      </c>
    </row>
    <row r="21" spans="6:14" ht="27" x14ac:dyDescent="0.35">
      <c r="F21" s="34" t="s">
        <v>232</v>
      </c>
      <c r="G21" s="35" t="e">
        <f>AVERAGE(G5:G19)</f>
        <v>#DIV/0!</v>
      </c>
      <c r="I21" s="80" t="s">
        <v>230</v>
      </c>
      <c r="J21" s="4">
        <f>COUNTIFS(CalculationBase!D$3:D$154, I21, CalculationBase!Y$3:Y$154, "C")</f>
        <v>0</v>
      </c>
      <c r="K21" s="4">
        <f>COUNTIFS(CalculationBase!D$3:D$154, I21, CalculationBase!Y$3:Y$154, "NC")</f>
        <v>0</v>
      </c>
      <c r="L21" s="4">
        <f>J21+K21</f>
        <v>0</v>
      </c>
      <c r="M21" s="81">
        <f>IF(L21&gt;0, J21/L21, 0)</f>
        <v>0</v>
      </c>
    </row>
    <row r="22" spans="6:14" x14ac:dyDescent="0.35">
      <c r="F22" s="34" t="s">
        <v>233</v>
      </c>
      <c r="G22" s="35">
        <f>MAX(G5:G19)</f>
        <v>0</v>
      </c>
    </row>
    <row r="23" spans="6:14" x14ac:dyDescent="0.35">
      <c r="F23" s="34" t="s">
        <v>234</v>
      </c>
      <c r="G23" s="35">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tabSelected="1" topLeftCell="A114" zoomScaleNormal="100" workbookViewId="0">
      <selection activeCell="D137" sqref="D137"/>
    </sheetView>
  </sheetViews>
  <sheetFormatPr defaultColWidth="9.53515625" defaultRowHeight="15.5" x14ac:dyDescent="0.35"/>
  <cols>
    <col min="1" max="1" width="4.3828125" customWidth="1"/>
    <col min="2" max="3" width="5.3046875" style="2" customWidth="1"/>
    <col min="4" max="4" width="75.3828125" style="49" customWidth="1"/>
    <col min="5" max="6" width="9.53515625" style="1"/>
    <col min="8" max="65" width="9.53515625" style="1"/>
    <col min="1025" max="1025" width="7.3828125" customWidth="1"/>
  </cols>
  <sheetData>
    <row r="1" spans="1:7" x14ac:dyDescent="0.35">
      <c r="A1" s="104" t="str">
        <f>Sample!A1</f>
        <v>RAWeb 1 - ASSESSMENT GRID</v>
      </c>
      <c r="B1" s="104"/>
      <c r="C1" s="104"/>
      <c r="D1" s="104"/>
    </row>
    <row r="2" spans="1:7" ht="41" x14ac:dyDescent="0.35">
      <c r="A2" s="88" t="s">
        <v>218</v>
      </c>
      <c r="B2" s="88" t="s">
        <v>155</v>
      </c>
      <c r="C2" s="88" t="s">
        <v>235</v>
      </c>
      <c r="D2" s="47" t="s">
        <v>236</v>
      </c>
    </row>
    <row r="3" spans="1:7" x14ac:dyDescent="0.35">
      <c r="A3" s="105" t="s">
        <v>17</v>
      </c>
      <c r="B3" s="22" t="s">
        <v>155</v>
      </c>
      <c r="C3" s="22" t="s">
        <v>18</v>
      </c>
      <c r="D3" s="23" t="s">
        <v>250</v>
      </c>
      <c r="E3" s="3"/>
    </row>
    <row r="4" spans="1:7" x14ac:dyDescent="0.35">
      <c r="A4" s="105"/>
      <c r="B4" s="22" t="s">
        <v>155</v>
      </c>
      <c r="C4" s="22" t="s">
        <v>19</v>
      </c>
      <c r="D4" s="23" t="s">
        <v>251</v>
      </c>
      <c r="E4" s="3"/>
    </row>
    <row r="5" spans="1:7" ht="29" x14ac:dyDescent="0.35">
      <c r="A5" s="105"/>
      <c r="B5" s="22" t="s">
        <v>155</v>
      </c>
      <c r="C5" s="22" t="s">
        <v>20</v>
      </c>
      <c r="D5" s="23" t="s">
        <v>252</v>
      </c>
      <c r="E5" s="3"/>
    </row>
    <row r="6" spans="1:7" ht="29" x14ac:dyDescent="0.35">
      <c r="A6" s="105"/>
      <c r="B6" s="22" t="s">
        <v>155</v>
      </c>
      <c r="C6" s="22" t="s">
        <v>21</v>
      </c>
      <c r="D6" s="23" t="s">
        <v>253</v>
      </c>
      <c r="E6" s="3"/>
    </row>
    <row r="7" spans="1:7" ht="29" x14ac:dyDescent="0.35">
      <c r="A7" s="105"/>
      <c r="B7" s="22" t="s">
        <v>155</v>
      </c>
      <c r="C7" s="22" t="s">
        <v>22</v>
      </c>
      <c r="D7" s="23" t="s">
        <v>254</v>
      </c>
      <c r="E7" s="3"/>
    </row>
    <row r="8" spans="1:7" x14ac:dyDescent="0.35">
      <c r="A8" s="105"/>
      <c r="B8" s="22" t="s">
        <v>155</v>
      </c>
      <c r="C8" s="22" t="s">
        <v>23</v>
      </c>
      <c r="D8" s="23" t="s">
        <v>255</v>
      </c>
      <c r="E8" s="3"/>
    </row>
    <row r="9" spans="1:7" x14ac:dyDescent="0.35">
      <c r="A9" s="105"/>
      <c r="B9" s="22" t="s">
        <v>155</v>
      </c>
      <c r="C9" s="22" t="s">
        <v>24</v>
      </c>
      <c r="D9" s="23" t="s">
        <v>256</v>
      </c>
      <c r="E9" s="3"/>
    </row>
    <row r="10" spans="1:7" ht="29" x14ac:dyDescent="0.35">
      <c r="A10" s="105"/>
      <c r="B10" s="22" t="s">
        <v>155</v>
      </c>
      <c r="C10" s="22" t="s">
        <v>25</v>
      </c>
      <c r="D10" s="23" t="s">
        <v>362</v>
      </c>
      <c r="E10" s="3"/>
      <c r="G10" s="4"/>
    </row>
    <row r="11" spans="1:7" x14ac:dyDescent="0.35">
      <c r="A11" s="105"/>
      <c r="B11" s="22" t="s">
        <v>155</v>
      </c>
      <c r="C11" s="22" t="s">
        <v>26</v>
      </c>
      <c r="D11" s="23" t="s">
        <v>257</v>
      </c>
      <c r="E11" s="3"/>
    </row>
    <row r="12" spans="1:7" x14ac:dyDescent="0.35">
      <c r="A12" s="105" t="s">
        <v>219</v>
      </c>
      <c r="B12" s="22" t="s">
        <v>155</v>
      </c>
      <c r="C12" s="22" t="s">
        <v>27</v>
      </c>
      <c r="D12" s="23" t="s">
        <v>258</v>
      </c>
      <c r="E12" s="3"/>
    </row>
    <row r="13" spans="1:7" x14ac:dyDescent="0.35">
      <c r="A13" s="105"/>
      <c r="B13" s="22" t="s">
        <v>155</v>
      </c>
      <c r="C13" s="22" t="s">
        <v>28</v>
      </c>
      <c r="D13" s="23" t="s">
        <v>259</v>
      </c>
      <c r="E13" s="3"/>
    </row>
    <row r="14" spans="1:7" x14ac:dyDescent="0.35">
      <c r="A14" s="105" t="s">
        <v>220</v>
      </c>
      <c r="B14" s="22" t="s">
        <v>155</v>
      </c>
      <c r="C14" s="22" t="s">
        <v>29</v>
      </c>
      <c r="D14" s="23" t="s">
        <v>363</v>
      </c>
      <c r="E14" s="3"/>
    </row>
    <row r="15" spans="1:7" ht="29" x14ac:dyDescent="0.35">
      <c r="A15" s="105"/>
      <c r="B15" s="22" t="s">
        <v>155</v>
      </c>
      <c r="C15" s="22" t="s">
        <v>30</v>
      </c>
      <c r="D15" s="23" t="s">
        <v>260</v>
      </c>
      <c r="E15" s="3"/>
    </row>
    <row r="16" spans="1:7" ht="29" x14ac:dyDescent="0.35">
      <c r="A16" s="105"/>
      <c r="B16" s="22" t="s">
        <v>155</v>
      </c>
      <c r="C16" s="22" t="s">
        <v>31</v>
      </c>
      <c r="D16" s="23" t="s">
        <v>261</v>
      </c>
      <c r="E16" s="3"/>
    </row>
    <row r="17" spans="1:5" ht="29" x14ac:dyDescent="0.35">
      <c r="A17" s="106" t="s">
        <v>221</v>
      </c>
      <c r="B17" s="22" t="s">
        <v>155</v>
      </c>
      <c r="C17" s="22" t="s">
        <v>32</v>
      </c>
      <c r="D17" s="23" t="s">
        <v>262</v>
      </c>
      <c r="E17" s="3"/>
    </row>
    <row r="18" spans="1:5" ht="29" x14ac:dyDescent="0.35">
      <c r="A18" s="107"/>
      <c r="B18" s="22" t="s">
        <v>155</v>
      </c>
      <c r="C18" s="22" t="s">
        <v>33</v>
      </c>
      <c r="D18" s="23" t="s">
        <v>263</v>
      </c>
      <c r="E18" s="3"/>
    </row>
    <row r="19" spans="1:5" ht="29" x14ac:dyDescent="0.35">
      <c r="A19" s="107"/>
      <c r="B19" s="22" t="s">
        <v>155</v>
      </c>
      <c r="C19" s="22" t="s">
        <v>34</v>
      </c>
      <c r="D19" s="23" t="s">
        <v>364</v>
      </c>
      <c r="E19" s="3"/>
    </row>
    <row r="20" spans="1:5" ht="29" x14ac:dyDescent="0.35">
      <c r="A20" s="107"/>
      <c r="B20" s="22" t="s">
        <v>155</v>
      </c>
      <c r="C20" s="22" t="s">
        <v>35</v>
      </c>
      <c r="D20" s="23" t="s">
        <v>365</v>
      </c>
      <c r="E20" s="3"/>
    </row>
    <row r="21" spans="1:5" ht="29" x14ac:dyDescent="0.35">
      <c r="A21" s="107"/>
      <c r="B21" s="22" t="s">
        <v>155</v>
      </c>
      <c r="C21" s="22" t="s">
        <v>36</v>
      </c>
      <c r="D21" s="23" t="s">
        <v>264</v>
      </c>
      <c r="E21" s="3"/>
    </row>
    <row r="22" spans="1:5" ht="29" x14ac:dyDescent="0.35">
      <c r="A22" s="107"/>
      <c r="B22" s="22" t="s">
        <v>155</v>
      </c>
      <c r="C22" s="22" t="s">
        <v>37</v>
      </c>
      <c r="D22" s="23" t="s">
        <v>265</v>
      </c>
      <c r="E22" s="3"/>
    </row>
    <row r="23" spans="1:5" x14ac:dyDescent="0.35">
      <c r="A23" s="107"/>
      <c r="B23" s="22" t="s">
        <v>155</v>
      </c>
      <c r="C23" s="22" t="s">
        <v>38</v>
      </c>
      <c r="D23" s="23" t="s">
        <v>266</v>
      </c>
      <c r="E23" s="3"/>
    </row>
    <row r="24" spans="1:5" x14ac:dyDescent="0.35">
      <c r="A24" s="107"/>
      <c r="B24" s="22" t="s">
        <v>155</v>
      </c>
      <c r="C24" s="22" t="s">
        <v>39</v>
      </c>
      <c r="D24" s="23" t="s">
        <v>267</v>
      </c>
      <c r="E24" s="3"/>
    </row>
    <row r="25" spans="1:5" x14ac:dyDescent="0.35">
      <c r="A25" s="107"/>
      <c r="B25" s="22" t="s">
        <v>155</v>
      </c>
      <c r="C25" s="22" t="s">
        <v>40</v>
      </c>
      <c r="D25" s="23" t="s">
        <v>268</v>
      </c>
      <c r="E25" s="3"/>
    </row>
    <row r="26" spans="1:5" x14ac:dyDescent="0.35">
      <c r="A26" s="107"/>
      <c r="B26" s="22" t="s">
        <v>155</v>
      </c>
      <c r="C26" s="22" t="s">
        <v>41</v>
      </c>
      <c r="D26" s="23" t="s">
        <v>269</v>
      </c>
      <c r="E26" s="3"/>
    </row>
    <row r="27" spans="1:5" x14ac:dyDescent="0.35">
      <c r="A27" s="107"/>
      <c r="B27" s="22" t="s">
        <v>155</v>
      </c>
      <c r="C27" s="22" t="s">
        <v>42</v>
      </c>
      <c r="D27" s="23" t="s">
        <v>270</v>
      </c>
      <c r="E27" s="3"/>
    </row>
    <row r="28" spans="1:5" ht="29" x14ac:dyDescent="0.35">
      <c r="A28" s="107"/>
      <c r="B28" s="22" t="s">
        <v>155</v>
      </c>
      <c r="C28" s="22" t="s">
        <v>43</v>
      </c>
      <c r="D28" s="23" t="s">
        <v>366</v>
      </c>
      <c r="E28" s="3"/>
    </row>
    <row r="29" spans="1:5" ht="29" x14ac:dyDescent="0.35">
      <c r="A29" s="107"/>
      <c r="B29" s="22" t="s">
        <v>155</v>
      </c>
      <c r="C29" s="22" t="s">
        <v>44</v>
      </c>
      <c r="D29" s="23" t="s">
        <v>271</v>
      </c>
      <c r="E29" s="3"/>
    </row>
    <row r="30" spans="1:5" ht="29" x14ac:dyDescent="0.35">
      <c r="A30" s="107"/>
      <c r="B30" s="48" t="s">
        <v>158</v>
      </c>
      <c r="C30" s="22" t="s">
        <v>150</v>
      </c>
      <c r="D30" s="23" t="s">
        <v>272</v>
      </c>
      <c r="E30" s="3"/>
    </row>
    <row r="31" spans="1:5" ht="29" x14ac:dyDescent="0.35">
      <c r="A31" s="107"/>
      <c r="B31" s="48" t="s">
        <v>158</v>
      </c>
      <c r="C31" s="22" t="s">
        <v>151</v>
      </c>
      <c r="D31" s="23" t="s">
        <v>273</v>
      </c>
      <c r="E31" s="3"/>
    </row>
    <row r="32" spans="1:5" ht="29" x14ac:dyDescent="0.35">
      <c r="A32" s="107"/>
      <c r="B32" s="48" t="s">
        <v>158</v>
      </c>
      <c r="C32" s="22" t="s">
        <v>152</v>
      </c>
      <c r="D32" s="23" t="s">
        <v>367</v>
      </c>
      <c r="E32" s="3"/>
    </row>
    <row r="33" spans="1:5" ht="29" x14ac:dyDescent="0.35">
      <c r="A33" s="107"/>
      <c r="B33" s="48" t="s">
        <v>158</v>
      </c>
      <c r="C33" s="22" t="s">
        <v>153</v>
      </c>
      <c r="D33" s="23" t="s">
        <v>274</v>
      </c>
      <c r="E33" s="3"/>
    </row>
    <row r="34" spans="1:5" ht="29" x14ac:dyDescent="0.35">
      <c r="A34" s="108"/>
      <c r="B34" s="48" t="s">
        <v>158</v>
      </c>
      <c r="C34" s="22" t="s">
        <v>154</v>
      </c>
      <c r="D34" s="23" t="s">
        <v>368</v>
      </c>
      <c r="E34" s="3"/>
    </row>
    <row r="35" spans="1:5" x14ac:dyDescent="0.35">
      <c r="A35" s="105" t="s">
        <v>222</v>
      </c>
      <c r="B35" s="22" t="s">
        <v>155</v>
      </c>
      <c r="C35" s="22" t="s">
        <v>45</v>
      </c>
      <c r="D35" s="23" t="s">
        <v>275</v>
      </c>
      <c r="E35" s="3"/>
    </row>
    <row r="36" spans="1:5" x14ac:dyDescent="0.35">
      <c r="A36" s="105"/>
      <c r="B36" s="22" t="s">
        <v>155</v>
      </c>
      <c r="C36" s="22" t="s">
        <v>46</v>
      </c>
      <c r="D36" s="23" t="s">
        <v>276</v>
      </c>
      <c r="E36" s="3"/>
    </row>
    <row r="37" spans="1:5" x14ac:dyDescent="0.35">
      <c r="A37" s="105"/>
      <c r="B37" s="22" t="s">
        <v>155</v>
      </c>
      <c r="C37" s="22" t="s">
        <v>47</v>
      </c>
      <c r="D37" s="23" t="s">
        <v>277</v>
      </c>
      <c r="E37" s="3"/>
    </row>
    <row r="38" spans="1:5" x14ac:dyDescent="0.35">
      <c r="A38" s="105"/>
      <c r="B38" s="22" t="s">
        <v>155</v>
      </c>
      <c r="C38" s="22" t="s">
        <v>48</v>
      </c>
      <c r="D38" s="23" t="s">
        <v>278</v>
      </c>
      <c r="E38" s="3"/>
    </row>
    <row r="39" spans="1:5" x14ac:dyDescent="0.35">
      <c r="A39" s="105"/>
      <c r="B39" s="22" t="s">
        <v>155</v>
      </c>
      <c r="C39" s="22" t="s">
        <v>49</v>
      </c>
      <c r="D39" s="23" t="s">
        <v>279</v>
      </c>
      <c r="E39" s="3"/>
    </row>
    <row r="40" spans="1:5" x14ac:dyDescent="0.35">
      <c r="A40" s="105"/>
      <c r="B40" s="22" t="s">
        <v>155</v>
      </c>
      <c r="C40" s="22" t="s">
        <v>50</v>
      </c>
      <c r="D40" s="23" t="s">
        <v>280</v>
      </c>
      <c r="E40" s="3"/>
    </row>
    <row r="41" spans="1:5" ht="29" x14ac:dyDescent="0.35">
      <c r="A41" s="105"/>
      <c r="B41" s="22" t="s">
        <v>155</v>
      </c>
      <c r="C41" s="22" t="s">
        <v>51</v>
      </c>
      <c r="D41" s="23" t="s">
        <v>281</v>
      </c>
      <c r="E41" s="3"/>
    </row>
    <row r="42" spans="1:5" x14ac:dyDescent="0.35">
      <c r="A42" s="105"/>
      <c r="B42" s="22" t="s">
        <v>155</v>
      </c>
      <c r="C42" s="22" t="s">
        <v>52</v>
      </c>
      <c r="D42" s="23" t="s">
        <v>282</v>
      </c>
      <c r="E42" s="3"/>
    </row>
    <row r="43" spans="1:5" x14ac:dyDescent="0.35">
      <c r="A43" s="105" t="s">
        <v>223</v>
      </c>
      <c r="B43" s="22" t="s">
        <v>155</v>
      </c>
      <c r="C43" s="22" t="s">
        <v>53</v>
      </c>
      <c r="D43" s="23" t="s">
        <v>283</v>
      </c>
      <c r="E43" s="3"/>
    </row>
    <row r="44" spans="1:5" x14ac:dyDescent="0.35">
      <c r="A44" s="105"/>
      <c r="B44" s="22" t="s">
        <v>155</v>
      </c>
      <c r="C44" s="22" t="s">
        <v>54</v>
      </c>
      <c r="D44" s="23" t="s">
        <v>369</v>
      </c>
      <c r="E44" s="3"/>
    </row>
    <row r="45" spans="1:5" x14ac:dyDescent="0.35">
      <c r="A45" s="105" t="s">
        <v>55</v>
      </c>
      <c r="B45" s="22" t="s">
        <v>155</v>
      </c>
      <c r="C45" s="22" t="s">
        <v>56</v>
      </c>
      <c r="D45" s="23" t="s">
        <v>284</v>
      </c>
      <c r="E45" s="3"/>
    </row>
    <row r="46" spans="1:5" x14ac:dyDescent="0.35">
      <c r="A46" s="105"/>
      <c r="B46" s="22" t="s">
        <v>155</v>
      </c>
      <c r="C46" s="22" t="s">
        <v>57</v>
      </c>
      <c r="D46" s="23" t="s">
        <v>285</v>
      </c>
      <c r="E46" s="3"/>
    </row>
    <row r="47" spans="1:5" x14ac:dyDescent="0.35">
      <c r="A47" s="105"/>
      <c r="B47" s="22" t="s">
        <v>155</v>
      </c>
      <c r="C47" s="22" t="s">
        <v>58</v>
      </c>
      <c r="D47" s="23" t="s">
        <v>370</v>
      </c>
      <c r="E47" s="3"/>
    </row>
    <row r="48" spans="1:5" x14ac:dyDescent="0.35">
      <c r="A48" s="105"/>
      <c r="B48" s="22" t="s">
        <v>155</v>
      </c>
      <c r="C48" s="22" t="s">
        <v>59</v>
      </c>
      <c r="D48" s="23" t="s">
        <v>286</v>
      </c>
      <c r="E48" s="3"/>
    </row>
    <row r="49" spans="1:5" x14ac:dyDescent="0.35">
      <c r="A49" s="105"/>
      <c r="B49" s="22" t="s">
        <v>155</v>
      </c>
      <c r="C49" s="22" t="s">
        <v>60</v>
      </c>
      <c r="D49" s="23" t="s">
        <v>287</v>
      </c>
      <c r="E49" s="3"/>
    </row>
    <row r="50" spans="1:5" x14ac:dyDescent="0.35">
      <c r="A50" s="105" t="s">
        <v>224</v>
      </c>
      <c r="B50" s="22" t="s">
        <v>155</v>
      </c>
      <c r="C50" s="22" t="s">
        <v>61</v>
      </c>
      <c r="D50" s="23" t="s">
        <v>371</v>
      </c>
      <c r="E50" s="3"/>
    </row>
    <row r="51" spans="1:5" x14ac:dyDescent="0.35">
      <c r="A51" s="105"/>
      <c r="B51" s="22" t="s">
        <v>155</v>
      </c>
      <c r="C51" s="22" t="s">
        <v>62</v>
      </c>
      <c r="D51" s="23" t="s">
        <v>288</v>
      </c>
      <c r="E51" s="3"/>
    </row>
    <row r="52" spans="1:5" x14ac:dyDescent="0.35">
      <c r="A52" s="105"/>
      <c r="B52" s="22" t="s">
        <v>155</v>
      </c>
      <c r="C52" s="22" t="s">
        <v>63</v>
      </c>
      <c r="D52" s="23" t="s">
        <v>289</v>
      </c>
      <c r="E52" s="3"/>
    </row>
    <row r="53" spans="1:5" x14ac:dyDescent="0.35">
      <c r="A53" s="105"/>
      <c r="B53" s="22" t="s">
        <v>155</v>
      </c>
      <c r="C53" s="22" t="s">
        <v>64</v>
      </c>
      <c r="D53" s="23" t="s">
        <v>290</v>
      </c>
      <c r="E53" s="3"/>
    </row>
    <row r="54" spans="1:5" x14ac:dyDescent="0.35">
      <c r="A54" s="105"/>
      <c r="B54" s="22" t="s">
        <v>155</v>
      </c>
      <c r="C54" s="22" t="s">
        <v>65</v>
      </c>
      <c r="D54" s="23" t="s">
        <v>291</v>
      </c>
      <c r="E54" s="3"/>
    </row>
    <row r="55" spans="1:5" x14ac:dyDescent="0.35">
      <c r="A55" s="105"/>
      <c r="B55" s="22" t="s">
        <v>155</v>
      </c>
      <c r="C55" s="22" t="s">
        <v>66</v>
      </c>
      <c r="D55" s="23" t="s">
        <v>292</v>
      </c>
      <c r="E55" s="3"/>
    </row>
    <row r="56" spans="1:5" x14ac:dyDescent="0.35">
      <c r="A56" s="105"/>
      <c r="B56" s="22" t="s">
        <v>155</v>
      </c>
      <c r="C56" s="22" t="s">
        <v>67</v>
      </c>
      <c r="D56" s="23" t="s">
        <v>293</v>
      </c>
      <c r="E56" s="3"/>
    </row>
    <row r="57" spans="1:5" x14ac:dyDescent="0.35">
      <c r="A57" s="105"/>
      <c r="B57" s="22" t="s">
        <v>155</v>
      </c>
      <c r="C57" s="22" t="s">
        <v>68</v>
      </c>
      <c r="D57" s="23" t="s">
        <v>294</v>
      </c>
      <c r="E57" s="3"/>
    </row>
    <row r="58" spans="1:5" x14ac:dyDescent="0.35">
      <c r="A58" s="105"/>
      <c r="B58" s="22" t="s">
        <v>155</v>
      </c>
      <c r="C58" s="22" t="s">
        <v>69</v>
      </c>
      <c r="D58" s="23" t="s">
        <v>295</v>
      </c>
      <c r="E58" s="3"/>
    </row>
    <row r="59" spans="1:5" x14ac:dyDescent="0.35">
      <c r="A59" s="105"/>
      <c r="B59" s="22" t="s">
        <v>155</v>
      </c>
      <c r="C59" s="22" t="s">
        <v>70</v>
      </c>
      <c r="D59" s="23" t="s">
        <v>296</v>
      </c>
      <c r="E59" s="3"/>
    </row>
    <row r="60" spans="1:5" x14ac:dyDescent="0.35">
      <c r="A60" s="105" t="s">
        <v>225</v>
      </c>
      <c r="B60" s="22" t="s">
        <v>155</v>
      </c>
      <c r="C60" s="22" t="s">
        <v>71</v>
      </c>
      <c r="D60" s="23" t="s">
        <v>372</v>
      </c>
      <c r="E60" s="3"/>
    </row>
    <row r="61" spans="1:5" x14ac:dyDescent="0.35">
      <c r="A61" s="105"/>
      <c r="B61" s="22" t="s">
        <v>155</v>
      </c>
      <c r="C61" s="22" t="s">
        <v>72</v>
      </c>
      <c r="D61" s="23" t="s">
        <v>297</v>
      </c>
      <c r="E61" s="3"/>
    </row>
    <row r="62" spans="1:5" x14ac:dyDescent="0.35">
      <c r="A62" s="105"/>
      <c r="B62" s="22" t="s">
        <v>155</v>
      </c>
      <c r="C62" s="22" t="s">
        <v>73</v>
      </c>
      <c r="D62" s="23" t="s">
        <v>298</v>
      </c>
      <c r="E62" s="3"/>
    </row>
    <row r="63" spans="1:5" x14ac:dyDescent="0.35">
      <c r="A63" s="105"/>
      <c r="B63" s="22" t="s">
        <v>155</v>
      </c>
      <c r="C63" s="22" t="s">
        <v>74</v>
      </c>
      <c r="D63" s="23" t="s">
        <v>299</v>
      </c>
      <c r="E63" s="3"/>
    </row>
    <row r="64" spans="1:5" x14ac:dyDescent="0.35">
      <c r="A64" s="105" t="s">
        <v>226</v>
      </c>
      <c r="B64" s="22" t="s">
        <v>155</v>
      </c>
      <c r="C64" s="22" t="s">
        <v>75</v>
      </c>
      <c r="D64" s="23" t="s">
        <v>300</v>
      </c>
      <c r="E64" s="3"/>
    </row>
    <row r="65" spans="1:5" ht="29" x14ac:dyDescent="0.35">
      <c r="A65" s="105"/>
      <c r="B65" s="22" t="s">
        <v>155</v>
      </c>
      <c r="C65" s="22" t="s">
        <v>76</v>
      </c>
      <c r="D65" s="23" t="s">
        <v>301</v>
      </c>
      <c r="E65" s="3"/>
    </row>
    <row r="66" spans="1:5" x14ac:dyDescent="0.35">
      <c r="A66" s="105"/>
      <c r="B66" s="22" t="s">
        <v>155</v>
      </c>
      <c r="C66" s="22" t="s">
        <v>77</v>
      </c>
      <c r="D66" s="23" t="s">
        <v>302</v>
      </c>
      <c r="E66" s="3"/>
    </row>
    <row r="67" spans="1:5" ht="29" x14ac:dyDescent="0.35">
      <c r="A67" s="105"/>
      <c r="B67" s="22" t="s">
        <v>155</v>
      </c>
      <c r="C67" s="22" t="s">
        <v>78</v>
      </c>
      <c r="D67" s="23" t="s">
        <v>303</v>
      </c>
      <c r="E67" s="3"/>
    </row>
    <row r="68" spans="1:5" x14ac:dyDescent="0.35">
      <c r="A68" s="105"/>
      <c r="B68" s="22" t="s">
        <v>155</v>
      </c>
      <c r="C68" s="22" t="s">
        <v>79</v>
      </c>
      <c r="D68" s="23" t="s">
        <v>304</v>
      </c>
      <c r="E68" s="3"/>
    </row>
    <row r="69" spans="1:5" x14ac:dyDescent="0.35">
      <c r="A69" s="105"/>
      <c r="B69" s="22" t="s">
        <v>155</v>
      </c>
      <c r="C69" s="22" t="s">
        <v>80</v>
      </c>
      <c r="D69" s="23" t="s">
        <v>305</v>
      </c>
      <c r="E69" s="3"/>
    </row>
    <row r="70" spans="1:5" x14ac:dyDescent="0.35">
      <c r="A70" s="105"/>
      <c r="B70" s="22" t="s">
        <v>155</v>
      </c>
      <c r="C70" s="22" t="s">
        <v>81</v>
      </c>
      <c r="D70" s="23" t="s">
        <v>306</v>
      </c>
      <c r="E70" s="3"/>
    </row>
    <row r="71" spans="1:5" x14ac:dyDescent="0.35">
      <c r="A71" s="105"/>
      <c r="B71" s="22" t="s">
        <v>155</v>
      </c>
      <c r="C71" s="22" t="s">
        <v>82</v>
      </c>
      <c r="D71" s="23" t="s">
        <v>307</v>
      </c>
      <c r="E71" s="3"/>
    </row>
    <row r="72" spans="1:5" ht="29" x14ac:dyDescent="0.35">
      <c r="A72" s="105"/>
      <c r="B72" s="22" t="s">
        <v>155</v>
      </c>
      <c r="C72" s="22" t="s">
        <v>83</v>
      </c>
      <c r="D72" s="23" t="s">
        <v>308</v>
      </c>
      <c r="E72" s="3"/>
    </row>
    <row r="73" spans="1:5" ht="29" x14ac:dyDescent="0.35">
      <c r="A73" s="105"/>
      <c r="B73" s="22" t="s">
        <v>155</v>
      </c>
      <c r="C73" s="22" t="s">
        <v>84</v>
      </c>
      <c r="D73" s="23" t="s">
        <v>309</v>
      </c>
      <c r="E73" s="3"/>
    </row>
    <row r="74" spans="1:5" ht="43.5" x14ac:dyDescent="0.35">
      <c r="A74" s="105"/>
      <c r="B74" s="22" t="s">
        <v>155</v>
      </c>
      <c r="C74" s="22" t="s">
        <v>85</v>
      </c>
      <c r="D74" s="23" t="s">
        <v>310</v>
      </c>
      <c r="E74" s="3"/>
    </row>
    <row r="75" spans="1:5" ht="29" x14ac:dyDescent="0.35">
      <c r="A75" s="105"/>
      <c r="B75" s="22" t="s">
        <v>155</v>
      </c>
      <c r="C75" s="22" t="s">
        <v>86</v>
      </c>
      <c r="D75" s="23" t="s">
        <v>311</v>
      </c>
      <c r="E75" s="3"/>
    </row>
    <row r="76" spans="1:5" ht="29" x14ac:dyDescent="0.35">
      <c r="A76" s="105"/>
      <c r="B76" s="22" t="s">
        <v>155</v>
      </c>
      <c r="C76" s="22" t="s">
        <v>87</v>
      </c>
      <c r="D76" s="23" t="s">
        <v>312</v>
      </c>
      <c r="E76" s="3"/>
    </row>
    <row r="77" spans="1:5" ht="29" x14ac:dyDescent="0.35">
      <c r="A77" s="105"/>
      <c r="B77" s="22" t="s">
        <v>155</v>
      </c>
      <c r="C77" s="22" t="s">
        <v>88</v>
      </c>
      <c r="D77" s="23" t="s">
        <v>313</v>
      </c>
      <c r="E77" s="3"/>
    </row>
    <row r="78" spans="1:5" x14ac:dyDescent="0.35">
      <c r="A78" s="105" t="s">
        <v>227</v>
      </c>
      <c r="B78" s="22" t="s">
        <v>155</v>
      </c>
      <c r="C78" s="22" t="s">
        <v>89</v>
      </c>
      <c r="D78" s="23" t="s">
        <v>314</v>
      </c>
      <c r="E78" s="3"/>
    </row>
    <row r="79" spans="1:5" x14ac:dyDescent="0.35">
      <c r="A79" s="105"/>
      <c r="B79" s="22" t="s">
        <v>155</v>
      </c>
      <c r="C79" s="22" t="s">
        <v>90</v>
      </c>
      <c r="D79" s="23" t="s">
        <v>315</v>
      </c>
      <c r="E79" s="3"/>
    </row>
    <row r="80" spans="1:5" ht="29" x14ac:dyDescent="0.35">
      <c r="A80" s="105"/>
      <c r="B80" s="22" t="s">
        <v>155</v>
      </c>
      <c r="C80" s="22" t="s">
        <v>91</v>
      </c>
      <c r="D80" s="23" t="s">
        <v>373</v>
      </c>
      <c r="E80" s="3"/>
    </row>
    <row r="81" spans="1:5" ht="29" x14ac:dyDescent="0.35">
      <c r="A81" s="105"/>
      <c r="B81" s="22" t="s">
        <v>155</v>
      </c>
      <c r="C81" s="22" t="s">
        <v>92</v>
      </c>
      <c r="D81" s="23" t="s">
        <v>316</v>
      </c>
      <c r="E81" s="3"/>
    </row>
    <row r="82" spans="1:5" x14ac:dyDescent="0.35">
      <c r="A82" s="105"/>
      <c r="B82" s="22" t="s">
        <v>155</v>
      </c>
      <c r="C82" s="22" t="s">
        <v>93</v>
      </c>
      <c r="D82" s="23" t="s">
        <v>374</v>
      </c>
      <c r="E82" s="3"/>
    </row>
    <row r="83" spans="1:5" x14ac:dyDescent="0.35">
      <c r="A83" s="105"/>
      <c r="B83" s="22" t="s">
        <v>155</v>
      </c>
      <c r="C83" s="22" t="s">
        <v>94</v>
      </c>
      <c r="D83" s="23" t="s">
        <v>375</v>
      </c>
      <c r="E83" s="3"/>
    </row>
    <row r="84" spans="1:5" x14ac:dyDescent="0.35">
      <c r="A84" s="105"/>
      <c r="B84" s="22" t="s">
        <v>155</v>
      </c>
      <c r="C84" s="22" t="s">
        <v>95</v>
      </c>
      <c r="D84" s="23" t="s">
        <v>376</v>
      </c>
      <c r="E84" s="3"/>
    </row>
    <row r="85" spans="1:5" x14ac:dyDescent="0.35">
      <c r="A85" s="105"/>
      <c r="B85" s="22" t="s">
        <v>155</v>
      </c>
      <c r="C85" s="22" t="s">
        <v>96</v>
      </c>
      <c r="D85" s="23" t="s">
        <v>377</v>
      </c>
      <c r="E85" s="3"/>
    </row>
    <row r="86" spans="1:5" x14ac:dyDescent="0.35">
      <c r="A86" s="105"/>
      <c r="B86" s="22" t="s">
        <v>155</v>
      </c>
      <c r="C86" s="22" t="s">
        <v>97</v>
      </c>
      <c r="D86" s="23" t="s">
        <v>378</v>
      </c>
      <c r="E86" s="3"/>
    </row>
    <row r="87" spans="1:5" x14ac:dyDescent="0.35">
      <c r="A87" s="105"/>
      <c r="B87" s="22" t="s">
        <v>155</v>
      </c>
      <c r="C87" s="22" t="s">
        <v>98</v>
      </c>
      <c r="D87" s="23" t="s">
        <v>379</v>
      </c>
      <c r="E87" s="3"/>
    </row>
    <row r="88" spans="1:5" ht="29" x14ac:dyDescent="0.35">
      <c r="A88" s="105"/>
      <c r="B88" s="22" t="s">
        <v>155</v>
      </c>
      <c r="C88" s="22" t="s">
        <v>99</v>
      </c>
      <c r="D88" s="23" t="s">
        <v>380</v>
      </c>
      <c r="E88" s="3"/>
    </row>
    <row r="89" spans="1:5" ht="43.5" x14ac:dyDescent="0.35">
      <c r="A89" s="105"/>
      <c r="B89" s="22" t="s">
        <v>155</v>
      </c>
      <c r="C89" s="22" t="s">
        <v>100</v>
      </c>
      <c r="D89" s="23" t="s">
        <v>317</v>
      </c>
      <c r="E89" s="3"/>
    </row>
    <row r="90" spans="1:5" x14ac:dyDescent="0.35">
      <c r="A90" s="105"/>
      <c r="B90" s="22" t="s">
        <v>155</v>
      </c>
      <c r="C90" s="22" t="s">
        <v>101</v>
      </c>
      <c r="D90" s="23" t="s">
        <v>381</v>
      </c>
      <c r="E90" s="3"/>
    </row>
    <row r="91" spans="1:5" x14ac:dyDescent="0.35">
      <c r="A91" s="105" t="s">
        <v>102</v>
      </c>
      <c r="B91" s="22" t="s">
        <v>155</v>
      </c>
      <c r="C91" s="22" t="s">
        <v>103</v>
      </c>
      <c r="D91" s="23" t="s">
        <v>382</v>
      </c>
      <c r="E91" s="3"/>
    </row>
    <row r="92" spans="1:5" ht="29" x14ac:dyDescent="0.35">
      <c r="A92" s="105"/>
      <c r="B92" s="22" t="s">
        <v>155</v>
      </c>
      <c r="C92" s="22" t="s">
        <v>104</v>
      </c>
      <c r="D92" s="23" t="s">
        <v>383</v>
      </c>
      <c r="E92" s="3"/>
    </row>
    <row r="93" spans="1:5" x14ac:dyDescent="0.35">
      <c r="A93" s="105"/>
      <c r="B93" s="22" t="s">
        <v>155</v>
      </c>
      <c r="C93" s="22" t="s">
        <v>105</v>
      </c>
      <c r="D93" s="23" t="s">
        <v>318</v>
      </c>
      <c r="E93" s="3"/>
    </row>
    <row r="94" spans="1:5" x14ac:dyDescent="0.35">
      <c r="A94" s="105"/>
      <c r="B94" s="22" t="s">
        <v>155</v>
      </c>
      <c r="C94" s="22" t="s">
        <v>106</v>
      </c>
      <c r="D94" s="23" t="s">
        <v>319</v>
      </c>
      <c r="E94" s="3"/>
    </row>
    <row r="95" spans="1:5" x14ac:dyDescent="0.35">
      <c r="A95" s="105"/>
      <c r="B95" s="22" t="s">
        <v>155</v>
      </c>
      <c r="C95" s="22" t="s">
        <v>107</v>
      </c>
      <c r="D95" s="23" t="s">
        <v>320</v>
      </c>
      <c r="E95" s="3"/>
    </row>
    <row r="96" spans="1:5" ht="29" x14ac:dyDescent="0.35">
      <c r="A96" s="105"/>
      <c r="B96" s="22" t="s">
        <v>155</v>
      </c>
      <c r="C96" s="22" t="s">
        <v>108</v>
      </c>
      <c r="D96" s="23" t="s">
        <v>384</v>
      </c>
      <c r="E96" s="3"/>
    </row>
    <row r="97" spans="1:5" x14ac:dyDescent="0.35">
      <c r="A97" s="105"/>
      <c r="B97" s="22" t="s">
        <v>155</v>
      </c>
      <c r="C97" s="22" t="s">
        <v>109</v>
      </c>
      <c r="D97" s="23" t="s">
        <v>321</v>
      </c>
      <c r="E97" s="3"/>
    </row>
    <row r="98" spans="1:5" x14ac:dyDescent="0.35">
      <c r="A98" s="105"/>
      <c r="B98" s="22" t="s">
        <v>155</v>
      </c>
      <c r="C98" s="22" t="s">
        <v>110</v>
      </c>
      <c r="D98" s="23" t="s">
        <v>385</v>
      </c>
      <c r="E98" s="3"/>
    </row>
    <row r="99" spans="1:5" x14ac:dyDescent="0.35">
      <c r="A99" s="105"/>
      <c r="B99" s="22" t="s">
        <v>155</v>
      </c>
      <c r="C99" s="22" t="s">
        <v>111</v>
      </c>
      <c r="D99" s="23" t="s">
        <v>322</v>
      </c>
      <c r="E99" s="3"/>
    </row>
    <row r="100" spans="1:5" ht="29" x14ac:dyDescent="0.35">
      <c r="A100" s="105"/>
      <c r="B100" s="22" t="s">
        <v>155</v>
      </c>
      <c r="C100" s="22" t="s">
        <v>112</v>
      </c>
      <c r="D100" s="23" t="s">
        <v>323</v>
      </c>
      <c r="E100" s="3"/>
    </row>
    <row r="101" spans="1:5" ht="29" x14ac:dyDescent="0.35">
      <c r="A101" s="105"/>
      <c r="B101" s="22" t="s">
        <v>155</v>
      </c>
      <c r="C101" s="22" t="s">
        <v>113</v>
      </c>
      <c r="D101" s="23" t="s">
        <v>324</v>
      </c>
      <c r="E101" s="3"/>
    </row>
    <row r="102" spans="1:5" ht="29" x14ac:dyDescent="0.35">
      <c r="A102" s="109" t="s">
        <v>114</v>
      </c>
      <c r="B102" s="22" t="s">
        <v>155</v>
      </c>
      <c r="C102" s="22" t="s">
        <v>115</v>
      </c>
      <c r="D102" s="23" t="s">
        <v>325</v>
      </c>
      <c r="E102" s="3"/>
    </row>
    <row r="103" spans="1:5" ht="29" x14ac:dyDescent="0.35">
      <c r="A103" s="110"/>
      <c r="B103" s="22" t="s">
        <v>155</v>
      </c>
      <c r="C103" s="22" t="s">
        <v>116</v>
      </c>
      <c r="D103" s="23" t="s">
        <v>326</v>
      </c>
      <c r="E103" s="3"/>
    </row>
    <row r="104" spans="1:5" ht="29" x14ac:dyDescent="0.35">
      <c r="A104" s="110"/>
      <c r="B104" s="22" t="s">
        <v>155</v>
      </c>
      <c r="C104" s="22" t="s">
        <v>117</v>
      </c>
      <c r="D104" s="23" t="s">
        <v>327</v>
      </c>
      <c r="E104" s="3"/>
    </row>
    <row r="105" spans="1:5" x14ac:dyDescent="0.35">
      <c r="A105" s="110"/>
      <c r="B105" s="22" t="s">
        <v>155</v>
      </c>
      <c r="C105" s="22" t="s">
        <v>118</v>
      </c>
      <c r="D105" s="23" t="s">
        <v>328</v>
      </c>
      <c r="E105" s="3"/>
    </row>
    <row r="106" spans="1:5" x14ac:dyDescent="0.35">
      <c r="A106" s="110"/>
      <c r="B106" s="22" t="s">
        <v>155</v>
      </c>
      <c r="C106" s="22" t="s">
        <v>119</v>
      </c>
      <c r="D106" s="23" t="s">
        <v>329</v>
      </c>
      <c r="E106" s="3"/>
    </row>
    <row r="107" spans="1:5" ht="29" x14ac:dyDescent="0.35">
      <c r="A107" s="110"/>
      <c r="B107" s="22" t="s">
        <v>155</v>
      </c>
      <c r="C107" s="22" t="s">
        <v>120</v>
      </c>
      <c r="D107" s="23" t="s">
        <v>330</v>
      </c>
      <c r="E107" s="3"/>
    </row>
    <row r="108" spans="1:5" x14ac:dyDescent="0.35">
      <c r="A108" s="110"/>
      <c r="B108" s="22" t="s">
        <v>155</v>
      </c>
      <c r="C108" s="22" t="s">
        <v>121</v>
      </c>
      <c r="D108" s="23" t="s">
        <v>386</v>
      </c>
      <c r="E108" s="3"/>
    </row>
    <row r="109" spans="1:5" x14ac:dyDescent="0.35">
      <c r="A109" s="110"/>
      <c r="B109" s="22" t="s">
        <v>155</v>
      </c>
      <c r="C109" s="22" t="s">
        <v>122</v>
      </c>
      <c r="D109" s="23" t="s">
        <v>387</v>
      </c>
      <c r="E109" s="3"/>
    </row>
    <row r="110" spans="1:5" ht="29" x14ac:dyDescent="0.35">
      <c r="A110" s="110"/>
      <c r="B110" s="22" t="s">
        <v>155</v>
      </c>
      <c r="C110" s="22" t="s">
        <v>123</v>
      </c>
      <c r="D110" s="23" t="s">
        <v>331</v>
      </c>
      <c r="E110" s="3"/>
    </row>
    <row r="111" spans="1:5" ht="29" x14ac:dyDescent="0.35">
      <c r="A111" s="110"/>
      <c r="B111" s="22" t="s">
        <v>155</v>
      </c>
      <c r="C111" s="22" t="s">
        <v>124</v>
      </c>
      <c r="D111" s="23" t="s">
        <v>332</v>
      </c>
      <c r="E111" s="3"/>
    </row>
    <row r="112" spans="1:5" ht="29" x14ac:dyDescent="0.35">
      <c r="A112" s="110"/>
      <c r="B112" s="22" t="s">
        <v>155</v>
      </c>
      <c r="C112" s="22" t="s">
        <v>125</v>
      </c>
      <c r="D112" s="23" t="s">
        <v>333</v>
      </c>
      <c r="E112" s="3"/>
    </row>
    <row r="113" spans="1:5" ht="29" x14ac:dyDescent="0.35">
      <c r="A113" s="110"/>
      <c r="B113" s="22" t="s">
        <v>155</v>
      </c>
      <c r="C113" s="22" t="s">
        <v>126</v>
      </c>
      <c r="D113" s="23" t="s">
        <v>334</v>
      </c>
      <c r="E113" s="3"/>
    </row>
    <row r="114" spans="1:5" ht="29" x14ac:dyDescent="0.35">
      <c r="A114" s="110"/>
      <c r="B114" s="48" t="s">
        <v>158</v>
      </c>
      <c r="C114" s="22" t="s">
        <v>156</v>
      </c>
      <c r="D114" s="86" t="s">
        <v>335</v>
      </c>
    </row>
    <row r="115" spans="1:5" ht="29" x14ac:dyDescent="0.35">
      <c r="A115" s="110"/>
      <c r="B115" s="48" t="s">
        <v>158</v>
      </c>
      <c r="C115" s="22" t="s">
        <v>157</v>
      </c>
      <c r="D115" s="86" t="s">
        <v>336</v>
      </c>
    </row>
    <row r="116" spans="1:5" ht="29" x14ac:dyDescent="0.35">
      <c r="A116" s="109" t="s">
        <v>237</v>
      </c>
      <c r="B116" s="48" t="s">
        <v>158</v>
      </c>
      <c r="C116" s="2" t="s">
        <v>159</v>
      </c>
      <c r="D116" s="86" t="s">
        <v>337</v>
      </c>
    </row>
    <row r="117" spans="1:5" ht="43.5" x14ac:dyDescent="0.35">
      <c r="A117" s="110"/>
      <c r="B117" s="48" t="s">
        <v>158</v>
      </c>
      <c r="C117" s="2" t="s">
        <v>160</v>
      </c>
      <c r="D117" s="86" t="s">
        <v>338</v>
      </c>
    </row>
    <row r="118" spans="1:5" x14ac:dyDescent="0.35">
      <c r="A118" s="110"/>
      <c r="B118" s="48" t="s">
        <v>158</v>
      </c>
      <c r="C118" s="2" t="s">
        <v>161</v>
      </c>
      <c r="D118" s="86" t="s">
        <v>339</v>
      </c>
    </row>
    <row r="119" spans="1:5" ht="29" x14ac:dyDescent="0.35">
      <c r="A119" s="110" t="s">
        <v>229</v>
      </c>
      <c r="B119" s="48" t="s">
        <v>158</v>
      </c>
      <c r="C119" s="2" t="s">
        <v>162</v>
      </c>
      <c r="D119" s="86" t="s">
        <v>340</v>
      </c>
    </row>
    <row r="120" spans="1:5" ht="29" x14ac:dyDescent="0.35">
      <c r="A120" s="110"/>
      <c r="B120" s="48" t="s">
        <v>158</v>
      </c>
      <c r="C120" s="2" t="s">
        <v>163</v>
      </c>
      <c r="D120" s="86" t="s">
        <v>388</v>
      </c>
    </row>
    <row r="121" spans="1:5" ht="29" x14ac:dyDescent="0.35">
      <c r="A121" s="110"/>
      <c r="B121" s="48" t="s">
        <v>158</v>
      </c>
      <c r="C121" s="2" t="s">
        <v>164</v>
      </c>
      <c r="D121" s="86" t="s">
        <v>341</v>
      </c>
    </row>
    <row r="122" spans="1:5" ht="29" x14ac:dyDescent="0.35">
      <c r="A122" s="110"/>
      <c r="B122" s="48" t="s">
        <v>158</v>
      </c>
      <c r="C122" s="2" t="s">
        <v>165</v>
      </c>
      <c r="D122" s="86" t="s">
        <v>342</v>
      </c>
    </row>
    <row r="123" spans="1:5" ht="29" x14ac:dyDescent="0.35">
      <c r="A123" s="110"/>
      <c r="B123" s="48" t="s">
        <v>158</v>
      </c>
      <c r="C123" s="2" t="s">
        <v>166</v>
      </c>
      <c r="D123" s="86" t="s">
        <v>343</v>
      </c>
    </row>
    <row r="124" spans="1:5" x14ac:dyDescent="0.35">
      <c r="A124" s="110"/>
      <c r="B124" s="48" t="s">
        <v>158</v>
      </c>
      <c r="C124" s="2" t="s">
        <v>167</v>
      </c>
      <c r="D124" s="86" t="s">
        <v>344</v>
      </c>
    </row>
    <row r="125" spans="1:5" ht="29" x14ac:dyDescent="0.35">
      <c r="A125" s="110" t="s">
        <v>231</v>
      </c>
      <c r="B125" s="48" t="s">
        <v>158</v>
      </c>
      <c r="C125" s="2" t="s">
        <v>168</v>
      </c>
      <c r="D125" s="86" t="s">
        <v>345</v>
      </c>
    </row>
    <row r="126" spans="1:5" ht="29" x14ac:dyDescent="0.35">
      <c r="A126" s="110"/>
      <c r="B126" s="48" t="s">
        <v>158</v>
      </c>
      <c r="C126" s="2" t="s">
        <v>169</v>
      </c>
      <c r="D126" s="86" t="s">
        <v>346</v>
      </c>
    </row>
    <row r="127" spans="1:5" x14ac:dyDescent="0.35">
      <c r="A127" s="110"/>
      <c r="B127" s="48" t="s">
        <v>158</v>
      </c>
      <c r="C127" s="2" t="s">
        <v>170</v>
      </c>
      <c r="D127" s="86" t="s">
        <v>347</v>
      </c>
    </row>
    <row r="128" spans="1:5" ht="29" x14ac:dyDescent="0.35">
      <c r="A128" s="110" t="s">
        <v>230</v>
      </c>
      <c r="B128" s="48" t="s">
        <v>158</v>
      </c>
      <c r="C128" s="2" t="s">
        <v>171</v>
      </c>
      <c r="D128" s="86" t="s">
        <v>348</v>
      </c>
    </row>
    <row r="129" spans="1:4" ht="29" x14ac:dyDescent="0.35">
      <c r="A129" s="110"/>
      <c r="B129" s="48" t="s">
        <v>158</v>
      </c>
      <c r="C129" s="2" t="s">
        <v>172</v>
      </c>
      <c r="D129" s="86" t="s">
        <v>349</v>
      </c>
    </row>
    <row r="130" spans="1:4" ht="29" x14ac:dyDescent="0.35">
      <c r="A130" s="110"/>
      <c r="B130" s="48" t="s">
        <v>158</v>
      </c>
      <c r="C130" s="2" t="s">
        <v>173</v>
      </c>
      <c r="D130" s="86" t="s">
        <v>350</v>
      </c>
    </row>
    <row r="131" spans="1:4" x14ac:dyDescent="0.35">
      <c r="A131" s="110"/>
      <c r="B131" s="48" t="s">
        <v>158</v>
      </c>
      <c r="C131" s="2" t="s">
        <v>174</v>
      </c>
      <c r="D131" s="86" t="s">
        <v>351</v>
      </c>
    </row>
    <row r="132" spans="1:4" x14ac:dyDescent="0.35">
      <c r="A132" s="110"/>
      <c r="B132" s="48" t="s">
        <v>158</v>
      </c>
      <c r="C132" s="2" t="s">
        <v>175</v>
      </c>
      <c r="D132" s="86" t="s">
        <v>352</v>
      </c>
    </row>
    <row r="133" spans="1:4" ht="29" x14ac:dyDescent="0.35">
      <c r="A133" s="110"/>
      <c r="B133" s="48" t="s">
        <v>158</v>
      </c>
      <c r="C133" s="2" t="s">
        <v>176</v>
      </c>
      <c r="D133" s="86" t="s">
        <v>353</v>
      </c>
    </row>
    <row r="134" spans="1:4" ht="29" x14ac:dyDescent="0.35">
      <c r="A134" s="110"/>
      <c r="B134" s="48" t="s">
        <v>158</v>
      </c>
      <c r="C134" s="2" t="s">
        <v>177</v>
      </c>
      <c r="D134" s="86" t="s">
        <v>354</v>
      </c>
    </row>
    <row r="135" spans="1:4" x14ac:dyDescent="0.35">
      <c r="A135" s="110"/>
      <c r="B135" s="48" t="s">
        <v>158</v>
      </c>
      <c r="C135" s="2" t="s">
        <v>178</v>
      </c>
      <c r="D135" s="86" t="s">
        <v>355</v>
      </c>
    </row>
    <row r="136" spans="1:4" ht="29" x14ac:dyDescent="0.35">
      <c r="A136" s="110"/>
      <c r="B136" s="48" t="s">
        <v>158</v>
      </c>
      <c r="C136" s="2" t="s">
        <v>179</v>
      </c>
      <c r="D136" s="86" t="s">
        <v>356</v>
      </c>
    </row>
    <row r="137" spans="1:4" ht="31" x14ac:dyDescent="0.35">
      <c r="A137" s="110"/>
      <c r="B137" s="48" t="s">
        <v>158</v>
      </c>
      <c r="C137" s="2" t="s">
        <v>180</v>
      </c>
      <c r="D137" s="86" t="s">
        <v>357</v>
      </c>
    </row>
    <row r="138" spans="1:4" ht="31" x14ac:dyDescent="0.35">
      <c r="A138" s="110"/>
      <c r="B138" s="48" t="s">
        <v>158</v>
      </c>
      <c r="C138" s="2" t="s">
        <v>181</v>
      </c>
      <c r="D138" s="86" t="s">
        <v>358</v>
      </c>
    </row>
  </sheetData>
  <mergeCells count="18">
    <mergeCell ref="A116:A118"/>
    <mergeCell ref="A119:A124"/>
    <mergeCell ref="A125:A127"/>
    <mergeCell ref="A128:A138"/>
    <mergeCell ref="A64:A77"/>
    <mergeCell ref="A78:A90"/>
    <mergeCell ref="A91:A101"/>
    <mergeCell ref="A102:A115"/>
    <mergeCell ref="A35:A42"/>
    <mergeCell ref="A43:A44"/>
    <mergeCell ref="A45:A49"/>
    <mergeCell ref="A50:A59"/>
    <mergeCell ref="A60:A63"/>
    <mergeCell ref="A1:D1"/>
    <mergeCell ref="A3:A11"/>
    <mergeCell ref="A12:A13"/>
    <mergeCell ref="A14:A16"/>
    <mergeCell ref="A17:A34"/>
  </mergeCells>
  <phoneticPr fontId="29"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B6" sqref="B6"/>
    </sheetView>
  </sheetViews>
  <sheetFormatPr defaultColWidth="7.3828125" defaultRowHeight="15.5" x14ac:dyDescent="0.35"/>
  <cols>
    <col min="1" max="1" width="10.53515625" style="13" customWidth="1"/>
    <col min="2" max="2" width="5.53515625" style="13" customWidth="1"/>
    <col min="3" max="12" width="5" style="18" customWidth="1"/>
    <col min="13" max="13" width="5" style="13" customWidth="1"/>
    <col min="14" max="14" width="4.15234375" style="13" customWidth="1"/>
    <col min="15" max="19" width="4.84375" style="13" customWidth="1"/>
    <col min="20" max="20" width="1.84375" style="13" customWidth="1"/>
    <col min="21" max="21" width="4.84375" style="13" customWidth="1"/>
    <col min="22" max="22" width="5.84375" style="13" customWidth="1"/>
    <col min="23" max="16384" width="7.3828125" style="13"/>
  </cols>
  <sheetData>
    <row r="1" spans="1:22" ht="16" customHeight="1" x14ac:dyDescent="0.35">
      <c r="A1" s="93" t="str">
        <f>Sample!A1</f>
        <v>RAWeb 1 - ASSESSMENT GRID</v>
      </c>
      <c r="B1" s="93"/>
      <c r="C1" s="93"/>
      <c r="D1" s="93"/>
      <c r="E1" s="93"/>
      <c r="F1" s="93"/>
      <c r="G1" s="93"/>
      <c r="H1" s="93"/>
      <c r="I1" s="93"/>
      <c r="J1" s="93"/>
      <c r="K1" s="93"/>
      <c r="L1" s="93"/>
      <c r="M1" s="93"/>
      <c r="N1" s="93"/>
      <c r="O1" s="93"/>
      <c r="P1" s="93"/>
      <c r="Q1" s="93"/>
      <c r="R1" s="93"/>
      <c r="S1" s="93"/>
      <c r="T1" s="93"/>
      <c r="U1" s="93"/>
      <c r="V1" s="93"/>
    </row>
    <row r="2" spans="1:22" ht="15" customHeight="1" x14ac:dyDescent="0.35">
      <c r="A2" s="93" t="s">
        <v>359</v>
      </c>
      <c r="B2" s="93"/>
      <c r="C2" s="93"/>
      <c r="D2" s="93"/>
      <c r="E2" s="93"/>
      <c r="F2" s="93"/>
      <c r="G2" s="93"/>
      <c r="H2" s="93"/>
      <c r="I2" s="93"/>
      <c r="J2" s="93"/>
      <c r="K2" s="93"/>
      <c r="L2" s="93"/>
      <c r="M2" s="93"/>
      <c r="N2" s="93"/>
      <c r="O2" s="93"/>
      <c r="P2" s="93"/>
      <c r="Q2" s="93"/>
      <c r="R2" s="93"/>
      <c r="S2" s="93"/>
      <c r="T2" s="93"/>
      <c r="U2" s="93"/>
      <c r="V2" s="93"/>
    </row>
    <row r="3" spans="1:22" ht="15" customHeight="1" x14ac:dyDescent="0.35">
      <c r="B3" s="115" t="s">
        <v>240</v>
      </c>
      <c r="C3" s="111" t="s">
        <v>17</v>
      </c>
      <c r="D3" s="111" t="s">
        <v>219</v>
      </c>
      <c r="E3" s="111" t="s">
        <v>220</v>
      </c>
      <c r="F3" s="111" t="s">
        <v>221</v>
      </c>
      <c r="G3" s="111" t="s">
        <v>222</v>
      </c>
      <c r="H3" s="111" t="s">
        <v>223</v>
      </c>
      <c r="I3" s="111" t="s">
        <v>55</v>
      </c>
      <c r="J3" s="111" t="s">
        <v>224</v>
      </c>
      <c r="K3" s="111" t="s">
        <v>225</v>
      </c>
      <c r="L3" s="111" t="s">
        <v>226</v>
      </c>
      <c r="M3" s="111" t="s">
        <v>227</v>
      </c>
      <c r="N3" s="111" t="s">
        <v>102</v>
      </c>
      <c r="O3" s="111" t="s">
        <v>114</v>
      </c>
      <c r="P3" s="112" t="s">
        <v>237</v>
      </c>
      <c r="Q3" s="113" t="s">
        <v>229</v>
      </c>
      <c r="R3" s="113" t="s">
        <v>231</v>
      </c>
      <c r="S3" s="113" t="s">
        <v>230</v>
      </c>
      <c r="T3" s="24"/>
      <c r="U3" s="24"/>
      <c r="V3" s="24"/>
    </row>
    <row r="4" spans="1:22" ht="16" thickBot="1" x14ac:dyDescent="0.4">
      <c r="A4" s="15"/>
      <c r="B4" s="115"/>
      <c r="C4" s="111"/>
      <c r="D4" s="111"/>
      <c r="E4" s="111"/>
      <c r="F4" s="111"/>
      <c r="G4" s="111"/>
      <c r="H4" s="111"/>
      <c r="I4" s="111"/>
      <c r="J4" s="111"/>
      <c r="K4" s="111"/>
      <c r="L4" s="111"/>
      <c r="M4" s="111"/>
      <c r="N4" s="111"/>
      <c r="O4" s="111"/>
      <c r="P4" s="112"/>
      <c r="Q4" s="113"/>
      <c r="R4" s="113"/>
      <c r="S4" s="113"/>
      <c r="T4" s="24"/>
      <c r="U4" s="24"/>
      <c r="V4" s="24"/>
    </row>
    <row r="5" spans="1:22" ht="59.75" customHeight="1" x14ac:dyDescent="0.35">
      <c r="A5" s="15"/>
      <c r="B5" s="116"/>
      <c r="C5" s="106"/>
      <c r="D5" s="106"/>
      <c r="E5" s="106"/>
      <c r="F5" s="106"/>
      <c r="G5" s="106"/>
      <c r="H5" s="106"/>
      <c r="I5" s="106"/>
      <c r="J5" s="106"/>
      <c r="K5" s="106"/>
      <c r="L5" s="106"/>
      <c r="M5" s="106"/>
      <c r="N5" s="106"/>
      <c r="O5" s="106"/>
      <c r="P5" s="112"/>
      <c r="Q5" s="113"/>
      <c r="R5" s="113"/>
      <c r="S5" s="113"/>
      <c r="T5" s="24"/>
      <c r="U5" s="24"/>
      <c r="V5" s="24"/>
    </row>
    <row r="6" spans="1:22" ht="18" customHeight="1" x14ac:dyDescent="0.35">
      <c r="B6" s="66" t="s">
        <v>127</v>
      </c>
      <c r="C6" s="67">
        <f>CalculationBase!U$12</f>
        <v>0</v>
      </c>
      <c r="D6" s="67">
        <f>CalculationBase!U$15</f>
        <v>0</v>
      </c>
      <c r="E6" s="67">
        <f>CalculationBase!U$19</f>
        <v>0</v>
      </c>
      <c r="F6" s="67">
        <f>CalculationBase!U$38</f>
        <v>0</v>
      </c>
      <c r="G6" s="67">
        <f>CalculationBase!U$47</f>
        <v>0</v>
      </c>
      <c r="H6" s="67">
        <f>CalculationBase!U$50</f>
        <v>0</v>
      </c>
      <c r="I6" s="67">
        <f>CalculationBase!U$56</f>
        <v>0</v>
      </c>
      <c r="J6" s="67">
        <f>CalculationBase!U$67</f>
        <v>0</v>
      </c>
      <c r="K6" s="67">
        <f>CalculationBase!U$72</f>
        <v>0</v>
      </c>
      <c r="L6" s="67">
        <f>CalculationBase!U$87</f>
        <v>0</v>
      </c>
      <c r="M6" s="67">
        <f>CalculationBase!U$101</f>
        <v>0</v>
      </c>
      <c r="N6" s="67">
        <f>CalculationBase!U$113</f>
        <v>0</v>
      </c>
      <c r="O6" s="67">
        <f>CalculationBase!U$128</f>
        <v>0</v>
      </c>
      <c r="P6" s="67">
        <f>CalculationBase!U$132</f>
        <v>0</v>
      </c>
      <c r="Q6" s="67">
        <f>CalculationBase!U$139</f>
        <v>0</v>
      </c>
      <c r="R6" s="67">
        <f>CalculationBase!U$143</f>
        <v>0</v>
      </c>
      <c r="S6" s="68">
        <f>CalculationBase!U$155</f>
        <v>0</v>
      </c>
      <c r="T6" s="24"/>
      <c r="U6" s="25">
        <f t="shared" ref="U6:U8" si="0">SUM(C6:S6)</f>
        <v>0</v>
      </c>
      <c r="V6" s="25" t="s">
        <v>127</v>
      </c>
    </row>
    <row r="7" spans="1:22" ht="18" customHeight="1" x14ac:dyDescent="0.35">
      <c r="A7" s="16"/>
      <c r="B7" s="69" t="s">
        <v>128</v>
      </c>
      <c r="C7" s="64">
        <f>CalculationBase!V$12</f>
        <v>0</v>
      </c>
      <c r="D7" s="64">
        <f>CalculationBase!V$15</f>
        <v>0</v>
      </c>
      <c r="E7" s="64">
        <f>CalculationBase!V$19</f>
        <v>0</v>
      </c>
      <c r="F7" s="64">
        <f>CalculationBase!V$38</f>
        <v>0</v>
      </c>
      <c r="G7" s="64">
        <f>CalculationBase!V$47</f>
        <v>0</v>
      </c>
      <c r="H7" s="64">
        <f>CalculationBase!V$50</f>
        <v>0</v>
      </c>
      <c r="I7" s="64">
        <f>CalculationBase!V$56</f>
        <v>0</v>
      </c>
      <c r="J7" s="64">
        <f>CalculationBase!V$67</f>
        <v>0</v>
      </c>
      <c r="K7" s="64">
        <f>CalculationBase!V$72</f>
        <v>0</v>
      </c>
      <c r="L7" s="64">
        <f>CalculationBase!V$87</f>
        <v>0</v>
      </c>
      <c r="M7" s="64">
        <f>CalculationBase!V$101</f>
        <v>0</v>
      </c>
      <c r="N7" s="64">
        <f>CalculationBase!V$113</f>
        <v>0</v>
      </c>
      <c r="O7" s="64">
        <f>CalculationBase!V$128</f>
        <v>0</v>
      </c>
      <c r="P7" s="64">
        <f>CalculationBase!V$132</f>
        <v>0</v>
      </c>
      <c r="Q7" s="64">
        <f>CalculationBase!V$139</f>
        <v>0</v>
      </c>
      <c r="R7" s="64">
        <f>CalculationBase!V$143</f>
        <v>0</v>
      </c>
      <c r="S7" s="70">
        <f>CalculationBase!V$155</f>
        <v>0</v>
      </c>
      <c r="T7" s="24"/>
      <c r="U7" s="26">
        <f t="shared" si="0"/>
        <v>0</v>
      </c>
      <c r="V7" s="26" t="s">
        <v>128</v>
      </c>
    </row>
    <row r="8" spans="1:22" ht="18" customHeight="1" x14ac:dyDescent="0.35">
      <c r="A8" s="16"/>
      <c r="B8" s="71" t="s">
        <v>129</v>
      </c>
      <c r="C8" s="54">
        <f>CalculationBase!W$12</f>
        <v>0</v>
      </c>
      <c r="D8" s="54">
        <f>CalculationBase!W$15</f>
        <v>0</v>
      </c>
      <c r="E8" s="54">
        <f>CalculationBase!W$19</f>
        <v>0</v>
      </c>
      <c r="F8" s="54">
        <f>CalculationBase!W$38</f>
        <v>0</v>
      </c>
      <c r="G8" s="54">
        <f>CalculationBase!W$47</f>
        <v>0</v>
      </c>
      <c r="H8" s="54">
        <f>CalculationBase!W$50</f>
        <v>0</v>
      </c>
      <c r="I8" s="54">
        <f>CalculationBase!W$56</f>
        <v>0</v>
      </c>
      <c r="J8" s="54">
        <f>CalculationBase!W$67</f>
        <v>0</v>
      </c>
      <c r="K8" s="54">
        <f>CalculationBase!W$72</f>
        <v>0</v>
      </c>
      <c r="L8" s="54">
        <f>CalculationBase!W$87</f>
        <v>0</v>
      </c>
      <c r="M8" s="54">
        <f>CalculationBase!W$101</f>
        <v>0</v>
      </c>
      <c r="N8" s="54">
        <f>CalculationBase!W$113</f>
        <v>0</v>
      </c>
      <c r="O8" s="54">
        <f>CalculationBase!W$128</f>
        <v>0</v>
      </c>
      <c r="P8" s="54">
        <f>CalculationBase!W$132</f>
        <v>0</v>
      </c>
      <c r="Q8" s="54">
        <f>CalculationBase!W$139</f>
        <v>0</v>
      </c>
      <c r="R8" s="54">
        <f>CalculationBase!W$143</f>
        <v>0</v>
      </c>
      <c r="S8" s="72">
        <f>CalculationBase!W$155</f>
        <v>0</v>
      </c>
      <c r="T8" s="24"/>
      <c r="U8" s="82">
        <f t="shared" si="0"/>
        <v>0</v>
      </c>
      <c r="V8" s="82" t="s">
        <v>129</v>
      </c>
    </row>
    <row r="9" spans="1:22" ht="18" customHeight="1" x14ac:dyDescent="0.35">
      <c r="A9" s="16"/>
      <c r="B9" s="69" t="s">
        <v>130</v>
      </c>
      <c r="C9" s="64">
        <f>CalculationBase!AS$12</f>
        <v>0</v>
      </c>
      <c r="D9" s="64">
        <f>CalculationBase!AS$15</f>
        <v>0</v>
      </c>
      <c r="E9" s="64">
        <f>CalculationBase!AS$19</f>
        <v>0</v>
      </c>
      <c r="F9" s="64">
        <f>CalculationBase!AS$38</f>
        <v>0</v>
      </c>
      <c r="G9" s="64">
        <f>CalculationBase!AS$47</f>
        <v>0</v>
      </c>
      <c r="H9" s="64">
        <f>CalculationBase!AS$50</f>
        <v>0</v>
      </c>
      <c r="I9" s="64">
        <f>CalculationBase!AS$56</f>
        <v>0</v>
      </c>
      <c r="J9" s="64">
        <f>CalculationBase!AS$67</f>
        <v>0</v>
      </c>
      <c r="K9" s="64">
        <f>CalculationBase!AS$72</f>
        <v>0</v>
      </c>
      <c r="L9" s="64">
        <f>CalculationBase!AS$87</f>
        <v>0</v>
      </c>
      <c r="M9" s="64">
        <f>CalculationBase!AS$101</f>
        <v>0</v>
      </c>
      <c r="N9" s="64">
        <f>CalculationBase!AS$113</f>
        <v>0</v>
      </c>
      <c r="O9" s="64">
        <f>CalculationBase!AS$128</f>
        <v>0</v>
      </c>
      <c r="P9" s="64">
        <f>CalculationBase!AS$132</f>
        <v>0</v>
      </c>
      <c r="Q9" s="64">
        <f>CalculationBase!AS$139</f>
        <v>0</v>
      </c>
      <c r="R9" s="64">
        <f>CalculationBase!AS$143</f>
        <v>0</v>
      </c>
      <c r="S9" s="70">
        <f>CalculationBase!AS$155</f>
        <v>0</v>
      </c>
      <c r="T9" s="24"/>
      <c r="U9" s="27">
        <f>SUM(C9:S9)</f>
        <v>0</v>
      </c>
      <c r="V9" s="27" t="s">
        <v>130</v>
      </c>
    </row>
    <row r="10" spans="1:22" ht="18" customHeight="1" x14ac:dyDescent="0.35">
      <c r="A10" s="16"/>
      <c r="B10" s="73" t="s">
        <v>182</v>
      </c>
      <c r="C10" s="65">
        <f>CalculationBase!AT$12</f>
        <v>0</v>
      </c>
      <c r="D10" s="54">
        <f>CalculationBase!AT$15</f>
        <v>0</v>
      </c>
      <c r="E10" s="54">
        <f>CalculationBase!AT$19</f>
        <v>0</v>
      </c>
      <c r="F10" s="54">
        <f>CalculationBase!AT$38</f>
        <v>0</v>
      </c>
      <c r="G10" s="54">
        <f>CalculationBase!AT$47</f>
        <v>0</v>
      </c>
      <c r="H10" s="54">
        <f>CalculationBase!AT$50</f>
        <v>0</v>
      </c>
      <c r="I10" s="54">
        <f>CalculationBase!AT$56</f>
        <v>0</v>
      </c>
      <c r="J10" s="54">
        <f>CalculationBase!AT$67</f>
        <v>0</v>
      </c>
      <c r="K10" s="54">
        <f>CalculationBase!AT$72</f>
        <v>0</v>
      </c>
      <c r="L10" s="54">
        <f>CalculationBase!AT$87</f>
        <v>0</v>
      </c>
      <c r="M10" s="54">
        <f>CalculationBase!AT$101</f>
        <v>0</v>
      </c>
      <c r="N10" s="54">
        <f>CalculationBase!AT$113</f>
        <v>0</v>
      </c>
      <c r="O10" s="54">
        <f>CalculationBase!AT$128</f>
        <v>0</v>
      </c>
      <c r="P10" s="54">
        <f>CalculationBase!AT$132</f>
        <v>0</v>
      </c>
      <c r="Q10" s="54">
        <f>CalculationBase!AT$139</f>
        <v>0</v>
      </c>
      <c r="R10" s="54">
        <f>CalculationBase!AT$143</f>
        <v>0</v>
      </c>
      <c r="S10" s="72">
        <f>CalculationBase!AT$155</f>
        <v>0</v>
      </c>
      <c r="T10" s="24"/>
      <c r="U10" s="63">
        <f>SUM(C10:S10)</f>
        <v>0</v>
      </c>
      <c r="V10" s="63" t="s">
        <v>182</v>
      </c>
    </row>
    <row r="11" spans="1:22" ht="18" customHeight="1" x14ac:dyDescent="0.35">
      <c r="A11" s="16"/>
      <c r="B11" s="74" t="s">
        <v>131</v>
      </c>
      <c r="C11" s="75">
        <f>CalculationBase!X$12</f>
        <v>135</v>
      </c>
      <c r="D11" s="75">
        <f>CalculationBase!X$15</f>
        <v>30</v>
      </c>
      <c r="E11" s="75">
        <f>CalculationBase!X$19</f>
        <v>45</v>
      </c>
      <c r="F11" s="75">
        <f>CalculationBase!X$38</f>
        <v>270</v>
      </c>
      <c r="G11" s="75">
        <f>CalculationBase!X$47</f>
        <v>120</v>
      </c>
      <c r="H11" s="75">
        <f>CalculationBase!X$50</f>
        <v>30</v>
      </c>
      <c r="I11" s="75">
        <f>CalculationBase!X$56</f>
        <v>75</v>
      </c>
      <c r="J11" s="75">
        <f>CalculationBase!X$67</f>
        <v>150</v>
      </c>
      <c r="K11" s="75">
        <f>CalculationBase!X$72</f>
        <v>60</v>
      </c>
      <c r="L11" s="75">
        <f>CalculationBase!X$87</f>
        <v>210</v>
      </c>
      <c r="M11" s="75">
        <f>CalculationBase!X$101</f>
        <v>195</v>
      </c>
      <c r="N11" s="75">
        <f>CalculationBase!X$113</f>
        <v>165</v>
      </c>
      <c r="O11" s="75">
        <f>CalculationBase!X$128</f>
        <v>210</v>
      </c>
      <c r="P11" s="75">
        <f>CalculationBase!X$132</f>
        <v>45</v>
      </c>
      <c r="Q11" s="75">
        <f>CalculationBase!X$139</f>
        <v>90</v>
      </c>
      <c r="R11" s="75">
        <f>CalculationBase!X$143</f>
        <v>45</v>
      </c>
      <c r="S11" s="76">
        <f>CalculationBase!X$155</f>
        <v>165</v>
      </c>
      <c r="T11" s="24"/>
      <c r="U11" s="62">
        <f>SUM(C11:S11)</f>
        <v>2040</v>
      </c>
      <c r="V11" s="62" t="s">
        <v>131</v>
      </c>
    </row>
    <row r="12" spans="1:22" x14ac:dyDescent="0.35">
      <c r="B12" s="17"/>
      <c r="C12" s="17"/>
      <c r="D12" s="17"/>
      <c r="E12" s="17"/>
      <c r="F12" s="17"/>
      <c r="G12" s="17"/>
      <c r="H12" s="17"/>
      <c r="I12" s="17"/>
      <c r="J12" s="17"/>
      <c r="K12" s="17"/>
      <c r="L12" s="17"/>
      <c r="M12" s="17"/>
      <c r="N12" s="17"/>
      <c r="O12" s="17"/>
      <c r="P12" s="17"/>
      <c r="Q12" s="17"/>
      <c r="R12" s="17"/>
      <c r="S12" s="17"/>
    </row>
    <row r="13" spans="1:22" x14ac:dyDescent="0.35">
      <c r="B13" s="33" t="str">
        <f>IF(U11=0,"All criteria have been assessed.","Please note that there are still "&amp;U11&amp;" NT criteria.")</f>
        <v>Please note that there are still 2040 NT criteria.</v>
      </c>
      <c r="C13" s="13"/>
      <c r="D13" s="13"/>
      <c r="E13" s="13"/>
      <c r="F13" s="13"/>
    </row>
    <row r="14" spans="1:22" x14ac:dyDescent="0.35">
      <c r="C14" s="13"/>
      <c r="D14" s="13"/>
      <c r="E14" s="13"/>
      <c r="F14" s="13"/>
    </row>
    <row r="15" spans="1:22" ht="38" customHeight="1" x14ac:dyDescent="0.35">
      <c r="B15" s="114" t="s">
        <v>238</v>
      </c>
      <c r="C15" s="114"/>
      <c r="D15" s="114"/>
      <c r="E15" s="114"/>
      <c r="F15" s="114"/>
      <c r="G15" s="114"/>
      <c r="H15" s="114"/>
      <c r="I15" s="114"/>
      <c r="J15" s="114"/>
      <c r="K15" s="114"/>
      <c r="L15" s="114"/>
      <c r="M15" s="114"/>
      <c r="N15" s="114"/>
      <c r="O15" s="114"/>
      <c r="P15" s="114"/>
      <c r="Q15" s="114"/>
      <c r="R15" s="114"/>
      <c r="S15" s="114"/>
    </row>
    <row r="16" spans="1:22" ht="21" customHeight="1" x14ac:dyDescent="0.35">
      <c r="B16" s="83" t="str">
        <f>IF(ISERROR(ROUND(COUNTIF(CalculationBase!Y3:Y154,"C")/(COUNTIF(CalculationBase!Y3:Y154,"C")+COUNTIF(CalculationBase!Y3:Y154,"NC"))*100, 2)&amp;"%"),"NA",ROUND(COUNTIF(CalculationBase!Y3:Y154,"C")/(COUNTIF(CalculationBase!Y3:Y154,"C")+COUNTIF(CalculationBase!Y3:Y154,"NC"))*100, 2)&amp;"%")</f>
        <v>NA</v>
      </c>
      <c r="C16" s="19"/>
    </row>
    <row r="17" spans="3:3" x14ac:dyDescent="0.35">
      <c r="C17" s="19"/>
    </row>
    <row r="44" spans="3:3" x14ac:dyDescent="0.35">
      <c r="C44" s="18">
        <v>1</v>
      </c>
    </row>
    <row r="58" spans="3:3" x14ac:dyDescent="0.35">
      <c r="C58" s="18">
        <v>1</v>
      </c>
    </row>
    <row r="59" spans="3:3" x14ac:dyDescent="0.35">
      <c r="C59" s="18">
        <v>1</v>
      </c>
    </row>
    <row r="68" spans="3:3" x14ac:dyDescent="0.35">
      <c r="C68" s="18">
        <v>1</v>
      </c>
    </row>
    <row r="69" spans="3:3" x14ac:dyDescent="0.35">
      <c r="C69" s="18">
        <v>1</v>
      </c>
    </row>
    <row r="70" spans="3:3" x14ac:dyDescent="0.35">
      <c r="C70" s="18">
        <v>1</v>
      </c>
    </row>
    <row r="71" spans="3:3" x14ac:dyDescent="0.35">
      <c r="C71" s="18">
        <v>1</v>
      </c>
    </row>
    <row r="72" spans="3:3" x14ac:dyDescent="0.35">
      <c r="C72" s="18">
        <v>1</v>
      </c>
    </row>
    <row r="88" spans="3:3" x14ac:dyDescent="0.35">
      <c r="C88" s="18">
        <v>1</v>
      </c>
    </row>
    <row r="89" spans="3:3" x14ac:dyDescent="0.35">
      <c r="C89" s="18">
        <v>1</v>
      </c>
    </row>
    <row r="90" spans="3:3" x14ac:dyDescent="0.35">
      <c r="C90" s="18">
        <v>1</v>
      </c>
    </row>
    <row r="98" spans="3:3" x14ac:dyDescent="0.35">
      <c r="C98" s="18">
        <v>1</v>
      </c>
    </row>
    <row r="99" spans="3:3" x14ac:dyDescent="0.35">
      <c r="C99" s="18">
        <v>1</v>
      </c>
    </row>
    <row r="102" spans="3:3" x14ac:dyDescent="0.35">
      <c r="C102" s="18">
        <v>1</v>
      </c>
    </row>
    <row r="108" spans="3:3" x14ac:dyDescent="0.35">
      <c r="C108" s="18">
        <v>1</v>
      </c>
    </row>
    <row r="109" spans="3:3" x14ac:dyDescent="0.35">
      <c r="C109" s="18">
        <v>1</v>
      </c>
    </row>
    <row r="113" spans="3:3" x14ac:dyDescent="0.35">
      <c r="C113" s="18">
        <v>1</v>
      </c>
    </row>
    <row r="114" spans="3:3" x14ac:dyDescent="0.35">
      <c r="C114" s="18">
        <v>1</v>
      </c>
    </row>
    <row r="117" spans="3:3" x14ac:dyDescent="0.35">
      <c r="C117" s="18">
        <v>1</v>
      </c>
    </row>
    <row r="118" spans="3:3" x14ac:dyDescent="0.35">
      <c r="C118" s="18">
        <v>1</v>
      </c>
    </row>
    <row r="120" spans="3:3" x14ac:dyDescent="0.35">
      <c r="C120" s="18">
        <v>1</v>
      </c>
    </row>
  </sheetData>
  <mergeCells count="21">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28" zoomScaleNormal="100" workbookViewId="0">
      <selection activeCell="D160" sqref="D160"/>
    </sheetView>
  </sheetViews>
  <sheetFormatPr defaultColWidth="9.53515625" defaultRowHeight="15.5" x14ac:dyDescent="0.35"/>
  <cols>
    <col min="1" max="1" width="3.3828125" customWidth="1"/>
    <col min="2" max="2" width="4.69140625" customWidth="1"/>
    <col min="3" max="3" width="5.3828125" customWidth="1"/>
    <col min="4" max="4" width="21.84375" customWidth="1"/>
    <col min="5" max="5" width="6.53515625" customWidth="1"/>
    <col min="6" max="20" width="5.53515625" style="5" customWidth="1"/>
    <col min="21" max="24" width="5.15234375" style="6" customWidth="1"/>
    <col min="27" max="28" width="5.3828125" customWidth="1"/>
    <col min="29" max="29" width="14.15234375" customWidth="1"/>
    <col min="30" max="44" width="5.53515625" style="5" customWidth="1"/>
    <col min="45" max="46" width="7.3828125" style="6" customWidth="1"/>
    <col min="1017" max="1017" width="7.3828125" customWidth="1"/>
  </cols>
  <sheetData>
    <row r="1" spans="1:46" x14ac:dyDescent="0.35">
      <c r="B1" s="53" t="s">
        <v>155</v>
      </c>
      <c r="E1" t="s">
        <v>217</v>
      </c>
      <c r="F1" s="7" t="s">
        <v>1</v>
      </c>
      <c r="G1" s="7" t="s">
        <v>2</v>
      </c>
      <c r="H1" s="7" t="s">
        <v>3</v>
      </c>
      <c r="I1" s="7" t="s">
        <v>5</v>
      </c>
      <c r="J1" s="7" t="s">
        <v>6</v>
      </c>
      <c r="K1" s="7" t="s">
        <v>7</v>
      </c>
      <c r="L1" s="7" t="s">
        <v>8</v>
      </c>
      <c r="M1" s="7" t="s">
        <v>9</v>
      </c>
      <c r="N1" s="7" t="s">
        <v>10</v>
      </c>
      <c r="O1" s="7" t="s">
        <v>11</v>
      </c>
      <c r="P1" s="7" t="s">
        <v>12</v>
      </c>
      <c r="Q1" s="7" t="s">
        <v>13</v>
      </c>
      <c r="R1" s="7" t="s">
        <v>14</v>
      </c>
      <c r="S1" s="7" t="s">
        <v>15</v>
      </c>
      <c r="T1" s="7" t="s">
        <v>16</v>
      </c>
      <c r="U1" s="8" t="s">
        <v>127</v>
      </c>
      <c r="V1" s="8" t="s">
        <v>128</v>
      </c>
      <c r="W1" s="8" t="s">
        <v>129</v>
      </c>
      <c r="X1" s="8" t="s">
        <v>131</v>
      </c>
      <c r="AD1" s="7" t="s">
        <v>1</v>
      </c>
      <c r="AE1" s="7" t="s">
        <v>2</v>
      </c>
      <c r="AF1" s="7" t="s">
        <v>3</v>
      </c>
      <c r="AG1" s="7" t="s">
        <v>5</v>
      </c>
      <c r="AH1" s="7" t="s">
        <v>6</v>
      </c>
      <c r="AI1" s="7" t="s">
        <v>7</v>
      </c>
      <c r="AJ1" s="7" t="s">
        <v>8</v>
      </c>
      <c r="AK1" s="7" t="s">
        <v>9</v>
      </c>
      <c r="AL1" s="7" t="s">
        <v>10</v>
      </c>
      <c r="AM1" s="7" t="s">
        <v>11</v>
      </c>
      <c r="AN1" s="7" t="s">
        <v>12</v>
      </c>
      <c r="AO1" s="7" t="s">
        <v>13</v>
      </c>
      <c r="AP1" s="7" t="s">
        <v>14</v>
      </c>
      <c r="AQ1" s="7" t="s">
        <v>15</v>
      </c>
      <c r="AR1" s="7" t="s">
        <v>16</v>
      </c>
      <c r="AS1" s="8" t="s">
        <v>132</v>
      </c>
      <c r="AT1" s="8" t="s">
        <v>183</v>
      </c>
    </row>
    <row r="2" spans="1:46" x14ac:dyDescent="0.35">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35">
      <c r="A3" s="13">
        <v>1</v>
      </c>
      <c r="B3" s="18" t="str">
        <f>Criteria!$B3</f>
        <v>RGAA</v>
      </c>
      <c r="C3" s="18" t="str">
        <f>Criteria!$C3</f>
        <v>1.1</v>
      </c>
      <c r="D3" s="18" t="str">
        <f>Criteria!$A$3</f>
        <v>IMAGES</v>
      </c>
      <c r="E3" s="18" t="s">
        <v>138</v>
      </c>
      <c r="F3" s="18" t="str">
        <f>'P01'!$E4</f>
        <v>NT</v>
      </c>
      <c r="G3" s="18" t="str">
        <f>'P02'!$E4</f>
        <v>NT</v>
      </c>
      <c r="H3" s="18" t="str">
        <f>'P03'!$E4</f>
        <v>NT</v>
      </c>
      <c r="I3" s="18" t="str">
        <f>'P04'!$E4</f>
        <v>NT</v>
      </c>
      <c r="J3" s="18" t="str">
        <f>'P05'!$E4</f>
        <v>NT</v>
      </c>
      <c r="K3" s="18" t="str">
        <f>'P06'!$E4</f>
        <v>NT</v>
      </c>
      <c r="L3" s="18" t="str">
        <f>'P07'!$E4</f>
        <v>NT</v>
      </c>
      <c r="M3" s="18" t="str">
        <f>'P08'!$E4</f>
        <v>NT</v>
      </c>
      <c r="N3" s="18" t="str">
        <f>'P09'!$E4</f>
        <v>NT</v>
      </c>
      <c r="O3" s="18" t="str">
        <f>'P10'!$E4</f>
        <v>NT</v>
      </c>
      <c r="P3" s="18" t="str">
        <f>'P11'!$E4</f>
        <v>NT</v>
      </c>
      <c r="Q3" s="18" t="str">
        <f>'P12'!$E4</f>
        <v>NT</v>
      </c>
      <c r="R3" s="18" t="str">
        <f>'P13'!$E4</f>
        <v>NT</v>
      </c>
      <c r="S3" s="18" t="str">
        <f>'P14'!$E4</f>
        <v>NT</v>
      </c>
      <c r="T3" s="18" t="str">
        <f>'P15'!$E4</f>
        <v>NT</v>
      </c>
      <c r="U3" s="20">
        <f t="shared" ref="U3" si="0">COUNTIF(F3:T3,"C")</f>
        <v>0</v>
      </c>
      <c r="V3" s="20">
        <f t="shared" ref="V3" si="1">COUNTIF(F3:T3,"NC")</f>
        <v>0</v>
      </c>
      <c r="W3" s="20">
        <f t="shared" ref="W3" si="2">COUNTIF(F3:T3,"NA")</f>
        <v>0</v>
      </c>
      <c r="X3" s="20">
        <f t="shared" ref="X3" si="3">COUNTIF(F3:T3,"NT")</f>
        <v>15</v>
      </c>
      <c r="Y3" s="13" t="str">
        <f t="shared" ref="Y3" si="4">IF(V3&gt;0,"NC",IF(U3&gt;0,"C",IF(X3&gt;0,"NT","NA")))</f>
        <v>NT</v>
      </c>
      <c r="Z3" s="13"/>
      <c r="AA3" s="13">
        <v>1</v>
      </c>
      <c r="AB3" s="18" t="str">
        <f>Criteria!$C3</f>
        <v>1.1</v>
      </c>
      <c r="AC3" s="18" t="str">
        <f>Criteria!$A$3</f>
        <v>IMAGES</v>
      </c>
      <c r="AD3" s="18" t="str">
        <f>'P01'!$F4</f>
        <v>N</v>
      </c>
      <c r="AE3" s="18" t="str">
        <f>'P02'!$F4</f>
        <v>N</v>
      </c>
      <c r="AF3" s="18" t="str">
        <f>'P03'!$F4</f>
        <v>N</v>
      </c>
      <c r="AG3" s="18" t="str">
        <f>'P04'!$F4</f>
        <v>N</v>
      </c>
      <c r="AH3" s="18" t="str">
        <f>'P05'!$F4</f>
        <v>N</v>
      </c>
      <c r="AI3" s="18" t="str">
        <f>'P06'!$F4</f>
        <v>N</v>
      </c>
      <c r="AJ3" s="18" t="str">
        <f>'P07'!$F4</f>
        <v>N</v>
      </c>
      <c r="AK3" s="18" t="str">
        <f>'P08'!$F4</f>
        <v>N</v>
      </c>
      <c r="AL3" s="18" t="str">
        <f>'P09'!$F4</f>
        <v>N</v>
      </c>
      <c r="AM3" s="18" t="str">
        <f>'P10'!$F4</f>
        <v>N</v>
      </c>
      <c r="AN3" s="18" t="str">
        <f>'P11'!$F4</f>
        <v>N</v>
      </c>
      <c r="AO3" s="18" t="str">
        <f>'P12'!$F4</f>
        <v>N</v>
      </c>
      <c r="AP3" s="18" t="str">
        <f>'P13'!$F4</f>
        <v>N</v>
      </c>
      <c r="AQ3" s="18" t="str">
        <f>'P14'!$F4</f>
        <v>N</v>
      </c>
      <c r="AR3" s="18" t="str">
        <f>'P15'!$F4</f>
        <v>N</v>
      </c>
      <c r="AS3" s="20">
        <f>COUNTIF(AD3:AR3,"D")</f>
        <v>0</v>
      </c>
      <c r="AT3" s="20">
        <f>COUNTIF(AD3:AR3,"E")</f>
        <v>0</v>
      </c>
    </row>
    <row r="4" spans="1:46" x14ac:dyDescent="0.35">
      <c r="A4" s="13">
        <v>1</v>
      </c>
      <c r="B4" s="18" t="str">
        <f>Criteria!$B4</f>
        <v>RGAA</v>
      </c>
      <c r="C4" s="18" t="str">
        <f>Criteria!$C4</f>
        <v>1.2</v>
      </c>
      <c r="D4" s="18" t="str">
        <f>Criteria!$A$3</f>
        <v>IMAGES</v>
      </c>
      <c r="E4" s="18" t="s">
        <v>138</v>
      </c>
      <c r="F4" s="18" t="str">
        <f>'P01'!$E5</f>
        <v>NT</v>
      </c>
      <c r="G4" s="18" t="str">
        <f>'P02'!$E5</f>
        <v>NT</v>
      </c>
      <c r="H4" s="18" t="str">
        <f>'P03'!$E5</f>
        <v>NT</v>
      </c>
      <c r="I4" s="18" t="str">
        <f>'P04'!$E5</f>
        <v>NT</v>
      </c>
      <c r="J4" s="18" t="str">
        <f>'P05'!$E5</f>
        <v>NT</v>
      </c>
      <c r="K4" s="18" t="str">
        <f>'P06'!$E5</f>
        <v>NT</v>
      </c>
      <c r="L4" s="18" t="str">
        <f>'P07'!$E5</f>
        <v>NT</v>
      </c>
      <c r="M4" s="18" t="str">
        <f>'P08'!$E5</f>
        <v>NT</v>
      </c>
      <c r="N4" s="18" t="str">
        <f>'P09'!$E5</f>
        <v>NT</v>
      </c>
      <c r="O4" s="18" t="str">
        <f>'P10'!$E5</f>
        <v>NT</v>
      </c>
      <c r="P4" s="18" t="str">
        <f>'P11'!$E5</f>
        <v>NT</v>
      </c>
      <c r="Q4" s="18" t="str">
        <f>'P12'!$E5</f>
        <v>NT</v>
      </c>
      <c r="R4" s="18" t="str">
        <f>'P13'!$E5</f>
        <v>NT</v>
      </c>
      <c r="S4" s="18" t="str">
        <f>'P14'!$E5</f>
        <v>NT</v>
      </c>
      <c r="T4" s="18" t="str">
        <f>'P15'!$E5</f>
        <v>NT</v>
      </c>
      <c r="U4" s="20">
        <f t="shared" ref="U4:U76" si="5">COUNTIF(F4:T4,"C")</f>
        <v>0</v>
      </c>
      <c r="V4" s="20">
        <f t="shared" ref="V4:V76" si="6">COUNTIF(F4:T4,"NC")</f>
        <v>0</v>
      </c>
      <c r="W4" s="20">
        <f t="shared" ref="W4:W76" si="7">COUNTIF(F4:T4,"NA")</f>
        <v>0</v>
      </c>
      <c r="X4" s="20">
        <f t="shared" ref="X4:X75" si="8">COUNTIF(F4:T4,"NT")</f>
        <v>15</v>
      </c>
      <c r="Y4" s="13" t="str">
        <f t="shared" ref="Y4:Y76" si="9">IF(V4&gt;0,"NC",IF(U4&gt;0,"C",IF(X4&gt;0,"NT","NA")))</f>
        <v>NT</v>
      </c>
      <c r="Z4" s="13"/>
      <c r="AA4" s="13">
        <v>1</v>
      </c>
      <c r="AB4" s="18" t="str">
        <f>Criteria!$C4</f>
        <v>1.2</v>
      </c>
      <c r="AC4" s="18" t="str">
        <f>Criteria!$A$3</f>
        <v>IMAGES</v>
      </c>
      <c r="AD4" s="18" t="str">
        <f>'P01'!$F5</f>
        <v>N</v>
      </c>
      <c r="AE4" s="18" t="str">
        <f>'P02'!$F5</f>
        <v>N</v>
      </c>
      <c r="AF4" s="18" t="str">
        <f>'P03'!$F5</f>
        <v>N</v>
      </c>
      <c r="AG4" s="18" t="str">
        <f>'P04'!$F5</f>
        <v>N</v>
      </c>
      <c r="AH4" s="18" t="str">
        <f>'P05'!$F5</f>
        <v>N</v>
      </c>
      <c r="AI4" s="18" t="str">
        <f>'P06'!$F5</f>
        <v>N</v>
      </c>
      <c r="AJ4" s="18" t="str">
        <f>'P07'!$F5</f>
        <v>N</v>
      </c>
      <c r="AK4" s="18" t="str">
        <f>'P08'!$F5</f>
        <v>N</v>
      </c>
      <c r="AL4" s="18" t="str">
        <f>'P09'!$F5</f>
        <v>N</v>
      </c>
      <c r="AM4" s="18" t="str">
        <f>'P10'!$F5</f>
        <v>N</v>
      </c>
      <c r="AN4" s="18" t="str">
        <f>'P11'!$F5</f>
        <v>N</v>
      </c>
      <c r="AO4" s="18" t="str">
        <f>'P12'!$F5</f>
        <v>N</v>
      </c>
      <c r="AP4" s="18" t="str">
        <f>'P13'!$F5</f>
        <v>N</v>
      </c>
      <c r="AQ4" s="18" t="str">
        <f>'P14'!$F5</f>
        <v>N</v>
      </c>
      <c r="AR4" s="18" t="str">
        <f>'P15'!$F5</f>
        <v>N</v>
      </c>
      <c r="AS4" s="20">
        <f t="shared" ref="AS4:AS76" si="10">COUNTIF(AD4:AR4,"D")</f>
        <v>0</v>
      </c>
      <c r="AT4" s="20">
        <f t="shared" ref="AT4:AT76" si="11">COUNTIF(AD4:AR4,"E")</f>
        <v>0</v>
      </c>
    </row>
    <row r="5" spans="1:46" x14ac:dyDescent="0.35">
      <c r="A5" s="13">
        <v>1</v>
      </c>
      <c r="B5" s="18" t="str">
        <f>Criteria!$B5</f>
        <v>RGAA</v>
      </c>
      <c r="C5" s="18" t="str">
        <f>Criteria!$C5</f>
        <v>1.3</v>
      </c>
      <c r="D5" s="18" t="str">
        <f>Criteria!$A$3</f>
        <v>IMAGES</v>
      </c>
      <c r="E5" s="18" t="s">
        <v>138</v>
      </c>
      <c r="F5" s="18" t="str">
        <f>'P01'!$E6</f>
        <v>NT</v>
      </c>
      <c r="G5" s="18" t="str">
        <f>'P02'!$E6</f>
        <v>NT</v>
      </c>
      <c r="H5" s="18" t="str">
        <f>'P03'!$E6</f>
        <v>NT</v>
      </c>
      <c r="I5" s="18" t="str">
        <f>'P04'!$E6</f>
        <v>NT</v>
      </c>
      <c r="J5" s="18" t="str">
        <f>'P05'!$E6</f>
        <v>NT</v>
      </c>
      <c r="K5" s="18" t="str">
        <f>'P06'!$E6</f>
        <v>NT</v>
      </c>
      <c r="L5" s="18" t="str">
        <f>'P07'!$E6</f>
        <v>NT</v>
      </c>
      <c r="M5" s="18" t="str">
        <f>'P08'!$E6</f>
        <v>NT</v>
      </c>
      <c r="N5" s="18" t="str">
        <f>'P09'!$E6</f>
        <v>NT</v>
      </c>
      <c r="O5" s="18" t="str">
        <f>'P10'!$E6</f>
        <v>NT</v>
      </c>
      <c r="P5" s="18" t="str">
        <f>'P11'!$E6</f>
        <v>NT</v>
      </c>
      <c r="Q5" s="18" t="str">
        <f>'P12'!$E6</f>
        <v>NT</v>
      </c>
      <c r="R5" s="18" t="str">
        <f>'P13'!$E6</f>
        <v>NT</v>
      </c>
      <c r="S5" s="18" t="str">
        <f>'P14'!$E6</f>
        <v>NT</v>
      </c>
      <c r="T5" s="18" t="str">
        <f>'P15'!$E6</f>
        <v>NT</v>
      </c>
      <c r="U5" s="20">
        <f t="shared" si="5"/>
        <v>0</v>
      </c>
      <c r="V5" s="20">
        <f t="shared" si="6"/>
        <v>0</v>
      </c>
      <c r="W5" s="20">
        <f t="shared" si="7"/>
        <v>0</v>
      </c>
      <c r="X5" s="20">
        <f t="shared" si="8"/>
        <v>15</v>
      </c>
      <c r="Y5" s="13" t="str">
        <f t="shared" si="9"/>
        <v>NT</v>
      </c>
      <c r="Z5" s="13"/>
      <c r="AA5" s="13">
        <v>1</v>
      </c>
      <c r="AB5" s="18" t="str">
        <f>Criteria!$C5</f>
        <v>1.3</v>
      </c>
      <c r="AC5" s="18" t="str">
        <f>Criteria!$A$3</f>
        <v>IMAGES</v>
      </c>
      <c r="AD5" s="18" t="str">
        <f>'P01'!$F6</f>
        <v>N</v>
      </c>
      <c r="AE5" s="18" t="str">
        <f>'P02'!$F6</f>
        <v>N</v>
      </c>
      <c r="AF5" s="18" t="str">
        <f>'P03'!$F6</f>
        <v>N</v>
      </c>
      <c r="AG5" s="18" t="str">
        <f>'P04'!$F6</f>
        <v>N</v>
      </c>
      <c r="AH5" s="18" t="str">
        <f>'P05'!$F6</f>
        <v>N</v>
      </c>
      <c r="AI5" s="18" t="str">
        <f>'P06'!$F6</f>
        <v>N</v>
      </c>
      <c r="AJ5" s="18" t="str">
        <f>'P07'!$F6</f>
        <v>N</v>
      </c>
      <c r="AK5" s="18" t="str">
        <f>'P08'!$F6</f>
        <v>N</v>
      </c>
      <c r="AL5" s="18" t="str">
        <f>'P09'!$F6</f>
        <v>N</v>
      </c>
      <c r="AM5" s="18" t="str">
        <f>'P10'!$F6</f>
        <v>N</v>
      </c>
      <c r="AN5" s="18" t="str">
        <f>'P11'!$F6</f>
        <v>N</v>
      </c>
      <c r="AO5" s="18" t="str">
        <f>'P12'!$F6</f>
        <v>N</v>
      </c>
      <c r="AP5" s="18" t="str">
        <f>'P13'!$F6</f>
        <v>N</v>
      </c>
      <c r="AQ5" s="18" t="str">
        <f>'P14'!$F6</f>
        <v>N</v>
      </c>
      <c r="AR5" s="18" t="str">
        <f>'P15'!$F6</f>
        <v>N</v>
      </c>
      <c r="AS5" s="20">
        <f t="shared" si="10"/>
        <v>0</v>
      </c>
      <c r="AT5" s="20">
        <f t="shared" si="11"/>
        <v>0</v>
      </c>
    </row>
    <row r="6" spans="1:46" x14ac:dyDescent="0.35">
      <c r="A6" s="13">
        <v>1</v>
      </c>
      <c r="B6" s="18" t="str">
        <f>Criteria!$B6</f>
        <v>RGAA</v>
      </c>
      <c r="C6" s="18" t="str">
        <f>Criteria!$C6</f>
        <v>1.4</v>
      </c>
      <c r="D6" s="18" t="str">
        <f>Criteria!$A$3</f>
        <v>IMAGES</v>
      </c>
      <c r="E6" s="18" t="s">
        <v>138</v>
      </c>
      <c r="F6" s="18" t="str">
        <f>'P01'!$E7</f>
        <v>NT</v>
      </c>
      <c r="G6" s="18" t="str">
        <f>'P02'!$E7</f>
        <v>NT</v>
      </c>
      <c r="H6" s="18" t="str">
        <f>'P03'!$E7</f>
        <v>NT</v>
      </c>
      <c r="I6" s="18" t="str">
        <f>'P04'!$E7</f>
        <v>NT</v>
      </c>
      <c r="J6" s="18" t="str">
        <f>'P05'!$E7</f>
        <v>NT</v>
      </c>
      <c r="K6" s="18" t="str">
        <f>'P06'!$E7</f>
        <v>NT</v>
      </c>
      <c r="L6" s="18" t="str">
        <f>'P07'!$E7</f>
        <v>NT</v>
      </c>
      <c r="M6" s="18" t="str">
        <f>'P08'!$E7</f>
        <v>NT</v>
      </c>
      <c r="N6" s="18" t="str">
        <f>'P09'!$E7</f>
        <v>NT</v>
      </c>
      <c r="O6" s="18" t="str">
        <f>'P10'!$E7</f>
        <v>NT</v>
      </c>
      <c r="P6" s="18" t="str">
        <f>'P11'!$E7</f>
        <v>NT</v>
      </c>
      <c r="Q6" s="18" t="str">
        <f>'P12'!$E7</f>
        <v>NT</v>
      </c>
      <c r="R6" s="18" t="str">
        <f>'P13'!$E7</f>
        <v>NT</v>
      </c>
      <c r="S6" s="18" t="str">
        <f>'P14'!$E7</f>
        <v>NT</v>
      </c>
      <c r="T6" s="18" t="str">
        <f>'P15'!$E7</f>
        <v>NT</v>
      </c>
      <c r="U6" s="20">
        <f t="shared" si="5"/>
        <v>0</v>
      </c>
      <c r="V6" s="20">
        <f t="shared" si="6"/>
        <v>0</v>
      </c>
      <c r="W6" s="20">
        <f t="shared" si="7"/>
        <v>0</v>
      </c>
      <c r="X6" s="20">
        <f t="shared" si="8"/>
        <v>15</v>
      </c>
      <c r="Y6" s="13" t="str">
        <f t="shared" si="9"/>
        <v>NT</v>
      </c>
      <c r="Z6" s="13"/>
      <c r="AA6" s="13">
        <v>1</v>
      </c>
      <c r="AB6" s="18" t="str">
        <f>Criteria!$C6</f>
        <v>1.4</v>
      </c>
      <c r="AC6" s="18" t="str">
        <f>Criteria!$A$3</f>
        <v>IMAGES</v>
      </c>
      <c r="AD6" s="18" t="str">
        <f>'P01'!$F7</f>
        <v>N</v>
      </c>
      <c r="AE6" s="18" t="str">
        <f>'P02'!$F7</f>
        <v>N</v>
      </c>
      <c r="AF6" s="18" t="str">
        <f>'P03'!$F7</f>
        <v>N</v>
      </c>
      <c r="AG6" s="18" t="str">
        <f>'P04'!$F7</f>
        <v>N</v>
      </c>
      <c r="AH6" s="18" t="str">
        <f>'P05'!$F7</f>
        <v>N</v>
      </c>
      <c r="AI6" s="18" t="str">
        <f>'P06'!$F7</f>
        <v>N</v>
      </c>
      <c r="AJ6" s="18" t="str">
        <f>'P07'!$F7</f>
        <v>N</v>
      </c>
      <c r="AK6" s="18" t="str">
        <f>'P08'!$F7</f>
        <v>N</v>
      </c>
      <c r="AL6" s="18" t="str">
        <f>'P09'!$F7</f>
        <v>N</v>
      </c>
      <c r="AM6" s="18" t="str">
        <f>'P10'!$F7</f>
        <v>N</v>
      </c>
      <c r="AN6" s="18" t="str">
        <f>'P11'!$F7</f>
        <v>N</v>
      </c>
      <c r="AO6" s="18" t="str">
        <f>'P12'!$F7</f>
        <v>N</v>
      </c>
      <c r="AP6" s="18" t="str">
        <f>'P13'!$F7</f>
        <v>N</v>
      </c>
      <c r="AQ6" s="18" t="str">
        <f>'P14'!$F7</f>
        <v>N</v>
      </c>
      <c r="AR6" s="18" t="str">
        <f>'P15'!$F7</f>
        <v>N</v>
      </c>
      <c r="AS6" s="20">
        <f t="shared" si="10"/>
        <v>0</v>
      </c>
      <c r="AT6" s="20">
        <f t="shared" si="11"/>
        <v>0</v>
      </c>
    </row>
    <row r="7" spans="1:46" x14ac:dyDescent="0.35">
      <c r="A7" s="13">
        <v>1</v>
      </c>
      <c r="B7" s="18" t="str">
        <f>Criteria!$B7</f>
        <v>RGAA</v>
      </c>
      <c r="C7" s="18" t="str">
        <f>Criteria!$C7</f>
        <v>1.5</v>
      </c>
      <c r="D7" s="18" t="str">
        <f>Criteria!$A$3</f>
        <v>IMAGES</v>
      </c>
      <c r="E7" s="18" t="s">
        <v>138</v>
      </c>
      <c r="F7" s="18" t="str">
        <f>'P01'!$E8</f>
        <v>NT</v>
      </c>
      <c r="G7" s="18" t="str">
        <f>'P02'!$E8</f>
        <v>NT</v>
      </c>
      <c r="H7" s="18" t="str">
        <f>'P03'!$E8</f>
        <v>NT</v>
      </c>
      <c r="I7" s="18" t="str">
        <f>'P04'!$E8</f>
        <v>NT</v>
      </c>
      <c r="J7" s="18" t="str">
        <f>'P05'!$E8</f>
        <v>NT</v>
      </c>
      <c r="K7" s="18" t="str">
        <f>'P06'!$E8</f>
        <v>NT</v>
      </c>
      <c r="L7" s="18" t="str">
        <f>'P07'!$E8</f>
        <v>NT</v>
      </c>
      <c r="M7" s="18" t="str">
        <f>'P08'!$E8</f>
        <v>NT</v>
      </c>
      <c r="N7" s="18" t="str">
        <f>'P09'!$E8</f>
        <v>NT</v>
      </c>
      <c r="O7" s="18" t="str">
        <f>'P10'!$E8</f>
        <v>NT</v>
      </c>
      <c r="P7" s="18" t="str">
        <f>'P11'!$E8</f>
        <v>NT</v>
      </c>
      <c r="Q7" s="18" t="str">
        <f>'P12'!$E8</f>
        <v>NT</v>
      </c>
      <c r="R7" s="18" t="str">
        <f>'P13'!$E8</f>
        <v>NT</v>
      </c>
      <c r="S7" s="18" t="str">
        <f>'P14'!$E8</f>
        <v>NT</v>
      </c>
      <c r="T7" s="18" t="str">
        <f>'P15'!$E8</f>
        <v>NT</v>
      </c>
      <c r="U7" s="20">
        <f t="shared" si="5"/>
        <v>0</v>
      </c>
      <c r="V7" s="20">
        <f t="shared" si="6"/>
        <v>0</v>
      </c>
      <c r="W7" s="20">
        <f t="shared" si="7"/>
        <v>0</v>
      </c>
      <c r="X7" s="20">
        <f t="shared" si="8"/>
        <v>15</v>
      </c>
      <c r="Y7" s="13" t="str">
        <f t="shared" si="9"/>
        <v>NT</v>
      </c>
      <c r="Z7" s="13"/>
      <c r="AA7" s="13">
        <v>1</v>
      </c>
      <c r="AB7" s="18" t="str">
        <f>Criteria!$C7</f>
        <v>1.5</v>
      </c>
      <c r="AC7" s="18" t="str">
        <f>Criteria!$A$3</f>
        <v>IMAGES</v>
      </c>
      <c r="AD7" s="18" t="str">
        <f>'P01'!$F8</f>
        <v>N</v>
      </c>
      <c r="AE7" s="18" t="str">
        <f>'P02'!$F8</f>
        <v>N</v>
      </c>
      <c r="AF7" s="18" t="str">
        <f>'P03'!$F8</f>
        <v>N</v>
      </c>
      <c r="AG7" s="18" t="str">
        <f>'P04'!$F8</f>
        <v>N</v>
      </c>
      <c r="AH7" s="18" t="str">
        <f>'P05'!$F8</f>
        <v>N</v>
      </c>
      <c r="AI7" s="18" t="str">
        <f>'P06'!$F8</f>
        <v>N</v>
      </c>
      <c r="AJ7" s="18" t="str">
        <f>'P07'!$F8</f>
        <v>N</v>
      </c>
      <c r="AK7" s="18" t="str">
        <f>'P08'!$F8</f>
        <v>N</v>
      </c>
      <c r="AL7" s="18" t="str">
        <f>'P09'!$F8</f>
        <v>N</v>
      </c>
      <c r="AM7" s="18" t="str">
        <f>'P10'!$F8</f>
        <v>N</v>
      </c>
      <c r="AN7" s="18" t="str">
        <f>'P11'!$F8</f>
        <v>N</v>
      </c>
      <c r="AO7" s="18" t="str">
        <f>'P12'!$F8</f>
        <v>N</v>
      </c>
      <c r="AP7" s="18" t="str">
        <f>'P13'!$F8</f>
        <v>N</v>
      </c>
      <c r="AQ7" s="18" t="str">
        <f>'P14'!$F8</f>
        <v>N</v>
      </c>
      <c r="AR7" s="18" t="str">
        <f>'P15'!$F8</f>
        <v>N</v>
      </c>
      <c r="AS7" s="20">
        <f t="shared" si="10"/>
        <v>0</v>
      </c>
      <c r="AT7" s="20">
        <f t="shared" si="11"/>
        <v>0</v>
      </c>
    </row>
    <row r="8" spans="1:46" x14ac:dyDescent="0.35">
      <c r="A8" s="13">
        <v>1</v>
      </c>
      <c r="B8" s="18" t="str">
        <f>Criteria!$B8</f>
        <v>RGAA</v>
      </c>
      <c r="C8" s="18" t="str">
        <f>Criteria!$C8</f>
        <v>1.6</v>
      </c>
      <c r="D8" s="18" t="str">
        <f>Criteria!$A$3</f>
        <v>IMAGES</v>
      </c>
      <c r="E8" s="18" t="s">
        <v>138</v>
      </c>
      <c r="F8" s="18" t="str">
        <f>'P01'!$E9</f>
        <v>NT</v>
      </c>
      <c r="G8" s="18" t="str">
        <f>'P02'!$E9</f>
        <v>NT</v>
      </c>
      <c r="H8" s="18" t="str">
        <f>'P03'!$E9</f>
        <v>NT</v>
      </c>
      <c r="I8" s="18" t="str">
        <f>'P04'!$E9</f>
        <v>NT</v>
      </c>
      <c r="J8" s="18" t="str">
        <f>'P05'!$E9</f>
        <v>NT</v>
      </c>
      <c r="K8" s="18" t="str">
        <f>'P06'!$E9</f>
        <v>NT</v>
      </c>
      <c r="L8" s="18" t="str">
        <f>'P07'!$E9</f>
        <v>NT</v>
      </c>
      <c r="M8" s="18" t="str">
        <f>'P08'!$E9</f>
        <v>NT</v>
      </c>
      <c r="N8" s="18" t="str">
        <f>'P09'!$E9</f>
        <v>NT</v>
      </c>
      <c r="O8" s="18" t="str">
        <f>'P10'!$E9</f>
        <v>NT</v>
      </c>
      <c r="P8" s="18" t="str">
        <f>'P11'!$E9</f>
        <v>NT</v>
      </c>
      <c r="Q8" s="18" t="str">
        <f>'P12'!$E9</f>
        <v>NT</v>
      </c>
      <c r="R8" s="18" t="str">
        <f>'P13'!$E9</f>
        <v>NT</v>
      </c>
      <c r="S8" s="18" t="str">
        <f>'P14'!$E9</f>
        <v>NT</v>
      </c>
      <c r="T8" s="18" t="str">
        <f>'P15'!$E9</f>
        <v>NT</v>
      </c>
      <c r="U8" s="20">
        <f t="shared" si="5"/>
        <v>0</v>
      </c>
      <c r="V8" s="20">
        <f t="shared" si="6"/>
        <v>0</v>
      </c>
      <c r="W8" s="20">
        <f t="shared" si="7"/>
        <v>0</v>
      </c>
      <c r="X8" s="20">
        <f t="shared" si="8"/>
        <v>15</v>
      </c>
      <c r="Y8" s="13" t="str">
        <f t="shared" si="9"/>
        <v>NT</v>
      </c>
      <c r="Z8" s="13"/>
      <c r="AA8" s="13">
        <v>1</v>
      </c>
      <c r="AB8" s="18" t="str">
        <f>Criteria!$C8</f>
        <v>1.6</v>
      </c>
      <c r="AC8" s="18" t="str">
        <f>Criteria!$A$3</f>
        <v>IMAGES</v>
      </c>
      <c r="AD8" s="18" t="str">
        <f>'P01'!$F9</f>
        <v>N</v>
      </c>
      <c r="AE8" s="18" t="str">
        <f>'P02'!$F9</f>
        <v>N</v>
      </c>
      <c r="AF8" s="18" t="str">
        <f>'P03'!$F9</f>
        <v>N</v>
      </c>
      <c r="AG8" s="18" t="str">
        <f>'P04'!$F9</f>
        <v>N</v>
      </c>
      <c r="AH8" s="18" t="str">
        <f>'P05'!$F9</f>
        <v>N</v>
      </c>
      <c r="AI8" s="18" t="str">
        <f>'P06'!$F9</f>
        <v>N</v>
      </c>
      <c r="AJ8" s="18" t="str">
        <f>'P07'!$F9</f>
        <v>N</v>
      </c>
      <c r="AK8" s="18" t="str">
        <f>'P08'!$F9</f>
        <v>N</v>
      </c>
      <c r="AL8" s="18" t="str">
        <f>'P09'!$F9</f>
        <v>N</v>
      </c>
      <c r="AM8" s="18" t="str">
        <f>'P10'!$F9</f>
        <v>N</v>
      </c>
      <c r="AN8" s="18" t="str">
        <f>'P11'!$F9</f>
        <v>N</v>
      </c>
      <c r="AO8" s="18" t="str">
        <f>'P12'!$F9</f>
        <v>N</v>
      </c>
      <c r="AP8" s="18" t="str">
        <f>'P13'!$F9</f>
        <v>N</v>
      </c>
      <c r="AQ8" s="18" t="str">
        <f>'P14'!$F9</f>
        <v>N</v>
      </c>
      <c r="AR8" s="18" t="str">
        <f>'P15'!$F9</f>
        <v>N</v>
      </c>
      <c r="AS8" s="20">
        <f t="shared" si="10"/>
        <v>0</v>
      </c>
      <c r="AT8" s="20">
        <f t="shared" si="11"/>
        <v>0</v>
      </c>
    </row>
    <row r="9" spans="1:46" x14ac:dyDescent="0.35">
      <c r="A9" s="13">
        <v>1</v>
      </c>
      <c r="B9" s="18" t="str">
        <f>Criteria!$B9</f>
        <v>RGAA</v>
      </c>
      <c r="C9" s="18" t="str">
        <f>Criteria!$C9</f>
        <v>1.7</v>
      </c>
      <c r="D9" s="18" t="str">
        <f>Criteria!$A$3</f>
        <v>IMAGES</v>
      </c>
      <c r="E9" s="18" t="s">
        <v>138</v>
      </c>
      <c r="F9" s="18" t="str">
        <f>'P01'!$E10</f>
        <v>NT</v>
      </c>
      <c r="G9" s="18" t="str">
        <f>'P02'!$E10</f>
        <v>NT</v>
      </c>
      <c r="H9" s="18" t="str">
        <f>'P03'!$E10</f>
        <v>NT</v>
      </c>
      <c r="I9" s="18" t="str">
        <f>'P04'!$E10</f>
        <v>NT</v>
      </c>
      <c r="J9" s="18" t="str">
        <f>'P05'!$E10</f>
        <v>NT</v>
      </c>
      <c r="K9" s="18" t="str">
        <f>'P06'!$E10</f>
        <v>NT</v>
      </c>
      <c r="L9" s="18" t="str">
        <f>'P07'!$E10</f>
        <v>NT</v>
      </c>
      <c r="M9" s="18" t="str">
        <f>'P08'!$E10</f>
        <v>NT</v>
      </c>
      <c r="N9" s="18" t="str">
        <f>'P09'!$E10</f>
        <v>NT</v>
      </c>
      <c r="O9" s="18" t="str">
        <f>'P10'!$E10</f>
        <v>NT</v>
      </c>
      <c r="P9" s="18" t="str">
        <f>'P11'!$E10</f>
        <v>NT</v>
      </c>
      <c r="Q9" s="18" t="str">
        <f>'P12'!$E10</f>
        <v>NT</v>
      </c>
      <c r="R9" s="18" t="str">
        <f>'P13'!$E10</f>
        <v>NT</v>
      </c>
      <c r="S9" s="18" t="str">
        <f>'P14'!$E10</f>
        <v>NT</v>
      </c>
      <c r="T9" s="18" t="str">
        <f>'P15'!$E10</f>
        <v>NT</v>
      </c>
      <c r="U9" s="20">
        <f t="shared" si="5"/>
        <v>0</v>
      </c>
      <c r="V9" s="20">
        <f t="shared" si="6"/>
        <v>0</v>
      </c>
      <c r="W9" s="20">
        <f t="shared" si="7"/>
        <v>0</v>
      </c>
      <c r="X9" s="20">
        <f t="shared" si="8"/>
        <v>15</v>
      </c>
      <c r="Y9" s="13" t="str">
        <f t="shared" si="9"/>
        <v>NT</v>
      </c>
      <c r="Z9" s="13"/>
      <c r="AA9" s="13">
        <v>1</v>
      </c>
      <c r="AB9" s="18" t="str">
        <f>Criteria!$C9</f>
        <v>1.7</v>
      </c>
      <c r="AC9" s="18" t="str">
        <f>Criteria!$A$3</f>
        <v>IMAGES</v>
      </c>
      <c r="AD9" s="18" t="str">
        <f>'P01'!$F10</f>
        <v>N</v>
      </c>
      <c r="AE9" s="18" t="str">
        <f>'P02'!$F10</f>
        <v>N</v>
      </c>
      <c r="AF9" s="18" t="str">
        <f>'P03'!$F10</f>
        <v>N</v>
      </c>
      <c r="AG9" s="18" t="str">
        <f>'P04'!$F10</f>
        <v>N</v>
      </c>
      <c r="AH9" s="18" t="str">
        <f>'P05'!$F10</f>
        <v>N</v>
      </c>
      <c r="AI9" s="18" t="str">
        <f>'P06'!$F10</f>
        <v>N</v>
      </c>
      <c r="AJ9" s="18" t="str">
        <f>'P07'!$F10</f>
        <v>N</v>
      </c>
      <c r="AK9" s="18" t="str">
        <f>'P08'!$F10</f>
        <v>N</v>
      </c>
      <c r="AL9" s="18" t="str">
        <f>'P09'!$F10</f>
        <v>N</v>
      </c>
      <c r="AM9" s="18" t="str">
        <f>'P10'!$F10</f>
        <v>N</v>
      </c>
      <c r="AN9" s="18" t="str">
        <f>'P11'!$F10</f>
        <v>N</v>
      </c>
      <c r="AO9" s="18" t="str">
        <f>'P12'!$F10</f>
        <v>N</v>
      </c>
      <c r="AP9" s="18" t="str">
        <f>'P13'!$F10</f>
        <v>N</v>
      </c>
      <c r="AQ9" s="18" t="str">
        <f>'P14'!$F10</f>
        <v>N</v>
      </c>
      <c r="AR9" s="18" t="str">
        <f>'P15'!$F10</f>
        <v>N</v>
      </c>
      <c r="AS9" s="20">
        <f t="shared" si="10"/>
        <v>0</v>
      </c>
      <c r="AT9" s="20">
        <f t="shared" si="11"/>
        <v>0</v>
      </c>
    </row>
    <row r="10" spans="1:46" x14ac:dyDescent="0.35">
      <c r="A10" s="13">
        <v>1</v>
      </c>
      <c r="B10" s="18" t="str">
        <f>Criteria!$B10</f>
        <v>RGAA</v>
      </c>
      <c r="C10" s="18" t="str">
        <f>Criteria!$C10</f>
        <v>1.8</v>
      </c>
      <c r="D10" s="18" t="str">
        <f>Criteria!$A$3</f>
        <v>IMAGES</v>
      </c>
      <c r="E10" s="18" t="s">
        <v>139</v>
      </c>
      <c r="F10" s="18" t="str">
        <f>'P01'!$E11</f>
        <v>NT</v>
      </c>
      <c r="G10" s="18" t="str">
        <f>'P02'!$E11</f>
        <v>NT</v>
      </c>
      <c r="H10" s="18" t="str">
        <f>'P03'!$E11</f>
        <v>NT</v>
      </c>
      <c r="I10" s="18" t="str">
        <f>'P04'!$E11</f>
        <v>NT</v>
      </c>
      <c r="J10" s="18" t="str">
        <f>'P05'!$E11</f>
        <v>NT</v>
      </c>
      <c r="K10" s="18" t="str">
        <f>'P06'!$E11</f>
        <v>NT</v>
      </c>
      <c r="L10" s="18" t="str">
        <f>'P07'!$E11</f>
        <v>NT</v>
      </c>
      <c r="M10" s="18" t="str">
        <f>'P08'!$E11</f>
        <v>NT</v>
      </c>
      <c r="N10" s="18" t="str">
        <f>'P09'!$E11</f>
        <v>NT</v>
      </c>
      <c r="O10" s="18" t="str">
        <f>'P10'!$E11</f>
        <v>NT</v>
      </c>
      <c r="P10" s="18" t="str">
        <f>'P11'!$E11</f>
        <v>NT</v>
      </c>
      <c r="Q10" s="18" t="str">
        <f>'P12'!$E11</f>
        <v>NT</v>
      </c>
      <c r="R10" s="18" t="str">
        <f>'P13'!$E11</f>
        <v>NT</v>
      </c>
      <c r="S10" s="18" t="str">
        <f>'P14'!$E11</f>
        <v>NT</v>
      </c>
      <c r="T10" s="18" t="str">
        <f>'P15'!$E11</f>
        <v>NT</v>
      </c>
      <c r="U10" s="20">
        <f t="shared" si="5"/>
        <v>0</v>
      </c>
      <c r="V10" s="20">
        <f t="shared" si="6"/>
        <v>0</v>
      </c>
      <c r="W10" s="20">
        <f t="shared" si="7"/>
        <v>0</v>
      </c>
      <c r="X10" s="20">
        <f t="shared" si="8"/>
        <v>15</v>
      </c>
      <c r="Y10" s="13" t="str">
        <f t="shared" si="9"/>
        <v>NT</v>
      </c>
      <c r="Z10" s="13"/>
      <c r="AA10" s="13">
        <v>1</v>
      </c>
      <c r="AB10" s="18" t="str">
        <f>Criteria!$C10</f>
        <v>1.8</v>
      </c>
      <c r="AC10" s="18" t="str">
        <f>Criteria!$A$3</f>
        <v>IMAGES</v>
      </c>
      <c r="AD10" s="18" t="str">
        <f>'P01'!$F11</f>
        <v>N</v>
      </c>
      <c r="AE10" s="18" t="str">
        <f>'P02'!$F11</f>
        <v>N</v>
      </c>
      <c r="AF10" s="18" t="str">
        <f>'P03'!$F11</f>
        <v>N</v>
      </c>
      <c r="AG10" s="18" t="str">
        <f>'P04'!$F11</f>
        <v>N</v>
      </c>
      <c r="AH10" s="18" t="str">
        <f>'P05'!$F11</f>
        <v>N</v>
      </c>
      <c r="AI10" s="18" t="str">
        <f>'P06'!$F11</f>
        <v>N</v>
      </c>
      <c r="AJ10" s="18" t="str">
        <f>'P07'!$F11</f>
        <v>N</v>
      </c>
      <c r="AK10" s="18" t="str">
        <f>'P08'!$F11</f>
        <v>N</v>
      </c>
      <c r="AL10" s="18" t="str">
        <f>'P09'!$F11</f>
        <v>N</v>
      </c>
      <c r="AM10" s="18" t="str">
        <f>'P10'!$F11</f>
        <v>N</v>
      </c>
      <c r="AN10" s="18" t="str">
        <f>'P11'!$F11</f>
        <v>N</v>
      </c>
      <c r="AO10" s="18" t="str">
        <f>'P12'!$F11</f>
        <v>N</v>
      </c>
      <c r="AP10" s="18" t="str">
        <f>'P13'!$F11</f>
        <v>N</v>
      </c>
      <c r="AQ10" s="18" t="str">
        <f>'P14'!$F11</f>
        <v>N</v>
      </c>
      <c r="AR10" s="18" t="str">
        <f>'P15'!$F11</f>
        <v>N</v>
      </c>
      <c r="AS10" s="20">
        <f t="shared" si="10"/>
        <v>0</v>
      </c>
      <c r="AT10" s="20">
        <f t="shared" si="11"/>
        <v>0</v>
      </c>
    </row>
    <row r="11" spans="1:46" x14ac:dyDescent="0.35">
      <c r="A11" s="13">
        <v>1</v>
      </c>
      <c r="B11" s="18" t="str">
        <f>Criteria!$B11</f>
        <v>RGAA</v>
      </c>
      <c r="C11" s="18" t="str">
        <f>Criteria!$C11</f>
        <v>1.9</v>
      </c>
      <c r="D11" s="18" t="str">
        <f>Criteria!$A$3</f>
        <v>IMAGES</v>
      </c>
      <c r="E11" s="18" t="s">
        <v>138</v>
      </c>
      <c r="F11" s="18" t="str">
        <f>'P01'!$E12</f>
        <v>NT</v>
      </c>
      <c r="G11" s="18" t="str">
        <f>'P02'!$E12</f>
        <v>NT</v>
      </c>
      <c r="H11" s="18" t="str">
        <f>'P03'!$E12</f>
        <v>NT</v>
      </c>
      <c r="I11" s="18" t="str">
        <f>'P04'!$E12</f>
        <v>NT</v>
      </c>
      <c r="J11" s="18" t="str">
        <f>'P05'!$E12</f>
        <v>NT</v>
      </c>
      <c r="K11" s="18" t="str">
        <f>'P06'!$E12</f>
        <v>NT</v>
      </c>
      <c r="L11" s="18" t="str">
        <f>'P07'!$E12</f>
        <v>NT</v>
      </c>
      <c r="M11" s="18" t="str">
        <f>'P08'!$E12</f>
        <v>NT</v>
      </c>
      <c r="N11" s="18" t="str">
        <f>'P09'!$E12</f>
        <v>NT</v>
      </c>
      <c r="O11" s="18" t="str">
        <f>'P10'!$E12</f>
        <v>NT</v>
      </c>
      <c r="P11" s="18" t="str">
        <f>'P11'!$E12</f>
        <v>NT</v>
      </c>
      <c r="Q11" s="18" t="str">
        <f>'P12'!$E12</f>
        <v>NT</v>
      </c>
      <c r="R11" s="18" t="str">
        <f>'P13'!$E12</f>
        <v>NT</v>
      </c>
      <c r="S11" s="18" t="str">
        <f>'P14'!$E12</f>
        <v>NT</v>
      </c>
      <c r="T11" s="18" t="str">
        <f>'P15'!$E12</f>
        <v>NT</v>
      </c>
      <c r="U11" s="20">
        <f t="shared" si="5"/>
        <v>0</v>
      </c>
      <c r="V11" s="20">
        <f t="shared" si="6"/>
        <v>0</v>
      </c>
      <c r="W11" s="20">
        <f t="shared" si="7"/>
        <v>0</v>
      </c>
      <c r="X11" s="20">
        <f t="shared" si="8"/>
        <v>15</v>
      </c>
      <c r="Y11" s="13" t="str">
        <f t="shared" si="9"/>
        <v>NT</v>
      </c>
      <c r="Z11" s="13"/>
      <c r="AA11" s="13">
        <v>1</v>
      </c>
      <c r="AB11" s="18" t="str">
        <f>Criteria!$C11</f>
        <v>1.9</v>
      </c>
      <c r="AC11" s="18" t="str">
        <f>Criteria!$A$3</f>
        <v>IMAGES</v>
      </c>
      <c r="AD11" s="18" t="str">
        <f>'P01'!$F12</f>
        <v>N</v>
      </c>
      <c r="AE11" s="18" t="str">
        <f>'P02'!$F12</f>
        <v>N</v>
      </c>
      <c r="AF11" s="18" t="str">
        <f>'P03'!$F12</f>
        <v>N</v>
      </c>
      <c r="AG11" s="18" t="str">
        <f>'P04'!$F12</f>
        <v>N</v>
      </c>
      <c r="AH11" s="18" t="str">
        <f>'P05'!$F12</f>
        <v>N</v>
      </c>
      <c r="AI11" s="18" t="str">
        <f>'P06'!$F12</f>
        <v>N</v>
      </c>
      <c r="AJ11" s="18" t="str">
        <f>'P07'!$F12</f>
        <v>N</v>
      </c>
      <c r="AK11" s="18" t="str">
        <f>'P08'!$F12</f>
        <v>N</v>
      </c>
      <c r="AL11" s="18" t="str">
        <f>'P09'!$F12</f>
        <v>N</v>
      </c>
      <c r="AM11" s="18" t="str">
        <f>'P10'!$F12</f>
        <v>N</v>
      </c>
      <c r="AN11" s="18" t="str">
        <f>'P11'!$F12</f>
        <v>N</v>
      </c>
      <c r="AO11" s="18" t="str">
        <f>'P12'!$F12</f>
        <v>N</v>
      </c>
      <c r="AP11" s="18" t="str">
        <f>'P13'!$F12</f>
        <v>N</v>
      </c>
      <c r="AQ11" s="18" t="str">
        <f>'P14'!$F12</f>
        <v>N</v>
      </c>
      <c r="AR11" s="18" t="str">
        <f>'P15'!$F12</f>
        <v>N</v>
      </c>
      <c r="AS11" s="20">
        <f t="shared" si="10"/>
        <v>0</v>
      </c>
      <c r="AT11" s="20">
        <f t="shared" si="11"/>
        <v>0</v>
      </c>
    </row>
    <row r="12" spans="1:46" x14ac:dyDescent="0.35">
      <c r="A12" s="57"/>
      <c r="B12" s="58"/>
      <c r="C12" s="58"/>
      <c r="D12" s="58"/>
      <c r="E12" s="58"/>
      <c r="F12" s="58"/>
      <c r="G12" s="58"/>
      <c r="H12" s="58"/>
      <c r="I12" s="58"/>
      <c r="J12" s="58"/>
      <c r="K12" s="58"/>
      <c r="L12" s="58"/>
      <c r="M12" s="58"/>
      <c r="N12" s="58"/>
      <c r="O12" s="58"/>
      <c r="P12" s="58"/>
      <c r="Q12" s="58"/>
      <c r="R12" s="58"/>
      <c r="S12" s="58"/>
      <c r="T12" s="58"/>
      <c r="U12" s="59">
        <f>SUM(U3:U11)</f>
        <v>0</v>
      </c>
      <c r="V12" s="59">
        <f t="shared" ref="V12:X12" si="12">SUM(V3:V11)</f>
        <v>0</v>
      </c>
      <c r="W12" s="59">
        <f t="shared" si="12"/>
        <v>0</v>
      </c>
      <c r="X12" s="59">
        <f t="shared" si="12"/>
        <v>135</v>
      </c>
      <c r="Y12" s="13"/>
      <c r="Z12" s="13"/>
      <c r="AA12" s="55"/>
      <c r="AB12" s="56"/>
      <c r="AC12" s="56"/>
      <c r="AD12" s="56"/>
      <c r="AE12" s="56"/>
      <c r="AF12" s="56"/>
      <c r="AG12" s="56"/>
      <c r="AH12" s="56"/>
      <c r="AI12" s="56"/>
      <c r="AJ12" s="56"/>
      <c r="AK12" s="56"/>
      <c r="AL12" s="56"/>
      <c r="AM12" s="56"/>
      <c r="AN12" s="56"/>
      <c r="AO12" s="56"/>
      <c r="AP12" s="56"/>
      <c r="AQ12" s="56"/>
      <c r="AR12" s="56"/>
      <c r="AS12" s="59">
        <f t="shared" ref="AS12:AT12" si="13">SUM(AS3:AS11)</f>
        <v>0</v>
      </c>
      <c r="AT12" s="59">
        <f t="shared" si="13"/>
        <v>0</v>
      </c>
    </row>
    <row r="13" spans="1:46" x14ac:dyDescent="0.35">
      <c r="A13" s="13">
        <v>2</v>
      </c>
      <c r="B13" s="18" t="str">
        <f>Criteria!$B12</f>
        <v>RGAA</v>
      </c>
      <c r="C13" s="18" t="str">
        <f>Criteria!$C12</f>
        <v>2.1</v>
      </c>
      <c r="D13" s="18" t="str">
        <f>Criteria!$A$12</f>
        <v>FRAMES</v>
      </c>
      <c r="E13" s="18" t="s">
        <v>138</v>
      </c>
      <c r="F13" s="18" t="str">
        <f>'P01'!$E13</f>
        <v>NT</v>
      </c>
      <c r="G13" s="18" t="str">
        <f>'P02'!$E13</f>
        <v>NT</v>
      </c>
      <c r="H13" s="18" t="str">
        <f>'P03'!$E13</f>
        <v>NT</v>
      </c>
      <c r="I13" s="18" t="str">
        <f>'P04'!$E13</f>
        <v>NT</v>
      </c>
      <c r="J13" s="18" t="str">
        <f>'P05'!$E13</f>
        <v>NT</v>
      </c>
      <c r="K13" s="18" t="str">
        <f>'P06'!$E13</f>
        <v>NT</v>
      </c>
      <c r="L13" s="18" t="str">
        <f>'P07'!$E13</f>
        <v>NT</v>
      </c>
      <c r="M13" s="18" t="str">
        <f>'P08'!$E13</f>
        <v>NT</v>
      </c>
      <c r="N13" s="18" t="str">
        <f>'P09'!$E13</f>
        <v>NT</v>
      </c>
      <c r="O13" s="18" t="str">
        <f>'P10'!$E13</f>
        <v>NT</v>
      </c>
      <c r="P13" s="18" t="str">
        <f>'P11'!$E13</f>
        <v>NT</v>
      </c>
      <c r="Q13" s="18" t="str">
        <f>'P12'!$E13</f>
        <v>NT</v>
      </c>
      <c r="R13" s="18" t="str">
        <f>'P13'!$E13</f>
        <v>NT</v>
      </c>
      <c r="S13" s="18" t="str">
        <f>'P14'!$E13</f>
        <v>NT</v>
      </c>
      <c r="T13" s="18" t="str">
        <f>'P15'!$E13</f>
        <v>NT</v>
      </c>
      <c r="U13" s="20">
        <f t="shared" si="5"/>
        <v>0</v>
      </c>
      <c r="V13" s="20">
        <f t="shared" si="6"/>
        <v>0</v>
      </c>
      <c r="W13" s="20">
        <f t="shared" si="7"/>
        <v>0</v>
      </c>
      <c r="X13" s="20">
        <f t="shared" si="8"/>
        <v>15</v>
      </c>
      <c r="Y13" s="13" t="str">
        <f t="shared" si="9"/>
        <v>NT</v>
      </c>
      <c r="Z13" s="13"/>
      <c r="AA13" s="13">
        <v>2</v>
      </c>
      <c r="AB13" s="18" t="str">
        <f>Criteria!$C12</f>
        <v>2.1</v>
      </c>
      <c r="AC13" s="18" t="str">
        <f>Criteria!$A$12</f>
        <v>FRAMES</v>
      </c>
      <c r="AD13" s="18" t="str">
        <f>'P01'!$F13</f>
        <v>N</v>
      </c>
      <c r="AE13" s="18" t="str">
        <f>'P02'!$F13</f>
        <v>N</v>
      </c>
      <c r="AF13" s="18" t="str">
        <f>'P03'!$F13</f>
        <v>N</v>
      </c>
      <c r="AG13" s="18" t="str">
        <f>'P04'!$F13</f>
        <v>N</v>
      </c>
      <c r="AH13" s="18" t="str">
        <f>'P05'!$F13</f>
        <v>N</v>
      </c>
      <c r="AI13" s="18" t="str">
        <f>'P06'!$F13</f>
        <v>N</v>
      </c>
      <c r="AJ13" s="18" t="str">
        <f>'P07'!$F13</f>
        <v>N</v>
      </c>
      <c r="AK13" s="18" t="str">
        <f>'P08'!$F13</f>
        <v>N</v>
      </c>
      <c r="AL13" s="18" t="str">
        <f>'P09'!$F13</f>
        <v>N</v>
      </c>
      <c r="AM13" s="18" t="str">
        <f>'P10'!$F13</f>
        <v>N</v>
      </c>
      <c r="AN13" s="18" t="str">
        <f>'P11'!$F13</f>
        <v>N</v>
      </c>
      <c r="AO13" s="18" t="str">
        <f>'P12'!$F13</f>
        <v>N</v>
      </c>
      <c r="AP13" s="18" t="str">
        <f>'P13'!$F13</f>
        <v>N</v>
      </c>
      <c r="AQ13" s="18" t="str">
        <f>'P14'!$F13</f>
        <v>N</v>
      </c>
      <c r="AR13" s="18" t="str">
        <f>'P15'!$F13</f>
        <v>N</v>
      </c>
      <c r="AS13" s="20">
        <f t="shared" si="10"/>
        <v>0</v>
      </c>
      <c r="AT13" s="20">
        <f t="shared" si="11"/>
        <v>0</v>
      </c>
    </row>
    <row r="14" spans="1:46" x14ac:dyDescent="0.35">
      <c r="A14" s="13">
        <v>2</v>
      </c>
      <c r="B14" s="18" t="str">
        <f>Criteria!$B13</f>
        <v>RGAA</v>
      </c>
      <c r="C14" s="18" t="str">
        <f>Criteria!$C13</f>
        <v>2.2</v>
      </c>
      <c r="D14" s="18" t="str">
        <f>Criteria!$A$12</f>
        <v>FRAMES</v>
      </c>
      <c r="E14" s="18" t="s">
        <v>138</v>
      </c>
      <c r="F14" s="18" t="str">
        <f>'P01'!$E14</f>
        <v>NT</v>
      </c>
      <c r="G14" s="18" t="str">
        <f>'P02'!$E14</f>
        <v>NT</v>
      </c>
      <c r="H14" s="18" t="str">
        <f>'P03'!$E14</f>
        <v>NT</v>
      </c>
      <c r="I14" s="18" t="str">
        <f>'P04'!$E14</f>
        <v>NT</v>
      </c>
      <c r="J14" s="18" t="str">
        <f>'P05'!$E14</f>
        <v>NT</v>
      </c>
      <c r="K14" s="18" t="str">
        <f>'P06'!$E14</f>
        <v>NT</v>
      </c>
      <c r="L14" s="18" t="str">
        <f>'P07'!$E14</f>
        <v>NT</v>
      </c>
      <c r="M14" s="18" t="str">
        <f>'P08'!$E14</f>
        <v>NT</v>
      </c>
      <c r="N14" s="18" t="str">
        <f>'P09'!$E14</f>
        <v>NT</v>
      </c>
      <c r="O14" s="18" t="str">
        <f>'P10'!$E14</f>
        <v>NT</v>
      </c>
      <c r="P14" s="18" t="str">
        <f>'P11'!$E14</f>
        <v>NT</v>
      </c>
      <c r="Q14" s="18" t="str">
        <f>'P12'!$E14</f>
        <v>NT</v>
      </c>
      <c r="R14" s="18" t="str">
        <f>'P13'!$E14</f>
        <v>NT</v>
      </c>
      <c r="S14" s="18" t="str">
        <f>'P14'!$E14</f>
        <v>NT</v>
      </c>
      <c r="T14" s="18" t="str">
        <f>'P15'!$E14</f>
        <v>NT</v>
      </c>
      <c r="U14" s="20">
        <f t="shared" si="5"/>
        <v>0</v>
      </c>
      <c r="V14" s="20">
        <f t="shared" si="6"/>
        <v>0</v>
      </c>
      <c r="W14" s="20">
        <f t="shared" si="7"/>
        <v>0</v>
      </c>
      <c r="X14" s="20">
        <f t="shared" si="8"/>
        <v>15</v>
      </c>
      <c r="Y14" s="13" t="str">
        <f t="shared" si="9"/>
        <v>NT</v>
      </c>
      <c r="Z14" s="13"/>
      <c r="AA14" s="13">
        <v>2</v>
      </c>
      <c r="AB14" s="18" t="str">
        <f>Criteria!$C13</f>
        <v>2.2</v>
      </c>
      <c r="AC14" s="18" t="str">
        <f>Criteria!$A$12</f>
        <v>FRAMES</v>
      </c>
      <c r="AD14" s="18" t="str">
        <f>'P01'!$F14</f>
        <v>N</v>
      </c>
      <c r="AE14" s="18" t="str">
        <f>'P02'!$F14</f>
        <v>N</v>
      </c>
      <c r="AF14" s="18" t="str">
        <f>'P03'!$F14</f>
        <v>N</v>
      </c>
      <c r="AG14" s="18" t="str">
        <f>'P04'!$F14</f>
        <v>N</v>
      </c>
      <c r="AH14" s="18" t="str">
        <f>'P05'!$F14</f>
        <v>N</v>
      </c>
      <c r="AI14" s="18" t="str">
        <f>'P06'!$F14</f>
        <v>N</v>
      </c>
      <c r="AJ14" s="18" t="str">
        <f>'P07'!$F14</f>
        <v>N</v>
      </c>
      <c r="AK14" s="18" t="str">
        <f>'P08'!$F14</f>
        <v>N</v>
      </c>
      <c r="AL14" s="18" t="str">
        <f>'P09'!$F14</f>
        <v>N</v>
      </c>
      <c r="AM14" s="18" t="str">
        <f>'P10'!$F14</f>
        <v>N</v>
      </c>
      <c r="AN14" s="18" t="str">
        <f>'P11'!$F14</f>
        <v>N</v>
      </c>
      <c r="AO14" s="18" t="str">
        <f>'P12'!$F14</f>
        <v>N</v>
      </c>
      <c r="AP14" s="18" t="str">
        <f>'P13'!$F14</f>
        <v>N</v>
      </c>
      <c r="AQ14" s="18" t="str">
        <f>'P14'!$F14</f>
        <v>N</v>
      </c>
      <c r="AR14" s="18" t="str">
        <f>'P15'!$F14</f>
        <v>N</v>
      </c>
      <c r="AS14" s="20">
        <f t="shared" si="10"/>
        <v>0</v>
      </c>
      <c r="AT14" s="20">
        <f t="shared" si="11"/>
        <v>0</v>
      </c>
    </row>
    <row r="15" spans="1:46" x14ac:dyDescent="0.35">
      <c r="A15" s="57"/>
      <c r="B15" s="58"/>
      <c r="C15" s="58"/>
      <c r="D15" s="58"/>
      <c r="E15" s="58"/>
      <c r="F15" s="58"/>
      <c r="G15" s="58"/>
      <c r="H15" s="58"/>
      <c r="I15" s="58"/>
      <c r="J15" s="58"/>
      <c r="K15" s="58"/>
      <c r="L15" s="58"/>
      <c r="M15" s="58"/>
      <c r="N15" s="58"/>
      <c r="O15" s="58"/>
      <c r="P15" s="58"/>
      <c r="Q15" s="58"/>
      <c r="R15" s="58"/>
      <c r="S15" s="58"/>
      <c r="T15" s="58"/>
      <c r="U15" s="59">
        <f>SUM(U13:U14)</f>
        <v>0</v>
      </c>
      <c r="V15" s="59">
        <f t="shared" ref="V15:X15" si="14">SUM(V13:V14)</f>
        <v>0</v>
      </c>
      <c r="W15" s="59">
        <f t="shared" si="14"/>
        <v>0</v>
      </c>
      <c r="X15" s="59">
        <f t="shared" si="14"/>
        <v>30</v>
      </c>
      <c r="Y15" s="13"/>
      <c r="Z15" s="13"/>
      <c r="AA15" s="55"/>
      <c r="AB15" s="56"/>
      <c r="AC15" s="56"/>
      <c r="AD15" s="56"/>
      <c r="AE15" s="56"/>
      <c r="AF15" s="56"/>
      <c r="AG15" s="56"/>
      <c r="AH15" s="56"/>
      <c r="AI15" s="56"/>
      <c r="AJ15" s="56"/>
      <c r="AK15" s="56"/>
      <c r="AL15" s="56"/>
      <c r="AM15" s="56"/>
      <c r="AN15" s="56"/>
      <c r="AO15" s="56"/>
      <c r="AP15" s="56"/>
      <c r="AQ15" s="56"/>
      <c r="AR15" s="56"/>
      <c r="AS15" s="59">
        <f>SUM(AS13:AS14)</f>
        <v>0</v>
      </c>
      <c r="AT15" s="59">
        <f t="shared" ref="AT15" si="15">SUM(AT13:AT14)</f>
        <v>0</v>
      </c>
    </row>
    <row r="16" spans="1:46" x14ac:dyDescent="0.35">
      <c r="A16" s="13">
        <v>3</v>
      </c>
      <c r="B16" s="18" t="str">
        <f>Criteria!$B14</f>
        <v>RGAA</v>
      </c>
      <c r="C16" s="18" t="str">
        <f>Criteria!$C14</f>
        <v>3.1</v>
      </c>
      <c r="D16" s="18" t="str">
        <f>Criteria!$A$14</f>
        <v>COLOURS</v>
      </c>
      <c r="E16" s="18" t="s">
        <v>138</v>
      </c>
      <c r="F16" s="18" t="str">
        <f>'P01'!$E15</f>
        <v>NT</v>
      </c>
      <c r="G16" s="18" t="str">
        <f>'P02'!$E15</f>
        <v>NT</v>
      </c>
      <c r="H16" s="18" t="str">
        <f>'P03'!$E15</f>
        <v>NT</v>
      </c>
      <c r="I16" s="18" t="str">
        <f>'P04'!$E15</f>
        <v>NT</v>
      </c>
      <c r="J16" s="18" t="str">
        <f>'P05'!$E15</f>
        <v>NT</v>
      </c>
      <c r="K16" s="18" t="str">
        <f>'P06'!$E15</f>
        <v>NT</v>
      </c>
      <c r="L16" s="18" t="str">
        <f>'P07'!$E15</f>
        <v>NT</v>
      </c>
      <c r="M16" s="18" t="str">
        <f>'P08'!$E15</f>
        <v>NT</v>
      </c>
      <c r="N16" s="18" t="str">
        <f>'P09'!$E15</f>
        <v>NT</v>
      </c>
      <c r="O16" s="18" t="str">
        <f>'P10'!$E15</f>
        <v>NT</v>
      </c>
      <c r="P16" s="18" t="str">
        <f>'P11'!$E15</f>
        <v>NT</v>
      </c>
      <c r="Q16" s="18" t="str">
        <f>'P12'!$E15</f>
        <v>NT</v>
      </c>
      <c r="R16" s="18" t="str">
        <f>'P13'!$E15</f>
        <v>NT</v>
      </c>
      <c r="S16" s="18" t="str">
        <f>'P14'!$E15</f>
        <v>NT</v>
      </c>
      <c r="T16" s="18" t="str">
        <f>'P15'!$E15</f>
        <v>NT</v>
      </c>
      <c r="U16" s="20">
        <f t="shared" si="5"/>
        <v>0</v>
      </c>
      <c r="V16" s="20">
        <f t="shared" si="6"/>
        <v>0</v>
      </c>
      <c r="W16" s="20">
        <f t="shared" si="7"/>
        <v>0</v>
      </c>
      <c r="X16" s="20">
        <f t="shared" si="8"/>
        <v>15</v>
      </c>
      <c r="Y16" s="13" t="str">
        <f t="shared" si="9"/>
        <v>NT</v>
      </c>
      <c r="Z16" s="13"/>
      <c r="AA16" s="13">
        <v>3</v>
      </c>
      <c r="AB16" s="18" t="str">
        <f>Criteria!$C14</f>
        <v>3.1</v>
      </c>
      <c r="AC16" s="18" t="str">
        <f>Criteria!$A$14</f>
        <v>COLOURS</v>
      </c>
      <c r="AD16" s="18" t="str">
        <f>'P01'!$F15</f>
        <v>N</v>
      </c>
      <c r="AE16" s="18" t="str">
        <f>'P02'!$F15</f>
        <v>N</v>
      </c>
      <c r="AF16" s="18" t="str">
        <f>'P03'!$F15</f>
        <v>N</v>
      </c>
      <c r="AG16" s="18" t="str">
        <f>'P04'!$F15</f>
        <v>N</v>
      </c>
      <c r="AH16" s="18" t="str">
        <f>'P05'!$F15</f>
        <v>N</v>
      </c>
      <c r="AI16" s="18" t="str">
        <f>'P06'!$F15</f>
        <v>N</v>
      </c>
      <c r="AJ16" s="18" t="str">
        <f>'P07'!$F15</f>
        <v>N</v>
      </c>
      <c r="AK16" s="18" t="str">
        <f>'P08'!$F15</f>
        <v>N</v>
      </c>
      <c r="AL16" s="18" t="str">
        <f>'P09'!$F15</f>
        <v>N</v>
      </c>
      <c r="AM16" s="18" t="str">
        <f>'P10'!$F15</f>
        <v>N</v>
      </c>
      <c r="AN16" s="18" t="str">
        <f>'P11'!$F15</f>
        <v>N</v>
      </c>
      <c r="AO16" s="18" t="str">
        <f>'P12'!$F15</f>
        <v>N</v>
      </c>
      <c r="AP16" s="18" t="str">
        <f>'P13'!$F15</f>
        <v>N</v>
      </c>
      <c r="AQ16" s="18" t="str">
        <f>'P14'!$F15</f>
        <v>N</v>
      </c>
      <c r="AR16" s="18" t="str">
        <f>'P15'!$F15</f>
        <v>N</v>
      </c>
      <c r="AS16" s="20">
        <f t="shared" si="10"/>
        <v>0</v>
      </c>
      <c r="AT16" s="20">
        <f t="shared" si="11"/>
        <v>0</v>
      </c>
    </row>
    <row r="17" spans="1:46" x14ac:dyDescent="0.35">
      <c r="A17" s="13">
        <v>3</v>
      </c>
      <c r="B17" s="18" t="str">
        <f>Criteria!$B15</f>
        <v>RGAA</v>
      </c>
      <c r="C17" s="18" t="str">
        <f>Criteria!$C15</f>
        <v>3.2</v>
      </c>
      <c r="D17" s="18" t="str">
        <f>Criteria!$A$14</f>
        <v>COLOURS</v>
      </c>
      <c r="E17" s="18" t="s">
        <v>139</v>
      </c>
      <c r="F17" s="18" t="str">
        <f>'P01'!$E16</f>
        <v>NT</v>
      </c>
      <c r="G17" s="18" t="str">
        <f>'P02'!$E16</f>
        <v>NT</v>
      </c>
      <c r="H17" s="18" t="str">
        <f>'P03'!$E16</f>
        <v>NT</v>
      </c>
      <c r="I17" s="18" t="str">
        <f>'P04'!$E16</f>
        <v>NT</v>
      </c>
      <c r="J17" s="18" t="str">
        <f>'P05'!$E16</f>
        <v>NT</v>
      </c>
      <c r="K17" s="18" t="str">
        <f>'P06'!$E16</f>
        <v>NT</v>
      </c>
      <c r="L17" s="18" t="str">
        <f>'P07'!$E16</f>
        <v>NT</v>
      </c>
      <c r="M17" s="18" t="str">
        <f>'P08'!$E16</f>
        <v>NT</v>
      </c>
      <c r="N17" s="18" t="str">
        <f>'P09'!$E16</f>
        <v>NT</v>
      </c>
      <c r="O17" s="18" t="str">
        <f>'P10'!$E16</f>
        <v>NT</v>
      </c>
      <c r="P17" s="18" t="str">
        <f>'P11'!$E16</f>
        <v>NT</v>
      </c>
      <c r="Q17" s="18" t="str">
        <f>'P12'!$E16</f>
        <v>NT</v>
      </c>
      <c r="R17" s="18" t="str">
        <f>'P13'!$E16</f>
        <v>NT</v>
      </c>
      <c r="S17" s="18" t="str">
        <f>'P14'!$E16</f>
        <v>NT</v>
      </c>
      <c r="T17" s="18" t="str">
        <f>'P15'!$E16</f>
        <v>NT</v>
      </c>
      <c r="U17" s="20">
        <f t="shared" si="5"/>
        <v>0</v>
      </c>
      <c r="V17" s="20">
        <f t="shared" si="6"/>
        <v>0</v>
      </c>
      <c r="W17" s="20">
        <f t="shared" si="7"/>
        <v>0</v>
      </c>
      <c r="X17" s="20">
        <f t="shared" si="8"/>
        <v>15</v>
      </c>
      <c r="Y17" s="13" t="str">
        <f t="shared" si="9"/>
        <v>NT</v>
      </c>
      <c r="Z17" s="13"/>
      <c r="AA17" s="13">
        <v>3</v>
      </c>
      <c r="AB17" s="18" t="str">
        <f>Criteria!$C15</f>
        <v>3.2</v>
      </c>
      <c r="AC17" s="18" t="str">
        <f>Criteria!$A$14</f>
        <v>COLOURS</v>
      </c>
      <c r="AD17" s="18" t="str">
        <f>'P01'!$F16</f>
        <v>N</v>
      </c>
      <c r="AE17" s="18" t="str">
        <f>'P02'!$F16</f>
        <v>N</v>
      </c>
      <c r="AF17" s="18" t="str">
        <f>'P03'!$F16</f>
        <v>N</v>
      </c>
      <c r="AG17" s="18" t="str">
        <f>'P04'!$F16</f>
        <v>N</v>
      </c>
      <c r="AH17" s="18" t="str">
        <f>'P05'!$F16</f>
        <v>N</v>
      </c>
      <c r="AI17" s="18" t="str">
        <f>'P06'!$F16</f>
        <v>N</v>
      </c>
      <c r="AJ17" s="18" t="str">
        <f>'P07'!$F16</f>
        <v>N</v>
      </c>
      <c r="AK17" s="18" t="str">
        <f>'P08'!$F16</f>
        <v>N</v>
      </c>
      <c r="AL17" s="18" t="str">
        <f>'P09'!$F16</f>
        <v>N</v>
      </c>
      <c r="AM17" s="18" t="str">
        <f>'P10'!$F16</f>
        <v>N</v>
      </c>
      <c r="AN17" s="18" t="str">
        <f>'P11'!$F16</f>
        <v>N</v>
      </c>
      <c r="AO17" s="18" t="str">
        <f>'P12'!$F16</f>
        <v>N</v>
      </c>
      <c r="AP17" s="18" t="str">
        <f>'P13'!$F16</f>
        <v>N</v>
      </c>
      <c r="AQ17" s="18" t="str">
        <f>'P14'!$F16</f>
        <v>N</v>
      </c>
      <c r="AR17" s="18" t="str">
        <f>'P15'!$F16</f>
        <v>N</v>
      </c>
      <c r="AS17" s="20">
        <f t="shared" si="10"/>
        <v>0</v>
      </c>
      <c r="AT17" s="20">
        <f t="shared" si="11"/>
        <v>0</v>
      </c>
    </row>
    <row r="18" spans="1:46" x14ac:dyDescent="0.35">
      <c r="A18" s="13">
        <v>3</v>
      </c>
      <c r="B18" s="18" t="str">
        <f>Criteria!$B16</f>
        <v>RGAA</v>
      </c>
      <c r="C18" s="18" t="str">
        <f>Criteria!$C16</f>
        <v>3.3</v>
      </c>
      <c r="D18" s="18" t="str">
        <f>Criteria!$A$14</f>
        <v>COLOURS</v>
      </c>
      <c r="E18" s="18" t="s">
        <v>138</v>
      </c>
      <c r="F18" s="18" t="str">
        <f>'P01'!$E17</f>
        <v>NT</v>
      </c>
      <c r="G18" s="18" t="str">
        <f>'P02'!$E17</f>
        <v>NT</v>
      </c>
      <c r="H18" s="18" t="str">
        <f>'P03'!$E17</f>
        <v>NT</v>
      </c>
      <c r="I18" s="18" t="str">
        <f>'P04'!$E17</f>
        <v>NT</v>
      </c>
      <c r="J18" s="18" t="str">
        <f>'P05'!$E17</f>
        <v>NT</v>
      </c>
      <c r="K18" s="18" t="str">
        <f>'P06'!$E17</f>
        <v>NT</v>
      </c>
      <c r="L18" s="18" t="str">
        <f>'P07'!$E17</f>
        <v>NT</v>
      </c>
      <c r="M18" s="18" t="str">
        <f>'P08'!$E17</f>
        <v>NT</v>
      </c>
      <c r="N18" s="18" t="str">
        <f>'P09'!$E17</f>
        <v>NT</v>
      </c>
      <c r="O18" s="18" t="str">
        <f>'P10'!$E17</f>
        <v>NT</v>
      </c>
      <c r="P18" s="18" t="str">
        <f>'P11'!$E17</f>
        <v>NT</v>
      </c>
      <c r="Q18" s="18" t="str">
        <f>'P12'!$E17</f>
        <v>NT</v>
      </c>
      <c r="R18" s="18" t="str">
        <f>'P13'!$E17</f>
        <v>NT</v>
      </c>
      <c r="S18" s="18" t="str">
        <f>'P14'!$E17</f>
        <v>NT</v>
      </c>
      <c r="T18" s="18" t="str">
        <f>'P15'!$E17</f>
        <v>NT</v>
      </c>
      <c r="U18" s="20">
        <f t="shared" si="5"/>
        <v>0</v>
      </c>
      <c r="V18" s="20">
        <f t="shared" si="6"/>
        <v>0</v>
      </c>
      <c r="W18" s="20">
        <f t="shared" si="7"/>
        <v>0</v>
      </c>
      <c r="X18" s="20">
        <f t="shared" si="8"/>
        <v>15</v>
      </c>
      <c r="Y18" s="13" t="str">
        <f t="shared" si="9"/>
        <v>NT</v>
      </c>
      <c r="Z18" s="13"/>
      <c r="AA18" s="13">
        <v>3</v>
      </c>
      <c r="AB18" s="18" t="str">
        <f>Criteria!$C16</f>
        <v>3.3</v>
      </c>
      <c r="AC18" s="18" t="str">
        <f>Criteria!$A$14</f>
        <v>COLOURS</v>
      </c>
      <c r="AD18" s="18" t="str">
        <f>'P01'!$F17</f>
        <v>N</v>
      </c>
      <c r="AE18" s="18" t="str">
        <f>'P02'!$F17</f>
        <v>N</v>
      </c>
      <c r="AF18" s="18" t="str">
        <f>'P03'!$F17</f>
        <v>N</v>
      </c>
      <c r="AG18" s="18" t="str">
        <f>'P04'!$F17</f>
        <v>N</v>
      </c>
      <c r="AH18" s="18" t="str">
        <f>'P05'!$F17</f>
        <v>N</v>
      </c>
      <c r="AI18" s="18" t="str">
        <f>'P06'!$F17</f>
        <v>N</v>
      </c>
      <c r="AJ18" s="18" t="str">
        <f>'P07'!$F17</f>
        <v>N</v>
      </c>
      <c r="AK18" s="18" t="str">
        <f>'P08'!$F17</f>
        <v>N</v>
      </c>
      <c r="AL18" s="18" t="str">
        <f>'P09'!$F17</f>
        <v>N</v>
      </c>
      <c r="AM18" s="18" t="str">
        <f>'P10'!$F17</f>
        <v>N</v>
      </c>
      <c r="AN18" s="18" t="str">
        <f>'P11'!$F17</f>
        <v>N</v>
      </c>
      <c r="AO18" s="18" t="str">
        <f>'P12'!$F17</f>
        <v>N</v>
      </c>
      <c r="AP18" s="18" t="str">
        <f>'P13'!$F17</f>
        <v>N</v>
      </c>
      <c r="AQ18" s="18" t="str">
        <f>'P14'!$F17</f>
        <v>N</v>
      </c>
      <c r="AR18" s="18" t="str">
        <f>'P15'!$F17</f>
        <v>N</v>
      </c>
      <c r="AS18" s="20">
        <f t="shared" si="10"/>
        <v>0</v>
      </c>
      <c r="AT18" s="20">
        <f t="shared" si="11"/>
        <v>0</v>
      </c>
    </row>
    <row r="19" spans="1:46" x14ac:dyDescent="0.35">
      <c r="A19" s="55"/>
      <c r="B19" s="56"/>
      <c r="C19" s="56"/>
      <c r="D19" s="56"/>
      <c r="E19" s="56"/>
      <c r="F19" s="56"/>
      <c r="G19" s="56"/>
      <c r="H19" s="56"/>
      <c r="I19" s="56"/>
      <c r="J19" s="56"/>
      <c r="K19" s="56"/>
      <c r="L19" s="56"/>
      <c r="M19" s="56"/>
      <c r="N19" s="56"/>
      <c r="O19" s="56"/>
      <c r="P19" s="56"/>
      <c r="Q19" s="56"/>
      <c r="R19" s="56"/>
      <c r="S19" s="56"/>
      <c r="T19" s="56"/>
      <c r="U19" s="59">
        <f>SUM(U16:U18)</f>
        <v>0</v>
      </c>
      <c r="V19" s="59">
        <f t="shared" ref="V19:X19" si="16">SUM(V16:V18)</f>
        <v>0</v>
      </c>
      <c r="W19" s="59">
        <f t="shared" si="16"/>
        <v>0</v>
      </c>
      <c r="X19" s="59">
        <f t="shared" si="16"/>
        <v>45</v>
      </c>
      <c r="Y19" s="13"/>
      <c r="Z19" s="13"/>
      <c r="AA19" s="55"/>
      <c r="AB19" s="56"/>
      <c r="AC19" s="56"/>
      <c r="AD19" s="56"/>
      <c r="AE19" s="56"/>
      <c r="AF19" s="56"/>
      <c r="AG19" s="56"/>
      <c r="AH19" s="56"/>
      <c r="AI19" s="56"/>
      <c r="AJ19" s="56"/>
      <c r="AK19" s="56"/>
      <c r="AL19" s="56"/>
      <c r="AM19" s="56"/>
      <c r="AN19" s="56"/>
      <c r="AO19" s="56"/>
      <c r="AP19" s="56"/>
      <c r="AQ19" s="56"/>
      <c r="AR19" s="56"/>
      <c r="AS19" s="59">
        <f>SUM(AS16:AS18)</f>
        <v>0</v>
      </c>
      <c r="AT19" s="59">
        <f t="shared" ref="AT19" si="17">SUM(AT16:AT18)</f>
        <v>0</v>
      </c>
    </row>
    <row r="20" spans="1:46" x14ac:dyDescent="0.35">
      <c r="A20" s="13">
        <v>4</v>
      </c>
      <c r="B20" s="18" t="str">
        <f>Criteria!$B17</f>
        <v>RGAA</v>
      </c>
      <c r="C20" s="18" t="str">
        <f>Criteria!$C17</f>
        <v>4.1</v>
      </c>
      <c r="D20" s="18" t="str">
        <f>Criteria!$A$17</f>
        <v>MULTIMEDIA</v>
      </c>
      <c r="E20" s="18" t="s">
        <v>138</v>
      </c>
      <c r="F20" s="18" t="str">
        <f>'P01'!$E18</f>
        <v>NT</v>
      </c>
      <c r="G20" s="18" t="str">
        <f>'P02'!$E18</f>
        <v>NT</v>
      </c>
      <c r="H20" s="18" t="str">
        <f>'P03'!$E18</f>
        <v>NT</v>
      </c>
      <c r="I20" s="18" t="str">
        <f>'P04'!$E18</f>
        <v>NT</v>
      </c>
      <c r="J20" s="18" t="str">
        <f>'P05'!$E18</f>
        <v>NT</v>
      </c>
      <c r="K20" s="18" t="str">
        <f>'P06'!$E18</f>
        <v>NT</v>
      </c>
      <c r="L20" s="18" t="str">
        <f>'P07'!$E18</f>
        <v>NT</v>
      </c>
      <c r="M20" s="18" t="str">
        <f>'P08'!$E18</f>
        <v>NT</v>
      </c>
      <c r="N20" s="18" t="str">
        <f>'P09'!$E18</f>
        <v>NT</v>
      </c>
      <c r="O20" s="18" t="str">
        <f>'P10'!$E18</f>
        <v>NT</v>
      </c>
      <c r="P20" s="18" t="str">
        <f>'P11'!$E18</f>
        <v>NT</v>
      </c>
      <c r="Q20" s="18" t="str">
        <f>'P12'!$E18</f>
        <v>NT</v>
      </c>
      <c r="R20" s="18" t="str">
        <f>'P13'!$E18</f>
        <v>NT</v>
      </c>
      <c r="S20" s="18" t="str">
        <f>'P14'!$E18</f>
        <v>NT</v>
      </c>
      <c r="T20" s="18" t="str">
        <f>'P15'!$E18</f>
        <v>NT</v>
      </c>
      <c r="U20" s="20">
        <f t="shared" si="5"/>
        <v>0</v>
      </c>
      <c r="V20" s="20">
        <f t="shared" si="6"/>
        <v>0</v>
      </c>
      <c r="W20" s="20">
        <f t="shared" si="7"/>
        <v>0</v>
      </c>
      <c r="X20" s="20">
        <f t="shared" si="8"/>
        <v>15</v>
      </c>
      <c r="Y20" s="13" t="str">
        <f t="shared" si="9"/>
        <v>NT</v>
      </c>
      <c r="Z20" s="13"/>
      <c r="AA20" s="13">
        <v>4</v>
      </c>
      <c r="AB20" s="18" t="str">
        <f>Criteria!$C17</f>
        <v>4.1</v>
      </c>
      <c r="AC20" s="18" t="str">
        <f>Criteria!$A$17</f>
        <v>MULTIMEDIA</v>
      </c>
      <c r="AD20" s="18" t="str">
        <f>'P01'!$F18</f>
        <v>N</v>
      </c>
      <c r="AE20" s="18" t="str">
        <f>'P02'!$F18</f>
        <v>N</v>
      </c>
      <c r="AF20" s="18" t="str">
        <f>'P03'!$F18</f>
        <v>N</v>
      </c>
      <c r="AG20" s="18" t="str">
        <f>'P04'!$F18</f>
        <v>N</v>
      </c>
      <c r="AH20" s="18" t="str">
        <f>'P05'!$F18</f>
        <v>N</v>
      </c>
      <c r="AI20" s="18" t="str">
        <f>'P06'!$F18</f>
        <v>N</v>
      </c>
      <c r="AJ20" s="18" t="str">
        <f>'P07'!$F18</f>
        <v>N</v>
      </c>
      <c r="AK20" s="18" t="str">
        <f>'P08'!$F18</f>
        <v>N</v>
      </c>
      <c r="AL20" s="18" t="str">
        <f>'P09'!$F18</f>
        <v>N</v>
      </c>
      <c r="AM20" s="18" t="str">
        <f>'P10'!$F18</f>
        <v>N</v>
      </c>
      <c r="AN20" s="18" t="str">
        <f>'P11'!$F18</f>
        <v>N</v>
      </c>
      <c r="AO20" s="18" t="str">
        <f>'P12'!$F18</f>
        <v>N</v>
      </c>
      <c r="AP20" s="18" t="str">
        <f>'P13'!$F18</f>
        <v>N</v>
      </c>
      <c r="AQ20" s="18" t="str">
        <f>'P14'!$F18</f>
        <v>N</v>
      </c>
      <c r="AR20" s="18" t="str">
        <f>'P15'!$F18</f>
        <v>N</v>
      </c>
      <c r="AS20" s="20">
        <f t="shared" si="10"/>
        <v>0</v>
      </c>
      <c r="AT20" s="20">
        <f t="shared" si="11"/>
        <v>0</v>
      </c>
    </row>
    <row r="21" spans="1:46" x14ac:dyDescent="0.35">
      <c r="A21" s="13">
        <v>4</v>
      </c>
      <c r="B21" s="18" t="str">
        <f>Criteria!$B18</f>
        <v>RGAA</v>
      </c>
      <c r="C21" s="18" t="str">
        <f>Criteria!$C18</f>
        <v>4.2</v>
      </c>
      <c r="D21" s="18" t="str">
        <f>Criteria!$A$17</f>
        <v>MULTIMEDIA</v>
      </c>
      <c r="E21" s="18" t="s">
        <v>138</v>
      </c>
      <c r="F21" s="18" t="str">
        <f>'P01'!$E19</f>
        <v>NT</v>
      </c>
      <c r="G21" s="18" t="str">
        <f>'P02'!$E19</f>
        <v>NT</v>
      </c>
      <c r="H21" s="18" t="str">
        <f>'P03'!$E19</f>
        <v>NT</v>
      </c>
      <c r="I21" s="18" t="str">
        <f>'P04'!$E19</f>
        <v>NT</v>
      </c>
      <c r="J21" s="18" t="str">
        <f>'P05'!$E19</f>
        <v>NT</v>
      </c>
      <c r="K21" s="18" t="str">
        <f>'P06'!$E19</f>
        <v>NT</v>
      </c>
      <c r="L21" s="18" t="str">
        <f>'P07'!$E19</f>
        <v>NT</v>
      </c>
      <c r="M21" s="18" t="str">
        <f>'P08'!$E19</f>
        <v>NT</v>
      </c>
      <c r="N21" s="18" t="str">
        <f>'P09'!$E19</f>
        <v>NT</v>
      </c>
      <c r="O21" s="18" t="str">
        <f>'P10'!$E19</f>
        <v>NT</v>
      </c>
      <c r="P21" s="18" t="str">
        <f>'P11'!$E19</f>
        <v>NT</v>
      </c>
      <c r="Q21" s="18" t="str">
        <f>'P12'!$E19</f>
        <v>NT</v>
      </c>
      <c r="R21" s="18" t="str">
        <f>'P13'!$E19</f>
        <v>NT</v>
      </c>
      <c r="S21" s="18" t="str">
        <f>'P14'!$E19</f>
        <v>NT</v>
      </c>
      <c r="T21" s="18" t="str">
        <f>'P15'!$E19</f>
        <v>NT</v>
      </c>
      <c r="U21" s="20">
        <f t="shared" si="5"/>
        <v>0</v>
      </c>
      <c r="V21" s="20">
        <f t="shared" si="6"/>
        <v>0</v>
      </c>
      <c r="W21" s="20">
        <f t="shared" si="7"/>
        <v>0</v>
      </c>
      <c r="X21" s="20">
        <f t="shared" si="8"/>
        <v>15</v>
      </c>
      <c r="Y21" s="13" t="str">
        <f t="shared" si="9"/>
        <v>NT</v>
      </c>
      <c r="Z21" s="13"/>
      <c r="AA21" s="13">
        <v>4</v>
      </c>
      <c r="AB21" s="18" t="str">
        <f>Criteria!$C18</f>
        <v>4.2</v>
      </c>
      <c r="AC21" s="18" t="str">
        <f>Criteria!$A$17</f>
        <v>MULTIMEDIA</v>
      </c>
      <c r="AD21" s="18" t="str">
        <f>'P01'!$F19</f>
        <v>N</v>
      </c>
      <c r="AE21" s="18" t="str">
        <f>'P02'!$F19</f>
        <v>N</v>
      </c>
      <c r="AF21" s="18" t="str">
        <f>'P03'!$F19</f>
        <v>N</v>
      </c>
      <c r="AG21" s="18" t="str">
        <f>'P04'!$F19</f>
        <v>N</v>
      </c>
      <c r="AH21" s="18" t="str">
        <f>'P05'!$F19</f>
        <v>N</v>
      </c>
      <c r="AI21" s="18" t="str">
        <f>'P06'!$F19</f>
        <v>N</v>
      </c>
      <c r="AJ21" s="18" t="str">
        <f>'P07'!$F19</f>
        <v>N</v>
      </c>
      <c r="AK21" s="18" t="str">
        <f>'P08'!$F19</f>
        <v>N</v>
      </c>
      <c r="AL21" s="18" t="str">
        <f>'P09'!$F19</f>
        <v>N</v>
      </c>
      <c r="AM21" s="18" t="str">
        <f>'P10'!$F19</f>
        <v>N</v>
      </c>
      <c r="AN21" s="18" t="str">
        <f>'P11'!$F19</f>
        <v>N</v>
      </c>
      <c r="AO21" s="18" t="str">
        <f>'P12'!$F19</f>
        <v>N</v>
      </c>
      <c r="AP21" s="18" t="str">
        <f>'P13'!$F19</f>
        <v>N</v>
      </c>
      <c r="AQ21" s="18" t="str">
        <f>'P14'!$F19</f>
        <v>N</v>
      </c>
      <c r="AR21" s="18" t="str">
        <f>'P15'!$F19</f>
        <v>N</v>
      </c>
      <c r="AS21" s="20">
        <f t="shared" si="10"/>
        <v>0</v>
      </c>
      <c r="AT21" s="20">
        <f t="shared" si="11"/>
        <v>0</v>
      </c>
    </row>
    <row r="22" spans="1:46" x14ac:dyDescent="0.35">
      <c r="A22" s="13">
        <v>4</v>
      </c>
      <c r="B22" s="18" t="str">
        <f>Criteria!$B19</f>
        <v>RGAA</v>
      </c>
      <c r="C22" s="18" t="str">
        <f>Criteria!$C19</f>
        <v>4.3</v>
      </c>
      <c r="D22" s="18" t="str">
        <f>Criteria!$A$17</f>
        <v>MULTIMEDIA</v>
      </c>
      <c r="E22" s="18" t="s">
        <v>138</v>
      </c>
      <c r="F22" s="18" t="str">
        <f>'P01'!$E20</f>
        <v>NT</v>
      </c>
      <c r="G22" s="18" t="str">
        <f>'P02'!$E20</f>
        <v>NT</v>
      </c>
      <c r="H22" s="18" t="str">
        <f>'P03'!$E20</f>
        <v>NT</v>
      </c>
      <c r="I22" s="18" t="str">
        <f>'P04'!$E20</f>
        <v>NT</v>
      </c>
      <c r="J22" s="18" t="str">
        <f>'P05'!$E20</f>
        <v>NT</v>
      </c>
      <c r="K22" s="18" t="str">
        <f>'P06'!$E20</f>
        <v>NT</v>
      </c>
      <c r="L22" s="18" t="str">
        <f>'P07'!$E20</f>
        <v>NT</v>
      </c>
      <c r="M22" s="18" t="str">
        <f>'P08'!$E20</f>
        <v>NT</v>
      </c>
      <c r="N22" s="18" t="str">
        <f>'P09'!$E20</f>
        <v>NT</v>
      </c>
      <c r="O22" s="18" t="str">
        <f>'P10'!$E20</f>
        <v>NT</v>
      </c>
      <c r="P22" s="18" t="str">
        <f>'P11'!$E20</f>
        <v>NT</v>
      </c>
      <c r="Q22" s="18" t="str">
        <f>'P12'!$E20</f>
        <v>NT</v>
      </c>
      <c r="R22" s="18" t="str">
        <f>'P13'!$E20</f>
        <v>NT</v>
      </c>
      <c r="S22" s="18" t="str">
        <f>'P14'!$E20</f>
        <v>NT</v>
      </c>
      <c r="T22" s="18" t="str">
        <f>'P15'!$E20</f>
        <v>NT</v>
      </c>
      <c r="U22" s="20">
        <f t="shared" si="5"/>
        <v>0</v>
      </c>
      <c r="V22" s="20">
        <f t="shared" si="6"/>
        <v>0</v>
      </c>
      <c r="W22" s="20">
        <f t="shared" si="7"/>
        <v>0</v>
      </c>
      <c r="X22" s="20">
        <f t="shared" si="8"/>
        <v>15</v>
      </c>
      <c r="Y22" s="13" t="str">
        <f t="shared" si="9"/>
        <v>NT</v>
      </c>
      <c r="Z22" s="13"/>
      <c r="AA22" s="13">
        <v>4</v>
      </c>
      <c r="AB22" s="18" t="str">
        <f>Criteria!$C19</f>
        <v>4.3</v>
      </c>
      <c r="AC22" s="18" t="str">
        <f>Criteria!$A$17</f>
        <v>MULTIMEDIA</v>
      </c>
      <c r="AD22" s="18" t="str">
        <f>'P01'!$F20</f>
        <v>N</v>
      </c>
      <c r="AE22" s="18" t="str">
        <f>'P02'!$F20</f>
        <v>N</v>
      </c>
      <c r="AF22" s="18" t="str">
        <f>'P03'!$F20</f>
        <v>N</v>
      </c>
      <c r="AG22" s="18" t="str">
        <f>'P04'!$F20</f>
        <v>N</v>
      </c>
      <c r="AH22" s="18" t="str">
        <f>'P05'!$F20</f>
        <v>N</v>
      </c>
      <c r="AI22" s="18" t="str">
        <f>'P06'!$F20</f>
        <v>N</v>
      </c>
      <c r="AJ22" s="18" t="str">
        <f>'P07'!$F20</f>
        <v>N</v>
      </c>
      <c r="AK22" s="18" t="str">
        <f>'P08'!$F20</f>
        <v>N</v>
      </c>
      <c r="AL22" s="18" t="str">
        <f>'P09'!$F20</f>
        <v>N</v>
      </c>
      <c r="AM22" s="18" t="str">
        <f>'P10'!$F20</f>
        <v>N</v>
      </c>
      <c r="AN22" s="18" t="str">
        <f>'P11'!$F20</f>
        <v>N</v>
      </c>
      <c r="AO22" s="18" t="str">
        <f>'P12'!$F20</f>
        <v>N</v>
      </c>
      <c r="AP22" s="18" t="str">
        <f>'P13'!$F20</f>
        <v>N</v>
      </c>
      <c r="AQ22" s="18" t="str">
        <f>'P14'!$F20</f>
        <v>N</v>
      </c>
      <c r="AR22" s="18" t="str">
        <f>'P15'!$F20</f>
        <v>N</v>
      </c>
      <c r="AS22" s="20">
        <f t="shared" si="10"/>
        <v>0</v>
      </c>
      <c r="AT22" s="20">
        <f t="shared" si="11"/>
        <v>0</v>
      </c>
    </row>
    <row r="23" spans="1:46" x14ac:dyDescent="0.35">
      <c r="A23" s="13">
        <v>4</v>
      </c>
      <c r="B23" s="18" t="str">
        <f>Criteria!$B20</f>
        <v>RGAA</v>
      </c>
      <c r="C23" s="18" t="str">
        <f>Criteria!$C20</f>
        <v>4.4</v>
      </c>
      <c r="D23" s="18" t="str">
        <f>Criteria!$A$17</f>
        <v>MULTIMEDIA</v>
      </c>
      <c r="E23" s="18" t="s">
        <v>138</v>
      </c>
      <c r="F23" s="18" t="str">
        <f>'P01'!$E21</f>
        <v>NT</v>
      </c>
      <c r="G23" s="18" t="str">
        <f>'P02'!$E21</f>
        <v>NT</v>
      </c>
      <c r="H23" s="18" t="str">
        <f>'P03'!$E21</f>
        <v>NT</v>
      </c>
      <c r="I23" s="18" t="str">
        <f>'P04'!$E21</f>
        <v>NT</v>
      </c>
      <c r="J23" s="18" t="str">
        <f>'P05'!$E21</f>
        <v>NT</v>
      </c>
      <c r="K23" s="18" t="str">
        <f>'P06'!$E21</f>
        <v>NT</v>
      </c>
      <c r="L23" s="18" t="str">
        <f>'P07'!$E21</f>
        <v>NT</v>
      </c>
      <c r="M23" s="18" t="str">
        <f>'P08'!$E21</f>
        <v>NT</v>
      </c>
      <c r="N23" s="18" t="str">
        <f>'P09'!$E21</f>
        <v>NT</v>
      </c>
      <c r="O23" s="18" t="str">
        <f>'P10'!$E21</f>
        <v>NT</v>
      </c>
      <c r="P23" s="18" t="str">
        <f>'P11'!$E21</f>
        <v>NT</v>
      </c>
      <c r="Q23" s="18" t="str">
        <f>'P12'!$E21</f>
        <v>NT</v>
      </c>
      <c r="R23" s="18" t="str">
        <f>'P13'!$E21</f>
        <v>NT</v>
      </c>
      <c r="S23" s="18" t="str">
        <f>'P14'!$E21</f>
        <v>NT</v>
      </c>
      <c r="T23" s="18" t="str">
        <f>'P15'!$E21</f>
        <v>NT</v>
      </c>
      <c r="U23" s="20">
        <f t="shared" si="5"/>
        <v>0</v>
      </c>
      <c r="V23" s="20">
        <f t="shared" si="6"/>
        <v>0</v>
      </c>
      <c r="W23" s="20">
        <f t="shared" si="7"/>
        <v>0</v>
      </c>
      <c r="X23" s="20">
        <f t="shared" si="8"/>
        <v>15</v>
      </c>
      <c r="Y23" s="13" t="str">
        <f t="shared" si="9"/>
        <v>NT</v>
      </c>
      <c r="Z23" s="13"/>
      <c r="AA23" s="13">
        <v>4</v>
      </c>
      <c r="AB23" s="18" t="str">
        <f>Criteria!$C20</f>
        <v>4.4</v>
      </c>
      <c r="AC23" s="18" t="str">
        <f>Criteria!$A$17</f>
        <v>MULTIMEDIA</v>
      </c>
      <c r="AD23" s="18" t="str">
        <f>'P01'!$F21</f>
        <v>N</v>
      </c>
      <c r="AE23" s="18" t="str">
        <f>'P02'!$F21</f>
        <v>N</v>
      </c>
      <c r="AF23" s="18" t="str">
        <f>'P03'!$F21</f>
        <v>N</v>
      </c>
      <c r="AG23" s="18" t="str">
        <f>'P04'!$F21</f>
        <v>N</v>
      </c>
      <c r="AH23" s="18" t="str">
        <f>'P05'!$F21</f>
        <v>N</v>
      </c>
      <c r="AI23" s="18" t="str">
        <f>'P06'!$F21</f>
        <v>N</v>
      </c>
      <c r="AJ23" s="18" t="str">
        <f>'P07'!$F21</f>
        <v>N</v>
      </c>
      <c r="AK23" s="18" t="str">
        <f>'P08'!$F21</f>
        <v>N</v>
      </c>
      <c r="AL23" s="18" t="str">
        <f>'P09'!$F21</f>
        <v>N</v>
      </c>
      <c r="AM23" s="18" t="str">
        <f>'P10'!$F21</f>
        <v>N</v>
      </c>
      <c r="AN23" s="18" t="str">
        <f>'P11'!$F21</f>
        <v>N</v>
      </c>
      <c r="AO23" s="18" t="str">
        <f>'P12'!$F21</f>
        <v>N</v>
      </c>
      <c r="AP23" s="18" t="str">
        <f>'P13'!$F21</f>
        <v>N</v>
      </c>
      <c r="AQ23" s="18" t="str">
        <f>'P14'!$F21</f>
        <v>N</v>
      </c>
      <c r="AR23" s="18" t="str">
        <f>'P15'!$F21</f>
        <v>N</v>
      </c>
      <c r="AS23" s="20">
        <f t="shared" si="10"/>
        <v>0</v>
      </c>
      <c r="AT23" s="20">
        <f t="shared" si="11"/>
        <v>0</v>
      </c>
    </row>
    <row r="24" spans="1:46" x14ac:dyDescent="0.35">
      <c r="A24" s="13">
        <v>4</v>
      </c>
      <c r="B24" s="18" t="str">
        <f>Criteria!$B21</f>
        <v>RGAA</v>
      </c>
      <c r="C24" s="18" t="str">
        <f>Criteria!$C21</f>
        <v>4.5</v>
      </c>
      <c r="D24" s="18" t="str">
        <f>Criteria!$A$17</f>
        <v>MULTIMEDIA</v>
      </c>
      <c r="E24" s="18" t="s">
        <v>139</v>
      </c>
      <c r="F24" s="18" t="str">
        <f>'P01'!$E22</f>
        <v>NT</v>
      </c>
      <c r="G24" s="18" t="str">
        <f>'P02'!$E22</f>
        <v>NT</v>
      </c>
      <c r="H24" s="18" t="str">
        <f>'P03'!$E22</f>
        <v>NT</v>
      </c>
      <c r="I24" s="18" t="str">
        <f>'P04'!$E22</f>
        <v>NT</v>
      </c>
      <c r="J24" s="18" t="str">
        <f>'P05'!$E22</f>
        <v>NT</v>
      </c>
      <c r="K24" s="18" t="str">
        <f>'P06'!$E22</f>
        <v>NT</v>
      </c>
      <c r="L24" s="18" t="str">
        <f>'P07'!$E22</f>
        <v>NT</v>
      </c>
      <c r="M24" s="18" t="str">
        <f>'P08'!$E22</f>
        <v>NT</v>
      </c>
      <c r="N24" s="18" t="str">
        <f>'P09'!$E22</f>
        <v>NT</v>
      </c>
      <c r="O24" s="18" t="str">
        <f>'P10'!$E22</f>
        <v>NT</v>
      </c>
      <c r="P24" s="18" t="str">
        <f>'P11'!$E22</f>
        <v>NT</v>
      </c>
      <c r="Q24" s="18" t="str">
        <f>'P12'!$E22</f>
        <v>NT</v>
      </c>
      <c r="R24" s="18" t="str">
        <f>'P13'!$E22</f>
        <v>NT</v>
      </c>
      <c r="S24" s="18" t="str">
        <f>'P14'!$E22</f>
        <v>NT</v>
      </c>
      <c r="T24" s="18" t="str">
        <f>'P15'!$E22</f>
        <v>NT</v>
      </c>
      <c r="U24" s="20">
        <f t="shared" si="5"/>
        <v>0</v>
      </c>
      <c r="V24" s="20">
        <f t="shared" si="6"/>
        <v>0</v>
      </c>
      <c r="W24" s="20">
        <f t="shared" si="7"/>
        <v>0</v>
      </c>
      <c r="X24" s="20">
        <f t="shared" si="8"/>
        <v>15</v>
      </c>
      <c r="Y24" s="13" t="str">
        <f t="shared" si="9"/>
        <v>NT</v>
      </c>
      <c r="Z24" s="13"/>
      <c r="AA24" s="13">
        <v>4</v>
      </c>
      <c r="AB24" s="18" t="str">
        <f>Criteria!$C21</f>
        <v>4.5</v>
      </c>
      <c r="AC24" s="18" t="str">
        <f>Criteria!$A$17</f>
        <v>MULTIMEDIA</v>
      </c>
      <c r="AD24" s="18" t="str">
        <f>'P01'!$F22</f>
        <v>N</v>
      </c>
      <c r="AE24" s="18" t="str">
        <f>'P02'!$F22</f>
        <v>N</v>
      </c>
      <c r="AF24" s="18" t="str">
        <f>'P03'!$F22</f>
        <v>N</v>
      </c>
      <c r="AG24" s="18" t="str">
        <f>'P04'!$F22</f>
        <v>N</v>
      </c>
      <c r="AH24" s="18" t="str">
        <f>'P05'!$F22</f>
        <v>N</v>
      </c>
      <c r="AI24" s="18" t="str">
        <f>'P06'!$F22</f>
        <v>N</v>
      </c>
      <c r="AJ24" s="18" t="str">
        <f>'P07'!$F22</f>
        <v>N</v>
      </c>
      <c r="AK24" s="18" t="str">
        <f>'P08'!$F22</f>
        <v>N</v>
      </c>
      <c r="AL24" s="18" t="str">
        <f>'P09'!$F22</f>
        <v>N</v>
      </c>
      <c r="AM24" s="18" t="str">
        <f>'P10'!$F22</f>
        <v>N</v>
      </c>
      <c r="AN24" s="18" t="str">
        <f>'P11'!$F22</f>
        <v>N</v>
      </c>
      <c r="AO24" s="18" t="str">
        <f>'P12'!$F22</f>
        <v>N</v>
      </c>
      <c r="AP24" s="18" t="str">
        <f>'P13'!$F22</f>
        <v>N</v>
      </c>
      <c r="AQ24" s="18" t="str">
        <f>'P14'!$F22</f>
        <v>N</v>
      </c>
      <c r="AR24" s="18" t="str">
        <f>'P15'!$F22</f>
        <v>N</v>
      </c>
      <c r="AS24" s="20">
        <f t="shared" si="10"/>
        <v>0</v>
      </c>
      <c r="AT24" s="20">
        <f t="shared" si="11"/>
        <v>0</v>
      </c>
    </row>
    <row r="25" spans="1:46" x14ac:dyDescent="0.35">
      <c r="A25" s="13">
        <v>4</v>
      </c>
      <c r="B25" s="18" t="str">
        <f>Criteria!$B22</f>
        <v>RGAA</v>
      </c>
      <c r="C25" s="18" t="str">
        <f>Criteria!$C22</f>
        <v>4.6</v>
      </c>
      <c r="D25" s="18" t="str">
        <f>Criteria!$A$17</f>
        <v>MULTIMEDIA</v>
      </c>
      <c r="E25" s="18" t="s">
        <v>139</v>
      </c>
      <c r="F25" s="18" t="str">
        <f>'P01'!$E23</f>
        <v>NT</v>
      </c>
      <c r="G25" s="18" t="str">
        <f>'P02'!$E23</f>
        <v>NT</v>
      </c>
      <c r="H25" s="18" t="str">
        <f>'P03'!$E23</f>
        <v>NT</v>
      </c>
      <c r="I25" s="18" t="str">
        <f>'P04'!$E23</f>
        <v>NT</v>
      </c>
      <c r="J25" s="18" t="str">
        <f>'P05'!$E23</f>
        <v>NT</v>
      </c>
      <c r="K25" s="18" t="str">
        <f>'P06'!$E23</f>
        <v>NT</v>
      </c>
      <c r="L25" s="18" t="str">
        <f>'P07'!$E23</f>
        <v>NT</v>
      </c>
      <c r="M25" s="18" t="str">
        <f>'P08'!$E23</f>
        <v>NT</v>
      </c>
      <c r="N25" s="18" t="str">
        <f>'P09'!$E23</f>
        <v>NT</v>
      </c>
      <c r="O25" s="18" t="str">
        <f>'P10'!$E23</f>
        <v>NT</v>
      </c>
      <c r="P25" s="18" t="str">
        <f>'P11'!$E23</f>
        <v>NT</v>
      </c>
      <c r="Q25" s="18" t="str">
        <f>'P12'!$E23</f>
        <v>NT</v>
      </c>
      <c r="R25" s="18" t="str">
        <f>'P13'!$E23</f>
        <v>NT</v>
      </c>
      <c r="S25" s="18" t="str">
        <f>'P14'!$E23</f>
        <v>NT</v>
      </c>
      <c r="T25" s="18" t="str">
        <f>'P15'!$E23</f>
        <v>NT</v>
      </c>
      <c r="U25" s="20">
        <f t="shared" si="5"/>
        <v>0</v>
      </c>
      <c r="V25" s="20">
        <f t="shared" si="6"/>
        <v>0</v>
      </c>
      <c r="W25" s="20">
        <f t="shared" si="7"/>
        <v>0</v>
      </c>
      <c r="X25" s="20">
        <f t="shared" si="8"/>
        <v>15</v>
      </c>
      <c r="Y25" s="13" t="str">
        <f t="shared" si="9"/>
        <v>NT</v>
      </c>
      <c r="Z25" s="13"/>
      <c r="AA25" s="13">
        <v>4</v>
      </c>
      <c r="AB25" s="18" t="str">
        <f>Criteria!$C22</f>
        <v>4.6</v>
      </c>
      <c r="AC25" s="18" t="str">
        <f>Criteria!$A$17</f>
        <v>MULTIMEDIA</v>
      </c>
      <c r="AD25" s="18" t="str">
        <f>'P01'!$F23</f>
        <v>N</v>
      </c>
      <c r="AE25" s="18" t="str">
        <f>'P02'!$F23</f>
        <v>N</v>
      </c>
      <c r="AF25" s="18" t="str">
        <f>'P03'!$F23</f>
        <v>N</v>
      </c>
      <c r="AG25" s="18" t="str">
        <f>'P04'!$F23</f>
        <v>N</v>
      </c>
      <c r="AH25" s="18" t="str">
        <f>'P05'!$F23</f>
        <v>N</v>
      </c>
      <c r="AI25" s="18" t="str">
        <f>'P06'!$F23</f>
        <v>N</v>
      </c>
      <c r="AJ25" s="18" t="str">
        <f>'P07'!$F23</f>
        <v>N</v>
      </c>
      <c r="AK25" s="18" t="str">
        <f>'P08'!$F23</f>
        <v>N</v>
      </c>
      <c r="AL25" s="18" t="str">
        <f>'P09'!$F23</f>
        <v>N</v>
      </c>
      <c r="AM25" s="18" t="str">
        <f>'P10'!$F23</f>
        <v>N</v>
      </c>
      <c r="AN25" s="18" t="str">
        <f>'P11'!$F23</f>
        <v>N</v>
      </c>
      <c r="AO25" s="18" t="str">
        <f>'P12'!$F23</f>
        <v>N</v>
      </c>
      <c r="AP25" s="18" t="str">
        <f>'P13'!$F23</f>
        <v>N</v>
      </c>
      <c r="AQ25" s="18" t="str">
        <f>'P14'!$F23</f>
        <v>N</v>
      </c>
      <c r="AR25" s="18" t="str">
        <f>'P15'!$F23</f>
        <v>N</v>
      </c>
      <c r="AS25" s="20">
        <f t="shared" si="10"/>
        <v>0</v>
      </c>
      <c r="AT25" s="20">
        <f t="shared" si="11"/>
        <v>0</v>
      </c>
    </row>
    <row r="26" spans="1:46" x14ac:dyDescent="0.35">
      <c r="A26" s="13">
        <v>4</v>
      </c>
      <c r="B26" s="18" t="str">
        <f>Criteria!$B23</f>
        <v>RGAA</v>
      </c>
      <c r="C26" s="18" t="str">
        <f>Criteria!$C23</f>
        <v>4.7</v>
      </c>
      <c r="D26" s="18" t="str">
        <f>Criteria!$A$17</f>
        <v>MULTIMEDIA</v>
      </c>
      <c r="E26" s="18" t="s">
        <v>138</v>
      </c>
      <c r="F26" s="18" t="str">
        <f>'P01'!$E24</f>
        <v>NT</v>
      </c>
      <c r="G26" s="18" t="str">
        <f>'P02'!$E24</f>
        <v>NT</v>
      </c>
      <c r="H26" s="18" t="str">
        <f>'P03'!$E24</f>
        <v>NT</v>
      </c>
      <c r="I26" s="18" t="str">
        <f>'P04'!$E24</f>
        <v>NT</v>
      </c>
      <c r="J26" s="18" t="str">
        <f>'P05'!$E24</f>
        <v>NT</v>
      </c>
      <c r="K26" s="18" t="str">
        <f>'P06'!$E24</f>
        <v>NT</v>
      </c>
      <c r="L26" s="18" t="str">
        <f>'P07'!$E24</f>
        <v>NT</v>
      </c>
      <c r="M26" s="18" t="str">
        <f>'P08'!$E24</f>
        <v>NT</v>
      </c>
      <c r="N26" s="18" t="str">
        <f>'P09'!$E24</f>
        <v>NT</v>
      </c>
      <c r="O26" s="18" t="str">
        <f>'P10'!$E24</f>
        <v>NT</v>
      </c>
      <c r="P26" s="18" t="str">
        <f>'P11'!$E24</f>
        <v>NT</v>
      </c>
      <c r="Q26" s="18" t="str">
        <f>'P12'!$E24</f>
        <v>NT</v>
      </c>
      <c r="R26" s="18" t="str">
        <f>'P13'!$E24</f>
        <v>NT</v>
      </c>
      <c r="S26" s="18" t="str">
        <f>'P14'!$E24</f>
        <v>NT</v>
      </c>
      <c r="T26" s="18" t="str">
        <f>'P15'!$E24</f>
        <v>NT</v>
      </c>
      <c r="U26" s="20">
        <f t="shared" si="5"/>
        <v>0</v>
      </c>
      <c r="V26" s="20">
        <f t="shared" si="6"/>
        <v>0</v>
      </c>
      <c r="W26" s="20">
        <f t="shared" si="7"/>
        <v>0</v>
      </c>
      <c r="X26" s="20">
        <f t="shared" si="8"/>
        <v>15</v>
      </c>
      <c r="Y26" s="13" t="str">
        <f t="shared" si="9"/>
        <v>NT</v>
      </c>
      <c r="Z26" s="13"/>
      <c r="AA26" s="13">
        <v>4</v>
      </c>
      <c r="AB26" s="18" t="str">
        <f>Criteria!$C23</f>
        <v>4.7</v>
      </c>
      <c r="AC26" s="18" t="str">
        <f>Criteria!$A$17</f>
        <v>MULTIMEDIA</v>
      </c>
      <c r="AD26" s="18" t="str">
        <f>'P01'!$F24</f>
        <v>N</v>
      </c>
      <c r="AE26" s="18" t="str">
        <f>'P02'!$F24</f>
        <v>N</v>
      </c>
      <c r="AF26" s="18" t="str">
        <f>'P03'!$F24</f>
        <v>N</v>
      </c>
      <c r="AG26" s="18" t="str">
        <f>'P04'!$F24</f>
        <v>N</v>
      </c>
      <c r="AH26" s="18" t="str">
        <f>'P05'!$F24</f>
        <v>N</v>
      </c>
      <c r="AI26" s="18" t="str">
        <f>'P06'!$F24</f>
        <v>N</v>
      </c>
      <c r="AJ26" s="18" t="str">
        <f>'P07'!$F24</f>
        <v>N</v>
      </c>
      <c r="AK26" s="18" t="str">
        <f>'P08'!$F24</f>
        <v>N</v>
      </c>
      <c r="AL26" s="18" t="str">
        <f>'P09'!$F24</f>
        <v>N</v>
      </c>
      <c r="AM26" s="18" t="str">
        <f>'P10'!$F24</f>
        <v>N</v>
      </c>
      <c r="AN26" s="18" t="str">
        <f>'P11'!$F24</f>
        <v>N</v>
      </c>
      <c r="AO26" s="18" t="str">
        <f>'P12'!$F24</f>
        <v>N</v>
      </c>
      <c r="AP26" s="18" t="str">
        <f>'P13'!$F24</f>
        <v>N</v>
      </c>
      <c r="AQ26" s="18" t="str">
        <f>'P14'!$F24</f>
        <v>N</v>
      </c>
      <c r="AR26" s="18" t="str">
        <f>'P15'!$F24</f>
        <v>N</v>
      </c>
      <c r="AS26" s="20">
        <f t="shared" si="10"/>
        <v>0</v>
      </c>
      <c r="AT26" s="20">
        <f t="shared" si="11"/>
        <v>0</v>
      </c>
    </row>
    <row r="27" spans="1:46" x14ac:dyDescent="0.35">
      <c r="A27" s="13">
        <v>4</v>
      </c>
      <c r="B27" s="18" t="str">
        <f>Criteria!$B24</f>
        <v>RGAA</v>
      </c>
      <c r="C27" s="18" t="str">
        <f>Criteria!$C24</f>
        <v>4.8</v>
      </c>
      <c r="D27" s="18" t="str">
        <f>Criteria!$A$17</f>
        <v>MULTIMEDIA</v>
      </c>
      <c r="E27" s="18" t="s">
        <v>138</v>
      </c>
      <c r="F27" s="18" t="str">
        <f>'P01'!$E25</f>
        <v>NT</v>
      </c>
      <c r="G27" s="18" t="str">
        <f>'P02'!$E25</f>
        <v>NT</v>
      </c>
      <c r="H27" s="18" t="str">
        <f>'P03'!$E25</f>
        <v>NT</v>
      </c>
      <c r="I27" s="18" t="str">
        <f>'P04'!$E25</f>
        <v>NT</v>
      </c>
      <c r="J27" s="18" t="str">
        <f>'P05'!$E25</f>
        <v>NT</v>
      </c>
      <c r="K27" s="18" t="str">
        <f>'P06'!$E25</f>
        <v>NT</v>
      </c>
      <c r="L27" s="18" t="str">
        <f>'P07'!$E25</f>
        <v>NT</v>
      </c>
      <c r="M27" s="18" t="str">
        <f>'P08'!$E25</f>
        <v>NT</v>
      </c>
      <c r="N27" s="18" t="str">
        <f>'P09'!$E25</f>
        <v>NT</v>
      </c>
      <c r="O27" s="18" t="str">
        <f>'P10'!$E25</f>
        <v>NT</v>
      </c>
      <c r="P27" s="18" t="str">
        <f>'P11'!$E25</f>
        <v>NT</v>
      </c>
      <c r="Q27" s="18" t="str">
        <f>'P12'!$E25</f>
        <v>NT</v>
      </c>
      <c r="R27" s="18" t="str">
        <f>'P13'!$E25</f>
        <v>NT</v>
      </c>
      <c r="S27" s="18" t="str">
        <f>'P14'!$E25</f>
        <v>NT</v>
      </c>
      <c r="T27" s="18" t="str">
        <f>'P15'!$E25</f>
        <v>NT</v>
      </c>
      <c r="U27" s="20">
        <f t="shared" si="5"/>
        <v>0</v>
      </c>
      <c r="V27" s="20">
        <f t="shared" si="6"/>
        <v>0</v>
      </c>
      <c r="W27" s="20">
        <f t="shared" si="7"/>
        <v>0</v>
      </c>
      <c r="X27" s="20">
        <f t="shared" si="8"/>
        <v>15</v>
      </c>
      <c r="Y27" s="13" t="str">
        <f t="shared" si="9"/>
        <v>NT</v>
      </c>
      <c r="Z27" s="13"/>
      <c r="AA27" s="13">
        <v>4</v>
      </c>
      <c r="AB27" s="18" t="str">
        <f>Criteria!$C24</f>
        <v>4.8</v>
      </c>
      <c r="AC27" s="18" t="str">
        <f>Criteria!$A$17</f>
        <v>MULTIMEDIA</v>
      </c>
      <c r="AD27" s="18" t="str">
        <f>'P01'!$F25</f>
        <v>N</v>
      </c>
      <c r="AE27" s="18" t="str">
        <f>'P02'!$F25</f>
        <v>N</v>
      </c>
      <c r="AF27" s="18" t="str">
        <f>'P03'!$F25</f>
        <v>N</v>
      </c>
      <c r="AG27" s="18" t="str">
        <f>'P04'!$F25</f>
        <v>N</v>
      </c>
      <c r="AH27" s="18" t="str">
        <f>'P05'!$F25</f>
        <v>N</v>
      </c>
      <c r="AI27" s="18" t="str">
        <f>'P06'!$F25</f>
        <v>N</v>
      </c>
      <c r="AJ27" s="18" t="str">
        <f>'P07'!$F25</f>
        <v>N</v>
      </c>
      <c r="AK27" s="18" t="str">
        <f>'P08'!$F25</f>
        <v>N</v>
      </c>
      <c r="AL27" s="18" t="str">
        <f>'P09'!$F25</f>
        <v>N</v>
      </c>
      <c r="AM27" s="18" t="str">
        <f>'P10'!$F25</f>
        <v>N</v>
      </c>
      <c r="AN27" s="18" t="str">
        <f>'P11'!$F25</f>
        <v>N</v>
      </c>
      <c r="AO27" s="18" t="str">
        <f>'P12'!$F25</f>
        <v>N</v>
      </c>
      <c r="AP27" s="18" t="str">
        <f>'P13'!$F25</f>
        <v>N</v>
      </c>
      <c r="AQ27" s="18" t="str">
        <f>'P14'!$F25</f>
        <v>N</v>
      </c>
      <c r="AR27" s="18" t="str">
        <f>'P15'!$F25</f>
        <v>N</v>
      </c>
      <c r="AS27" s="20">
        <f t="shared" si="10"/>
        <v>0</v>
      </c>
      <c r="AT27" s="20">
        <f t="shared" si="11"/>
        <v>0</v>
      </c>
    </row>
    <row r="28" spans="1:46" x14ac:dyDescent="0.35">
      <c r="A28" s="13">
        <v>4</v>
      </c>
      <c r="B28" s="18" t="str">
        <f>Criteria!$B25</f>
        <v>RGAA</v>
      </c>
      <c r="C28" s="18" t="str">
        <f>Criteria!$C25</f>
        <v>4.9</v>
      </c>
      <c r="D28" s="18" t="str">
        <f>Criteria!$A$17</f>
        <v>MULTIMEDIA</v>
      </c>
      <c r="E28" s="18" t="s">
        <v>138</v>
      </c>
      <c r="F28" s="18" t="str">
        <f>'P01'!$E26</f>
        <v>NT</v>
      </c>
      <c r="G28" s="18" t="str">
        <f>'P02'!$E26</f>
        <v>NT</v>
      </c>
      <c r="H28" s="18" t="str">
        <f>'P03'!$E26</f>
        <v>NT</v>
      </c>
      <c r="I28" s="18" t="str">
        <f>'P04'!$E26</f>
        <v>NT</v>
      </c>
      <c r="J28" s="18" t="str">
        <f>'P05'!$E26</f>
        <v>NT</v>
      </c>
      <c r="K28" s="18" t="str">
        <f>'P06'!$E26</f>
        <v>NT</v>
      </c>
      <c r="L28" s="18" t="str">
        <f>'P07'!$E26</f>
        <v>NT</v>
      </c>
      <c r="M28" s="18" t="str">
        <f>'P08'!$E26</f>
        <v>NT</v>
      </c>
      <c r="N28" s="18" t="str">
        <f>'P09'!$E26</f>
        <v>NT</v>
      </c>
      <c r="O28" s="18" t="str">
        <f>'P10'!$E26</f>
        <v>NT</v>
      </c>
      <c r="P28" s="18" t="str">
        <f>'P11'!$E26</f>
        <v>NT</v>
      </c>
      <c r="Q28" s="18" t="str">
        <f>'P12'!$E26</f>
        <v>NT</v>
      </c>
      <c r="R28" s="18" t="str">
        <f>'P13'!$E26</f>
        <v>NT</v>
      </c>
      <c r="S28" s="18" t="str">
        <f>'P14'!$E26</f>
        <v>NT</v>
      </c>
      <c r="T28" s="18" t="str">
        <f>'P15'!$E26</f>
        <v>NT</v>
      </c>
      <c r="U28" s="20">
        <f t="shared" si="5"/>
        <v>0</v>
      </c>
      <c r="V28" s="20">
        <f t="shared" si="6"/>
        <v>0</v>
      </c>
      <c r="W28" s="20">
        <f t="shared" si="7"/>
        <v>0</v>
      </c>
      <c r="X28" s="20">
        <f t="shared" si="8"/>
        <v>15</v>
      </c>
      <c r="Y28" s="13" t="str">
        <f t="shared" si="9"/>
        <v>NT</v>
      </c>
      <c r="Z28" s="13"/>
      <c r="AA28" s="13">
        <v>4</v>
      </c>
      <c r="AB28" s="18" t="str">
        <f>Criteria!$C25</f>
        <v>4.9</v>
      </c>
      <c r="AC28" s="18" t="str">
        <f>Criteria!$A$17</f>
        <v>MULTIMEDIA</v>
      </c>
      <c r="AD28" s="18" t="str">
        <f>'P01'!$F26</f>
        <v>N</v>
      </c>
      <c r="AE28" s="18" t="str">
        <f>'P02'!$F26</f>
        <v>N</v>
      </c>
      <c r="AF28" s="18" t="str">
        <f>'P03'!$F26</f>
        <v>N</v>
      </c>
      <c r="AG28" s="18" t="str">
        <f>'P04'!$F26</f>
        <v>N</v>
      </c>
      <c r="AH28" s="18" t="str">
        <f>'P05'!$F26</f>
        <v>N</v>
      </c>
      <c r="AI28" s="18" t="str">
        <f>'P06'!$F26</f>
        <v>N</v>
      </c>
      <c r="AJ28" s="18" t="str">
        <f>'P07'!$F26</f>
        <v>N</v>
      </c>
      <c r="AK28" s="18" t="str">
        <f>'P08'!$F26</f>
        <v>N</v>
      </c>
      <c r="AL28" s="18" t="str">
        <f>'P09'!$F26</f>
        <v>N</v>
      </c>
      <c r="AM28" s="18" t="str">
        <f>'P10'!$F26</f>
        <v>N</v>
      </c>
      <c r="AN28" s="18" t="str">
        <f>'P11'!$F26</f>
        <v>N</v>
      </c>
      <c r="AO28" s="18" t="str">
        <f>'P12'!$F26</f>
        <v>N</v>
      </c>
      <c r="AP28" s="18" t="str">
        <f>'P13'!$F26</f>
        <v>N</v>
      </c>
      <c r="AQ28" s="18" t="str">
        <f>'P14'!$F26</f>
        <v>N</v>
      </c>
      <c r="AR28" s="18" t="str">
        <f>'P15'!$F26</f>
        <v>N</v>
      </c>
      <c r="AS28" s="20">
        <f t="shared" si="10"/>
        <v>0</v>
      </c>
      <c r="AT28" s="20">
        <f t="shared" si="11"/>
        <v>0</v>
      </c>
    </row>
    <row r="29" spans="1:46" x14ac:dyDescent="0.35">
      <c r="A29" s="13">
        <v>4</v>
      </c>
      <c r="B29" s="18" t="str">
        <f>Criteria!$B26</f>
        <v>RGAA</v>
      </c>
      <c r="C29" s="18" t="str">
        <f>Criteria!$C26</f>
        <v>4.10</v>
      </c>
      <c r="D29" s="18" t="str">
        <f>Criteria!$A$17</f>
        <v>MULTIMEDIA</v>
      </c>
      <c r="E29" s="18" t="s">
        <v>138</v>
      </c>
      <c r="F29" s="18" t="str">
        <f>'P01'!$E27</f>
        <v>NT</v>
      </c>
      <c r="G29" s="18" t="str">
        <f>'P02'!$E27</f>
        <v>NT</v>
      </c>
      <c r="H29" s="18" t="str">
        <f>'P03'!$E27</f>
        <v>NT</v>
      </c>
      <c r="I29" s="18" t="str">
        <f>'P04'!$E27</f>
        <v>NT</v>
      </c>
      <c r="J29" s="18" t="str">
        <f>'P05'!$E27</f>
        <v>NT</v>
      </c>
      <c r="K29" s="18" t="str">
        <f>'P06'!$E27</f>
        <v>NT</v>
      </c>
      <c r="L29" s="18" t="str">
        <f>'P07'!$E27</f>
        <v>NT</v>
      </c>
      <c r="M29" s="18" t="str">
        <f>'P08'!$E27</f>
        <v>NT</v>
      </c>
      <c r="N29" s="18" t="str">
        <f>'P09'!$E27</f>
        <v>NT</v>
      </c>
      <c r="O29" s="18" t="str">
        <f>'P10'!$E27</f>
        <v>NT</v>
      </c>
      <c r="P29" s="18" t="str">
        <f>'P11'!$E27</f>
        <v>NT</v>
      </c>
      <c r="Q29" s="18" t="str">
        <f>'P12'!$E27</f>
        <v>NT</v>
      </c>
      <c r="R29" s="18" t="str">
        <f>'P13'!$E27</f>
        <v>NT</v>
      </c>
      <c r="S29" s="18" t="str">
        <f>'P14'!$E27</f>
        <v>NT</v>
      </c>
      <c r="T29" s="18" t="str">
        <f>'P15'!$E27</f>
        <v>NT</v>
      </c>
      <c r="U29" s="20">
        <f t="shared" si="5"/>
        <v>0</v>
      </c>
      <c r="V29" s="20">
        <f t="shared" si="6"/>
        <v>0</v>
      </c>
      <c r="W29" s="20">
        <f t="shared" si="7"/>
        <v>0</v>
      </c>
      <c r="X29" s="20">
        <f t="shared" si="8"/>
        <v>15</v>
      </c>
      <c r="Y29" s="13" t="str">
        <f t="shared" si="9"/>
        <v>NT</v>
      </c>
      <c r="Z29" s="13"/>
      <c r="AA29" s="13">
        <v>4</v>
      </c>
      <c r="AB29" s="18" t="str">
        <f>Criteria!$C26</f>
        <v>4.10</v>
      </c>
      <c r="AC29" s="18" t="str">
        <f>Criteria!$A$17</f>
        <v>MULTIMEDIA</v>
      </c>
      <c r="AD29" s="18" t="str">
        <f>'P01'!$F27</f>
        <v>N</v>
      </c>
      <c r="AE29" s="18" t="str">
        <f>'P02'!$F27</f>
        <v>N</v>
      </c>
      <c r="AF29" s="18" t="str">
        <f>'P03'!$F27</f>
        <v>N</v>
      </c>
      <c r="AG29" s="18" t="str">
        <f>'P04'!$F27</f>
        <v>N</v>
      </c>
      <c r="AH29" s="18" t="str">
        <f>'P05'!$F27</f>
        <v>N</v>
      </c>
      <c r="AI29" s="18" t="str">
        <f>'P06'!$F27</f>
        <v>N</v>
      </c>
      <c r="AJ29" s="18" t="str">
        <f>'P07'!$F27</f>
        <v>N</v>
      </c>
      <c r="AK29" s="18" t="str">
        <f>'P08'!$F27</f>
        <v>N</v>
      </c>
      <c r="AL29" s="18" t="str">
        <f>'P09'!$F27</f>
        <v>N</v>
      </c>
      <c r="AM29" s="18" t="str">
        <f>'P10'!$F27</f>
        <v>N</v>
      </c>
      <c r="AN29" s="18" t="str">
        <f>'P11'!$F27</f>
        <v>N</v>
      </c>
      <c r="AO29" s="18" t="str">
        <f>'P12'!$F27</f>
        <v>N</v>
      </c>
      <c r="AP29" s="18" t="str">
        <f>'P13'!$F27</f>
        <v>N</v>
      </c>
      <c r="AQ29" s="18" t="str">
        <f>'P14'!$F27</f>
        <v>N</v>
      </c>
      <c r="AR29" s="18" t="str">
        <f>'P15'!$F27</f>
        <v>N</v>
      </c>
      <c r="AS29" s="20">
        <f t="shared" si="10"/>
        <v>0</v>
      </c>
      <c r="AT29" s="20">
        <f t="shared" si="11"/>
        <v>0</v>
      </c>
    </row>
    <row r="30" spans="1:46" x14ac:dyDescent="0.35">
      <c r="A30" s="13">
        <v>4</v>
      </c>
      <c r="B30" s="18" t="str">
        <f>Criteria!$B27</f>
        <v>RGAA</v>
      </c>
      <c r="C30" s="18" t="str">
        <f>Criteria!$C27</f>
        <v>4.11</v>
      </c>
      <c r="D30" s="18" t="str">
        <f>Criteria!$A$17</f>
        <v>MULTIMEDIA</v>
      </c>
      <c r="E30" s="18" t="s">
        <v>138</v>
      </c>
      <c r="F30" s="18" t="str">
        <f>'P01'!$E28</f>
        <v>NT</v>
      </c>
      <c r="G30" s="18" t="str">
        <f>'P02'!$E28</f>
        <v>NT</v>
      </c>
      <c r="H30" s="18" t="str">
        <f>'P03'!$E28</f>
        <v>NT</v>
      </c>
      <c r="I30" s="18" t="str">
        <f>'P04'!$E28</f>
        <v>NT</v>
      </c>
      <c r="J30" s="18" t="str">
        <f>'P05'!$E28</f>
        <v>NT</v>
      </c>
      <c r="K30" s="18" t="str">
        <f>'P06'!$E28</f>
        <v>NT</v>
      </c>
      <c r="L30" s="18" t="str">
        <f>'P07'!$E28</f>
        <v>NT</v>
      </c>
      <c r="M30" s="18" t="str">
        <f>'P08'!$E28</f>
        <v>NT</v>
      </c>
      <c r="N30" s="18" t="str">
        <f>'P09'!$E28</f>
        <v>NT</v>
      </c>
      <c r="O30" s="18" t="str">
        <f>'P10'!$E28</f>
        <v>NT</v>
      </c>
      <c r="P30" s="18" t="str">
        <f>'P11'!$E28</f>
        <v>NT</v>
      </c>
      <c r="Q30" s="18" t="str">
        <f>'P12'!$E28</f>
        <v>NT</v>
      </c>
      <c r="R30" s="18" t="str">
        <f>'P13'!$E28</f>
        <v>NT</v>
      </c>
      <c r="S30" s="18" t="str">
        <f>'P14'!$E28</f>
        <v>NT</v>
      </c>
      <c r="T30" s="18" t="str">
        <f>'P15'!$E28</f>
        <v>NT</v>
      </c>
      <c r="U30" s="20">
        <f t="shared" si="5"/>
        <v>0</v>
      </c>
      <c r="V30" s="20">
        <f t="shared" si="6"/>
        <v>0</v>
      </c>
      <c r="W30" s="20">
        <f t="shared" si="7"/>
        <v>0</v>
      </c>
      <c r="X30" s="20">
        <f t="shared" si="8"/>
        <v>15</v>
      </c>
      <c r="Y30" s="13" t="str">
        <f t="shared" si="9"/>
        <v>NT</v>
      </c>
      <c r="Z30" s="13"/>
      <c r="AA30" s="13">
        <v>4</v>
      </c>
      <c r="AB30" s="18" t="str">
        <f>Criteria!$C27</f>
        <v>4.11</v>
      </c>
      <c r="AC30" s="18" t="str">
        <f>Criteria!$A$17</f>
        <v>MULTIMEDIA</v>
      </c>
      <c r="AD30" s="18" t="str">
        <f>'P01'!$F28</f>
        <v>N</v>
      </c>
      <c r="AE30" s="18" t="str">
        <f>'P02'!$F28</f>
        <v>N</v>
      </c>
      <c r="AF30" s="18" t="str">
        <f>'P03'!$F28</f>
        <v>N</v>
      </c>
      <c r="AG30" s="18" t="str">
        <f>'P04'!$F28</f>
        <v>N</v>
      </c>
      <c r="AH30" s="18" t="str">
        <f>'P05'!$F28</f>
        <v>N</v>
      </c>
      <c r="AI30" s="18" t="str">
        <f>'P06'!$F28</f>
        <v>N</v>
      </c>
      <c r="AJ30" s="18" t="str">
        <f>'P07'!$F28</f>
        <v>N</v>
      </c>
      <c r="AK30" s="18" t="str">
        <f>'P08'!$F28</f>
        <v>N</v>
      </c>
      <c r="AL30" s="18" t="str">
        <f>'P09'!$F28</f>
        <v>N</v>
      </c>
      <c r="AM30" s="18" t="str">
        <f>'P10'!$F28</f>
        <v>N</v>
      </c>
      <c r="AN30" s="18" t="str">
        <f>'P11'!$F28</f>
        <v>N</v>
      </c>
      <c r="AO30" s="18" t="str">
        <f>'P12'!$F28</f>
        <v>N</v>
      </c>
      <c r="AP30" s="18" t="str">
        <f>'P13'!$F28</f>
        <v>N</v>
      </c>
      <c r="AQ30" s="18" t="str">
        <f>'P14'!$F28</f>
        <v>N</v>
      </c>
      <c r="AR30" s="18" t="str">
        <f>'P15'!$F28</f>
        <v>N</v>
      </c>
      <c r="AS30" s="20">
        <f t="shared" si="10"/>
        <v>0</v>
      </c>
      <c r="AT30" s="20">
        <f t="shared" si="11"/>
        <v>0</v>
      </c>
    </row>
    <row r="31" spans="1:46" x14ac:dyDescent="0.35">
      <c r="A31" s="13">
        <v>4</v>
      </c>
      <c r="B31" s="18" t="str">
        <f>Criteria!$B28</f>
        <v>RGAA</v>
      </c>
      <c r="C31" s="18" t="str">
        <f>Criteria!$C28</f>
        <v>4.12</v>
      </c>
      <c r="D31" s="18" t="str">
        <f>Criteria!$A$17</f>
        <v>MULTIMEDIA</v>
      </c>
      <c r="E31" s="18" t="s">
        <v>138</v>
      </c>
      <c r="F31" s="18" t="str">
        <f>'P01'!$E29</f>
        <v>NT</v>
      </c>
      <c r="G31" s="18" t="str">
        <f>'P02'!$E29</f>
        <v>NT</v>
      </c>
      <c r="H31" s="18" t="str">
        <f>'P03'!$E29</f>
        <v>NT</v>
      </c>
      <c r="I31" s="18" t="str">
        <f>'P04'!$E29</f>
        <v>NT</v>
      </c>
      <c r="J31" s="18" t="str">
        <f>'P05'!$E29</f>
        <v>NT</v>
      </c>
      <c r="K31" s="18" t="str">
        <f>'P06'!$E29</f>
        <v>NT</v>
      </c>
      <c r="L31" s="18" t="str">
        <f>'P07'!$E29</f>
        <v>NT</v>
      </c>
      <c r="M31" s="18" t="str">
        <f>'P08'!$E29</f>
        <v>NT</v>
      </c>
      <c r="N31" s="18" t="str">
        <f>'P09'!$E29</f>
        <v>NT</v>
      </c>
      <c r="O31" s="18" t="str">
        <f>'P10'!$E29</f>
        <v>NT</v>
      </c>
      <c r="P31" s="18" t="str">
        <f>'P11'!$E29</f>
        <v>NT</v>
      </c>
      <c r="Q31" s="18" t="str">
        <f>'P12'!$E29</f>
        <v>NT</v>
      </c>
      <c r="R31" s="18" t="str">
        <f>'P13'!$E29</f>
        <v>NT</v>
      </c>
      <c r="S31" s="18" t="str">
        <f>'P14'!$E29</f>
        <v>NT</v>
      </c>
      <c r="T31" s="18" t="str">
        <f>'P15'!$E29</f>
        <v>NT</v>
      </c>
      <c r="U31" s="20">
        <f t="shared" si="5"/>
        <v>0</v>
      </c>
      <c r="V31" s="20">
        <f t="shared" si="6"/>
        <v>0</v>
      </c>
      <c r="W31" s="20">
        <f t="shared" si="7"/>
        <v>0</v>
      </c>
      <c r="X31" s="20">
        <f t="shared" si="8"/>
        <v>15</v>
      </c>
      <c r="Y31" s="13" t="str">
        <f t="shared" si="9"/>
        <v>NT</v>
      </c>
      <c r="Z31" s="13"/>
      <c r="AA31" s="13">
        <v>4</v>
      </c>
      <c r="AB31" s="18" t="str">
        <f>Criteria!$C28</f>
        <v>4.12</v>
      </c>
      <c r="AC31" s="18" t="str">
        <f>Criteria!$A$17</f>
        <v>MULTIMEDIA</v>
      </c>
      <c r="AD31" s="18" t="str">
        <f>'P01'!$F29</f>
        <v>N</v>
      </c>
      <c r="AE31" s="18" t="str">
        <f>'P02'!$F29</f>
        <v>N</v>
      </c>
      <c r="AF31" s="18" t="str">
        <f>'P03'!$F29</f>
        <v>N</v>
      </c>
      <c r="AG31" s="18" t="str">
        <f>'P04'!$F29</f>
        <v>N</v>
      </c>
      <c r="AH31" s="18" t="str">
        <f>'P05'!$F29</f>
        <v>N</v>
      </c>
      <c r="AI31" s="18" t="str">
        <f>'P06'!$F29</f>
        <v>N</v>
      </c>
      <c r="AJ31" s="18" t="str">
        <f>'P07'!$F29</f>
        <v>N</v>
      </c>
      <c r="AK31" s="18" t="str">
        <f>'P08'!$F29</f>
        <v>N</v>
      </c>
      <c r="AL31" s="18" t="str">
        <f>'P09'!$F29</f>
        <v>N</v>
      </c>
      <c r="AM31" s="18" t="str">
        <f>'P10'!$F29</f>
        <v>N</v>
      </c>
      <c r="AN31" s="18" t="str">
        <f>'P11'!$F29</f>
        <v>N</v>
      </c>
      <c r="AO31" s="18" t="str">
        <f>'P12'!$F29</f>
        <v>N</v>
      </c>
      <c r="AP31" s="18" t="str">
        <f>'P13'!$F29</f>
        <v>N</v>
      </c>
      <c r="AQ31" s="18" t="str">
        <f>'P14'!$F29</f>
        <v>N</v>
      </c>
      <c r="AR31" s="18" t="str">
        <f>'P15'!$F29</f>
        <v>N</v>
      </c>
      <c r="AS31" s="20">
        <f t="shared" si="10"/>
        <v>0</v>
      </c>
      <c r="AT31" s="20">
        <f t="shared" si="11"/>
        <v>0</v>
      </c>
    </row>
    <row r="32" spans="1:46" x14ac:dyDescent="0.35">
      <c r="A32" s="13">
        <v>4</v>
      </c>
      <c r="B32" s="18" t="str">
        <f>Criteria!$B29</f>
        <v>RGAA</v>
      </c>
      <c r="C32" s="18" t="str">
        <f>Criteria!$C29</f>
        <v>4.13</v>
      </c>
      <c r="D32" s="18" t="str">
        <f>Criteria!$A$17</f>
        <v>MULTIMEDIA</v>
      </c>
      <c r="E32" s="18" t="s">
        <v>138</v>
      </c>
      <c r="F32" s="18" t="str">
        <f>'P01'!$E30</f>
        <v>NT</v>
      </c>
      <c r="G32" s="18" t="str">
        <f>'P02'!$E30</f>
        <v>NT</v>
      </c>
      <c r="H32" s="18" t="str">
        <f>'P03'!$E30</f>
        <v>NT</v>
      </c>
      <c r="I32" s="18" t="str">
        <f>'P04'!$E30</f>
        <v>NT</v>
      </c>
      <c r="J32" s="18" t="str">
        <f>'P05'!$E30</f>
        <v>NT</v>
      </c>
      <c r="K32" s="18" t="str">
        <f>'P06'!$E30</f>
        <v>NT</v>
      </c>
      <c r="L32" s="18" t="str">
        <f>'P07'!$E30</f>
        <v>NT</v>
      </c>
      <c r="M32" s="18" t="str">
        <f>'P08'!$E30</f>
        <v>NT</v>
      </c>
      <c r="N32" s="18" t="str">
        <f>'P09'!$E30</f>
        <v>NT</v>
      </c>
      <c r="O32" s="18" t="str">
        <f>'P10'!$E30</f>
        <v>NT</v>
      </c>
      <c r="P32" s="18" t="str">
        <f>'P11'!$E30</f>
        <v>NT</v>
      </c>
      <c r="Q32" s="18" t="str">
        <f>'P12'!$E30</f>
        <v>NT</v>
      </c>
      <c r="R32" s="18" t="str">
        <f>'P13'!$E30</f>
        <v>NT</v>
      </c>
      <c r="S32" s="18" t="str">
        <f>'P14'!$E30</f>
        <v>NT</v>
      </c>
      <c r="T32" s="18" t="str">
        <f>'P15'!$E30</f>
        <v>NT</v>
      </c>
      <c r="U32" s="20">
        <f t="shared" si="5"/>
        <v>0</v>
      </c>
      <c r="V32" s="20">
        <f t="shared" si="6"/>
        <v>0</v>
      </c>
      <c r="W32" s="20">
        <f t="shared" si="7"/>
        <v>0</v>
      </c>
      <c r="X32" s="20">
        <f t="shared" si="8"/>
        <v>15</v>
      </c>
      <c r="Y32" s="13" t="str">
        <f t="shared" si="9"/>
        <v>NT</v>
      </c>
      <c r="Z32" s="13"/>
      <c r="AA32" s="13">
        <v>4</v>
      </c>
      <c r="AB32" s="18" t="str">
        <f>Criteria!$C29</f>
        <v>4.13</v>
      </c>
      <c r="AC32" s="18" t="str">
        <f>Criteria!$A$17</f>
        <v>MULTIMEDIA</v>
      </c>
      <c r="AD32" s="18" t="str">
        <f>'P01'!$F30</f>
        <v>N</v>
      </c>
      <c r="AE32" s="18" t="str">
        <f>'P02'!$F30</f>
        <v>N</v>
      </c>
      <c r="AF32" s="18" t="str">
        <f>'P03'!$F30</f>
        <v>N</v>
      </c>
      <c r="AG32" s="18" t="str">
        <f>'P04'!$F30</f>
        <v>N</v>
      </c>
      <c r="AH32" s="18" t="str">
        <f>'P05'!$F30</f>
        <v>N</v>
      </c>
      <c r="AI32" s="18" t="str">
        <f>'P06'!$F30</f>
        <v>N</v>
      </c>
      <c r="AJ32" s="18" t="str">
        <f>'P07'!$F30</f>
        <v>N</v>
      </c>
      <c r="AK32" s="18" t="str">
        <f>'P08'!$F30</f>
        <v>N</v>
      </c>
      <c r="AL32" s="18" t="str">
        <f>'P09'!$F30</f>
        <v>N</v>
      </c>
      <c r="AM32" s="18" t="str">
        <f>'P10'!$F30</f>
        <v>N</v>
      </c>
      <c r="AN32" s="18" t="str">
        <f>'P11'!$F30</f>
        <v>N</v>
      </c>
      <c r="AO32" s="18" t="str">
        <f>'P12'!$F30</f>
        <v>N</v>
      </c>
      <c r="AP32" s="18" t="str">
        <f>'P13'!$F30</f>
        <v>N</v>
      </c>
      <c r="AQ32" s="18" t="str">
        <f>'P14'!$F30</f>
        <v>N</v>
      </c>
      <c r="AR32" s="18" t="str">
        <f>'P15'!$F30</f>
        <v>N</v>
      </c>
      <c r="AS32" s="20">
        <f t="shared" si="10"/>
        <v>0</v>
      </c>
      <c r="AT32" s="20">
        <f t="shared" si="11"/>
        <v>0</v>
      </c>
    </row>
    <row r="33" spans="1:46" x14ac:dyDescent="0.35">
      <c r="A33" s="13">
        <v>4</v>
      </c>
      <c r="B33" s="18" t="str">
        <f>Criteria!$B30</f>
        <v>-</v>
      </c>
      <c r="C33" s="18" t="str">
        <f>Criteria!$C30</f>
        <v>4.14</v>
      </c>
      <c r="D33" s="18" t="str">
        <f>Criteria!$A$17</f>
        <v>MULTIMEDIA</v>
      </c>
      <c r="E33" s="18" t="s">
        <v>139</v>
      </c>
      <c r="F33" s="18" t="str">
        <f>'P01'!$E31</f>
        <v>NT</v>
      </c>
      <c r="G33" s="18" t="str">
        <f>'P02'!$E31</f>
        <v>NT</v>
      </c>
      <c r="H33" s="18" t="str">
        <f>'P03'!$E31</f>
        <v>NT</v>
      </c>
      <c r="I33" s="18" t="str">
        <f>'P04'!$E31</f>
        <v>NT</v>
      </c>
      <c r="J33" s="18" t="str">
        <f>'P05'!$E31</f>
        <v>NT</v>
      </c>
      <c r="K33" s="18" t="str">
        <f>'P06'!$E31</f>
        <v>NT</v>
      </c>
      <c r="L33" s="18" t="str">
        <f>'P07'!$E31</f>
        <v>NT</v>
      </c>
      <c r="M33" s="18" t="str">
        <f>'P08'!$E31</f>
        <v>NT</v>
      </c>
      <c r="N33" s="18" t="str">
        <f>'P09'!$E31</f>
        <v>NT</v>
      </c>
      <c r="O33" s="18" t="str">
        <f>'P10'!$E31</f>
        <v>NT</v>
      </c>
      <c r="P33" s="18" t="str">
        <f>'P11'!$E31</f>
        <v>NT</v>
      </c>
      <c r="Q33" s="18" t="str">
        <f>'P12'!$E31</f>
        <v>NT</v>
      </c>
      <c r="R33" s="18" t="str">
        <f>'P13'!$E31</f>
        <v>NT</v>
      </c>
      <c r="S33" s="18" t="str">
        <f>'P14'!$E31</f>
        <v>NT</v>
      </c>
      <c r="T33" s="18" t="str">
        <f>'P15'!$E31</f>
        <v>NT</v>
      </c>
      <c r="U33" s="20">
        <f t="shared" si="5"/>
        <v>0</v>
      </c>
      <c r="V33" s="20">
        <f t="shared" si="6"/>
        <v>0</v>
      </c>
      <c r="W33" s="20">
        <f t="shared" si="7"/>
        <v>0</v>
      </c>
      <c r="X33" s="20">
        <f t="shared" si="8"/>
        <v>15</v>
      </c>
      <c r="Y33" s="13" t="str">
        <f t="shared" si="9"/>
        <v>NT</v>
      </c>
      <c r="Z33" s="13"/>
      <c r="AA33" s="13">
        <v>4</v>
      </c>
      <c r="AB33" s="18" t="str">
        <f>Criteria!$C30</f>
        <v>4.14</v>
      </c>
      <c r="AC33" s="18" t="str">
        <f>Criteria!$A$17</f>
        <v>MULTIMEDIA</v>
      </c>
      <c r="AD33" s="18" t="str">
        <f>'P01'!$F31</f>
        <v>N</v>
      </c>
      <c r="AE33" s="18" t="str">
        <f>'P02'!$F31</f>
        <v>N</v>
      </c>
      <c r="AF33" s="18" t="str">
        <f>'P03'!$F31</f>
        <v>N</v>
      </c>
      <c r="AG33" s="18" t="str">
        <f>'P04'!$F31</f>
        <v>N</v>
      </c>
      <c r="AH33" s="18" t="str">
        <f>'P05'!$F31</f>
        <v>N</v>
      </c>
      <c r="AI33" s="18" t="str">
        <f>'P06'!$F31</f>
        <v>N</v>
      </c>
      <c r="AJ33" s="18" t="str">
        <f>'P07'!$F31</f>
        <v>N</v>
      </c>
      <c r="AK33" s="18" t="str">
        <f>'P08'!$F31</f>
        <v>N</v>
      </c>
      <c r="AL33" s="18" t="str">
        <f>'P09'!$F31</f>
        <v>N</v>
      </c>
      <c r="AM33" s="18" t="str">
        <f>'P10'!$F31</f>
        <v>N</v>
      </c>
      <c r="AN33" s="18" t="str">
        <f>'P11'!$F31</f>
        <v>N</v>
      </c>
      <c r="AO33" s="18" t="str">
        <f>'P12'!$F31</f>
        <v>N</v>
      </c>
      <c r="AP33" s="18" t="str">
        <f>'P13'!$F31</f>
        <v>N</v>
      </c>
      <c r="AQ33" s="18" t="str">
        <f>'P14'!$F31</f>
        <v>N</v>
      </c>
      <c r="AR33" s="18" t="str">
        <f>'P15'!$F31</f>
        <v>N</v>
      </c>
      <c r="AS33" s="20">
        <f t="shared" si="10"/>
        <v>0</v>
      </c>
      <c r="AT33" s="20">
        <f t="shared" si="11"/>
        <v>0</v>
      </c>
    </row>
    <row r="34" spans="1:46" x14ac:dyDescent="0.35">
      <c r="A34" s="13">
        <v>4</v>
      </c>
      <c r="B34" s="18" t="str">
        <f>Criteria!$B31</f>
        <v>-</v>
      </c>
      <c r="C34" s="18" t="str">
        <f>Criteria!$C31</f>
        <v>4.15</v>
      </c>
      <c r="D34" s="18" t="str">
        <f>Criteria!$A$17</f>
        <v>MULTIMEDIA</v>
      </c>
      <c r="E34" s="18" t="s">
        <v>139</v>
      </c>
      <c r="F34" s="18" t="str">
        <f>'P01'!$E32</f>
        <v>NT</v>
      </c>
      <c r="G34" s="18" t="str">
        <f>'P02'!$E32</f>
        <v>NT</v>
      </c>
      <c r="H34" s="18" t="str">
        <f>'P03'!$E32</f>
        <v>NT</v>
      </c>
      <c r="I34" s="18" t="str">
        <f>'P04'!$E32</f>
        <v>NT</v>
      </c>
      <c r="J34" s="18" t="str">
        <f>'P05'!$E32</f>
        <v>NT</v>
      </c>
      <c r="K34" s="18" t="str">
        <f>'P06'!$E32</f>
        <v>NT</v>
      </c>
      <c r="L34" s="18" t="str">
        <f>'P07'!$E32</f>
        <v>NT</v>
      </c>
      <c r="M34" s="18" t="str">
        <f>'P08'!$E32</f>
        <v>NT</v>
      </c>
      <c r="N34" s="18" t="str">
        <f>'P09'!$E32</f>
        <v>NT</v>
      </c>
      <c r="O34" s="18" t="str">
        <f>'P10'!$E32</f>
        <v>NT</v>
      </c>
      <c r="P34" s="18" t="str">
        <f>'P11'!$E32</f>
        <v>NT</v>
      </c>
      <c r="Q34" s="18" t="str">
        <f>'P12'!$E32</f>
        <v>NT</v>
      </c>
      <c r="R34" s="18" t="str">
        <f>'P13'!$E32</f>
        <v>NT</v>
      </c>
      <c r="S34" s="18" t="str">
        <f>'P14'!$E32</f>
        <v>NT</v>
      </c>
      <c r="T34" s="18" t="str">
        <f>'P15'!$E32</f>
        <v>NT</v>
      </c>
      <c r="U34" s="20">
        <f t="shared" si="5"/>
        <v>0</v>
      </c>
      <c r="V34" s="20">
        <f t="shared" si="6"/>
        <v>0</v>
      </c>
      <c r="W34" s="20">
        <f t="shared" si="7"/>
        <v>0</v>
      </c>
      <c r="X34" s="20">
        <f t="shared" si="8"/>
        <v>15</v>
      </c>
      <c r="Y34" s="13" t="str">
        <f t="shared" si="9"/>
        <v>NT</v>
      </c>
      <c r="Z34" s="13"/>
      <c r="AA34" s="13">
        <v>4</v>
      </c>
      <c r="AB34" s="18" t="str">
        <f>Criteria!$C31</f>
        <v>4.15</v>
      </c>
      <c r="AC34" s="18" t="str">
        <f>Criteria!$A$17</f>
        <v>MULTIMEDIA</v>
      </c>
      <c r="AD34" s="18" t="str">
        <f>'P01'!$F32</f>
        <v>N</v>
      </c>
      <c r="AE34" s="18" t="str">
        <f>'P02'!$F32</f>
        <v>N</v>
      </c>
      <c r="AF34" s="18" t="str">
        <f>'P03'!$F32</f>
        <v>N</v>
      </c>
      <c r="AG34" s="18" t="str">
        <f>'P04'!$F32</f>
        <v>N</v>
      </c>
      <c r="AH34" s="18" t="str">
        <f>'P05'!$F32</f>
        <v>N</v>
      </c>
      <c r="AI34" s="18" t="str">
        <f>'P06'!$F32</f>
        <v>N</v>
      </c>
      <c r="AJ34" s="18" t="str">
        <f>'P07'!$F32</f>
        <v>N</v>
      </c>
      <c r="AK34" s="18" t="str">
        <f>'P08'!$F32</f>
        <v>N</v>
      </c>
      <c r="AL34" s="18" t="str">
        <f>'P09'!$F32</f>
        <v>N</v>
      </c>
      <c r="AM34" s="18" t="str">
        <f>'P10'!$F32</f>
        <v>N</v>
      </c>
      <c r="AN34" s="18" t="str">
        <f>'P11'!$F32</f>
        <v>N</v>
      </c>
      <c r="AO34" s="18" t="str">
        <f>'P12'!$F32</f>
        <v>N</v>
      </c>
      <c r="AP34" s="18" t="str">
        <f>'P13'!$F32</f>
        <v>N</v>
      </c>
      <c r="AQ34" s="18" t="str">
        <f>'P14'!$F32</f>
        <v>N</v>
      </c>
      <c r="AR34" s="18" t="str">
        <f>'P15'!$F32</f>
        <v>N</v>
      </c>
      <c r="AS34" s="20">
        <f t="shared" si="10"/>
        <v>0</v>
      </c>
      <c r="AT34" s="20">
        <f t="shared" si="11"/>
        <v>0</v>
      </c>
    </row>
    <row r="35" spans="1:46" x14ac:dyDescent="0.35">
      <c r="A35" s="13">
        <v>4</v>
      </c>
      <c r="B35" s="18" t="str">
        <f>Criteria!$B32</f>
        <v>-</v>
      </c>
      <c r="C35" s="18" t="str">
        <f>Criteria!$C32</f>
        <v>4.16</v>
      </c>
      <c r="D35" s="18" t="str">
        <f>Criteria!$A$17</f>
        <v>MULTIMEDIA</v>
      </c>
      <c r="E35" s="18" t="s">
        <v>139</v>
      </c>
      <c r="F35" s="18" t="str">
        <f>'P01'!$E33</f>
        <v>NT</v>
      </c>
      <c r="G35" s="18" t="str">
        <f>'P02'!$E33</f>
        <v>NT</v>
      </c>
      <c r="H35" s="18" t="str">
        <f>'P03'!$E33</f>
        <v>NT</v>
      </c>
      <c r="I35" s="18" t="str">
        <f>'P04'!$E33</f>
        <v>NT</v>
      </c>
      <c r="J35" s="18" t="str">
        <f>'P05'!$E33</f>
        <v>NT</v>
      </c>
      <c r="K35" s="18" t="str">
        <f>'P06'!$E33</f>
        <v>NT</v>
      </c>
      <c r="L35" s="18" t="str">
        <f>'P07'!$E33</f>
        <v>NT</v>
      </c>
      <c r="M35" s="18" t="str">
        <f>'P08'!$E33</f>
        <v>NT</v>
      </c>
      <c r="N35" s="18" t="str">
        <f>'P09'!$E33</f>
        <v>NT</v>
      </c>
      <c r="O35" s="18" t="str">
        <f>'P10'!$E33</f>
        <v>NT</v>
      </c>
      <c r="P35" s="18" t="str">
        <f>'P11'!$E33</f>
        <v>NT</v>
      </c>
      <c r="Q35" s="18" t="str">
        <f>'P12'!$E33</f>
        <v>NT</v>
      </c>
      <c r="R35" s="18" t="str">
        <f>'P13'!$E33</f>
        <v>NT</v>
      </c>
      <c r="S35" s="18" t="str">
        <f>'P14'!$E33</f>
        <v>NT</v>
      </c>
      <c r="T35" s="18" t="str">
        <f>'P15'!$E33</f>
        <v>NT</v>
      </c>
      <c r="U35" s="20">
        <f t="shared" si="5"/>
        <v>0</v>
      </c>
      <c r="V35" s="20">
        <f t="shared" si="6"/>
        <v>0</v>
      </c>
      <c r="W35" s="20">
        <f t="shared" si="7"/>
        <v>0</v>
      </c>
      <c r="X35" s="20">
        <f t="shared" si="8"/>
        <v>15</v>
      </c>
      <c r="Y35" s="13" t="str">
        <f t="shared" si="9"/>
        <v>NT</v>
      </c>
      <c r="Z35" s="13"/>
      <c r="AA35" s="13">
        <v>4</v>
      </c>
      <c r="AB35" s="18" t="str">
        <f>Criteria!$C32</f>
        <v>4.16</v>
      </c>
      <c r="AC35" s="18" t="str">
        <f>Criteria!$A$17</f>
        <v>MULTIMEDIA</v>
      </c>
      <c r="AD35" s="18" t="str">
        <f>'P01'!$F33</f>
        <v>N</v>
      </c>
      <c r="AE35" s="18" t="str">
        <f>'P02'!$F33</f>
        <v>N</v>
      </c>
      <c r="AF35" s="18" t="str">
        <f>'P03'!$F33</f>
        <v>N</v>
      </c>
      <c r="AG35" s="18" t="str">
        <f>'P04'!$F33</f>
        <v>N</v>
      </c>
      <c r="AH35" s="18" t="str">
        <f>'P05'!$F33</f>
        <v>N</v>
      </c>
      <c r="AI35" s="18" t="str">
        <f>'P06'!$F33</f>
        <v>N</v>
      </c>
      <c r="AJ35" s="18" t="str">
        <f>'P07'!$F33</f>
        <v>N</v>
      </c>
      <c r="AK35" s="18" t="str">
        <f>'P08'!$F33</f>
        <v>N</v>
      </c>
      <c r="AL35" s="18" t="str">
        <f>'P09'!$F33</f>
        <v>N</v>
      </c>
      <c r="AM35" s="18" t="str">
        <f>'P10'!$F33</f>
        <v>N</v>
      </c>
      <c r="AN35" s="18" t="str">
        <f>'P11'!$F33</f>
        <v>N</v>
      </c>
      <c r="AO35" s="18" t="str">
        <f>'P12'!$F33</f>
        <v>N</v>
      </c>
      <c r="AP35" s="18" t="str">
        <f>'P13'!$F33</f>
        <v>N</v>
      </c>
      <c r="AQ35" s="18" t="str">
        <f>'P14'!$F33</f>
        <v>N</v>
      </c>
      <c r="AR35" s="18" t="str">
        <f>'P15'!$F33</f>
        <v>N</v>
      </c>
      <c r="AS35" s="20">
        <f t="shared" si="10"/>
        <v>0</v>
      </c>
      <c r="AT35" s="20">
        <f t="shared" si="11"/>
        <v>0</v>
      </c>
    </row>
    <row r="36" spans="1:46" x14ac:dyDescent="0.35">
      <c r="A36" s="13">
        <v>4</v>
      </c>
      <c r="B36" s="18" t="str">
        <f>Criteria!$B33</f>
        <v>-</v>
      </c>
      <c r="C36" s="18" t="str">
        <f>Criteria!$C33</f>
        <v>4.17</v>
      </c>
      <c r="D36" s="18" t="str">
        <f>Criteria!$A$17</f>
        <v>MULTIMEDIA</v>
      </c>
      <c r="E36" s="18" t="s">
        <v>139</v>
      </c>
      <c r="F36" s="18" t="str">
        <f>'P01'!$E34</f>
        <v>NT</v>
      </c>
      <c r="G36" s="18" t="str">
        <f>'P02'!$E34</f>
        <v>NT</v>
      </c>
      <c r="H36" s="18" t="str">
        <f>'P03'!$E34</f>
        <v>NT</v>
      </c>
      <c r="I36" s="18" t="str">
        <f>'P04'!$E34</f>
        <v>NT</v>
      </c>
      <c r="J36" s="18" t="str">
        <f>'P05'!$E34</f>
        <v>NT</v>
      </c>
      <c r="K36" s="18" t="str">
        <f>'P06'!$E34</f>
        <v>NT</v>
      </c>
      <c r="L36" s="18" t="str">
        <f>'P07'!$E34</f>
        <v>NT</v>
      </c>
      <c r="M36" s="18" t="str">
        <f>'P08'!$E34</f>
        <v>NT</v>
      </c>
      <c r="N36" s="18" t="str">
        <f>'P09'!$E34</f>
        <v>NT</v>
      </c>
      <c r="O36" s="18" t="str">
        <f>'P10'!$E34</f>
        <v>NT</v>
      </c>
      <c r="P36" s="18" t="str">
        <f>'P11'!$E34</f>
        <v>NT</v>
      </c>
      <c r="Q36" s="18" t="str">
        <f>'P12'!$E34</f>
        <v>NT</v>
      </c>
      <c r="R36" s="18" t="str">
        <f>'P13'!$E34</f>
        <v>NT</v>
      </c>
      <c r="S36" s="18" t="str">
        <f>'P14'!$E34</f>
        <v>NT</v>
      </c>
      <c r="T36" s="18" t="str">
        <f>'P15'!$E34</f>
        <v>NT</v>
      </c>
      <c r="U36" s="20">
        <f t="shared" si="5"/>
        <v>0</v>
      </c>
      <c r="V36" s="20">
        <f t="shared" si="6"/>
        <v>0</v>
      </c>
      <c r="W36" s="20">
        <f t="shared" si="7"/>
        <v>0</v>
      </c>
      <c r="X36" s="20">
        <f t="shared" si="8"/>
        <v>15</v>
      </c>
      <c r="Y36" s="13" t="str">
        <f t="shared" si="9"/>
        <v>NT</v>
      </c>
      <c r="Z36" s="13"/>
      <c r="AA36" s="13">
        <v>4</v>
      </c>
      <c r="AB36" s="18" t="str">
        <f>Criteria!$C33</f>
        <v>4.17</v>
      </c>
      <c r="AC36" s="18" t="str">
        <f>Criteria!$A$17</f>
        <v>MULTIMEDIA</v>
      </c>
      <c r="AD36" s="18" t="str">
        <f>'P01'!$F34</f>
        <v>N</v>
      </c>
      <c r="AE36" s="18" t="str">
        <f>'P02'!$F34</f>
        <v>N</v>
      </c>
      <c r="AF36" s="18" t="str">
        <f>'P03'!$F34</f>
        <v>N</v>
      </c>
      <c r="AG36" s="18" t="str">
        <f>'P04'!$F34</f>
        <v>N</v>
      </c>
      <c r="AH36" s="18" t="str">
        <f>'P05'!$F34</f>
        <v>N</v>
      </c>
      <c r="AI36" s="18" t="str">
        <f>'P06'!$F34</f>
        <v>N</v>
      </c>
      <c r="AJ36" s="18" t="str">
        <f>'P07'!$F34</f>
        <v>N</v>
      </c>
      <c r="AK36" s="18" t="str">
        <f>'P08'!$F34</f>
        <v>N</v>
      </c>
      <c r="AL36" s="18" t="str">
        <f>'P09'!$F34</f>
        <v>N</v>
      </c>
      <c r="AM36" s="18" t="str">
        <f>'P10'!$F34</f>
        <v>N</v>
      </c>
      <c r="AN36" s="18" t="str">
        <f>'P11'!$F34</f>
        <v>N</v>
      </c>
      <c r="AO36" s="18" t="str">
        <f>'P12'!$F34</f>
        <v>N</v>
      </c>
      <c r="AP36" s="18" t="str">
        <f>'P13'!$F34</f>
        <v>N</v>
      </c>
      <c r="AQ36" s="18" t="str">
        <f>'P14'!$F34</f>
        <v>N</v>
      </c>
      <c r="AR36" s="18" t="str">
        <f>'P15'!$F34</f>
        <v>N</v>
      </c>
      <c r="AS36" s="20">
        <f t="shared" si="10"/>
        <v>0</v>
      </c>
      <c r="AT36" s="20">
        <f t="shared" si="11"/>
        <v>0</v>
      </c>
    </row>
    <row r="37" spans="1:46" x14ac:dyDescent="0.35">
      <c r="A37" s="13">
        <v>4</v>
      </c>
      <c r="B37" s="18" t="str">
        <f>Criteria!$B34</f>
        <v>-</v>
      </c>
      <c r="C37" s="18" t="str">
        <f>Criteria!$C34</f>
        <v>4.18</v>
      </c>
      <c r="D37" s="18" t="str">
        <f>Criteria!$A$17</f>
        <v>MULTIMEDIA</v>
      </c>
      <c r="E37" s="18" t="s">
        <v>139</v>
      </c>
      <c r="F37" s="18" t="str">
        <f>'P01'!$E35</f>
        <v>NT</v>
      </c>
      <c r="G37" s="18" t="str">
        <f>'P02'!$E35</f>
        <v>NT</v>
      </c>
      <c r="H37" s="18" t="str">
        <f>'P03'!$E35</f>
        <v>NT</v>
      </c>
      <c r="I37" s="18" t="str">
        <f>'P04'!$E35</f>
        <v>NT</v>
      </c>
      <c r="J37" s="18" t="str">
        <f>'P05'!$E35</f>
        <v>NT</v>
      </c>
      <c r="K37" s="18" t="str">
        <f>'P06'!$E35</f>
        <v>NT</v>
      </c>
      <c r="L37" s="18" t="str">
        <f>'P07'!$E35</f>
        <v>NT</v>
      </c>
      <c r="M37" s="18" t="str">
        <f>'P08'!$E35</f>
        <v>NT</v>
      </c>
      <c r="N37" s="18" t="str">
        <f>'P09'!$E35</f>
        <v>NT</v>
      </c>
      <c r="O37" s="18" t="str">
        <f>'P10'!$E35</f>
        <v>NT</v>
      </c>
      <c r="P37" s="18" t="str">
        <f>'P11'!$E35</f>
        <v>NT</v>
      </c>
      <c r="Q37" s="18" t="str">
        <f>'P12'!$E35</f>
        <v>NT</v>
      </c>
      <c r="R37" s="18" t="str">
        <f>'P13'!$E35</f>
        <v>NT</v>
      </c>
      <c r="S37" s="18" t="str">
        <f>'P14'!$E35</f>
        <v>NT</v>
      </c>
      <c r="T37" s="18" t="str">
        <f>'P15'!$E35</f>
        <v>NT</v>
      </c>
      <c r="U37" s="20">
        <f t="shared" si="5"/>
        <v>0</v>
      </c>
      <c r="V37" s="20">
        <f t="shared" si="6"/>
        <v>0</v>
      </c>
      <c r="W37" s="20">
        <f t="shared" si="7"/>
        <v>0</v>
      </c>
      <c r="X37" s="20">
        <f t="shared" si="8"/>
        <v>15</v>
      </c>
      <c r="Y37" s="13" t="str">
        <f t="shared" si="9"/>
        <v>NT</v>
      </c>
      <c r="Z37" s="13"/>
      <c r="AA37" s="13">
        <v>4</v>
      </c>
      <c r="AB37" s="18" t="str">
        <f>Criteria!$C34</f>
        <v>4.18</v>
      </c>
      <c r="AC37" s="18" t="str">
        <f>Criteria!$A$17</f>
        <v>MULTIMEDIA</v>
      </c>
      <c r="AD37" s="18" t="str">
        <f>'P01'!$F35</f>
        <v>N</v>
      </c>
      <c r="AE37" s="18" t="str">
        <f>'P02'!$F35</f>
        <v>N</v>
      </c>
      <c r="AF37" s="18" t="str">
        <f>'P03'!$F35</f>
        <v>N</v>
      </c>
      <c r="AG37" s="18" t="str">
        <f>'P04'!$F35</f>
        <v>N</v>
      </c>
      <c r="AH37" s="18" t="str">
        <f>'P05'!$F35</f>
        <v>N</v>
      </c>
      <c r="AI37" s="18" t="str">
        <f>'P06'!$F35</f>
        <v>N</v>
      </c>
      <c r="AJ37" s="18" t="str">
        <f>'P07'!$F35</f>
        <v>N</v>
      </c>
      <c r="AK37" s="18" t="str">
        <f>'P08'!$F35</f>
        <v>N</v>
      </c>
      <c r="AL37" s="18" t="str">
        <f>'P09'!$F35</f>
        <v>N</v>
      </c>
      <c r="AM37" s="18" t="str">
        <f>'P10'!$F35</f>
        <v>N</v>
      </c>
      <c r="AN37" s="18" t="str">
        <f>'P11'!$F35</f>
        <v>N</v>
      </c>
      <c r="AO37" s="18" t="str">
        <f>'P12'!$F35</f>
        <v>N</v>
      </c>
      <c r="AP37" s="18" t="str">
        <f>'P13'!$F35</f>
        <v>N</v>
      </c>
      <c r="AQ37" s="18" t="str">
        <f>'P14'!$F35</f>
        <v>N</v>
      </c>
      <c r="AR37" s="18" t="str">
        <f>'P15'!$F35</f>
        <v>N</v>
      </c>
      <c r="AS37" s="20">
        <f t="shared" si="10"/>
        <v>0</v>
      </c>
      <c r="AT37" s="20">
        <f t="shared" si="11"/>
        <v>0</v>
      </c>
    </row>
    <row r="38" spans="1:46" x14ac:dyDescent="0.35">
      <c r="A38" s="55"/>
      <c r="B38" s="56"/>
      <c r="C38" s="56"/>
      <c r="D38" s="56"/>
      <c r="E38" s="56"/>
      <c r="F38" s="56"/>
      <c r="G38" s="56"/>
      <c r="H38" s="56"/>
      <c r="I38" s="56"/>
      <c r="J38" s="56"/>
      <c r="K38" s="56"/>
      <c r="L38" s="56"/>
      <c r="M38" s="56"/>
      <c r="N38" s="56"/>
      <c r="O38" s="56"/>
      <c r="P38" s="56"/>
      <c r="Q38" s="56"/>
      <c r="R38" s="56"/>
      <c r="S38" s="56"/>
      <c r="T38" s="56"/>
      <c r="U38" s="60">
        <f>SUM(U20:U37)</f>
        <v>0</v>
      </c>
      <c r="V38" s="60">
        <f t="shared" ref="V38:X38" si="18">SUM(V20:V37)</f>
        <v>0</v>
      </c>
      <c r="W38" s="60">
        <f t="shared" si="18"/>
        <v>0</v>
      </c>
      <c r="X38" s="60">
        <f t="shared" si="18"/>
        <v>270</v>
      </c>
      <c r="Y38" s="13"/>
      <c r="Z38" s="13"/>
      <c r="AA38" s="55"/>
      <c r="AB38" s="56"/>
      <c r="AC38" s="56"/>
      <c r="AD38" s="56"/>
      <c r="AE38" s="56"/>
      <c r="AF38" s="56"/>
      <c r="AG38" s="56"/>
      <c r="AH38" s="56"/>
      <c r="AI38" s="56"/>
      <c r="AJ38" s="56"/>
      <c r="AK38" s="56"/>
      <c r="AL38" s="56"/>
      <c r="AM38" s="56"/>
      <c r="AN38" s="56"/>
      <c r="AO38" s="56"/>
      <c r="AP38" s="56"/>
      <c r="AQ38" s="56"/>
      <c r="AR38" s="56"/>
      <c r="AS38" s="60">
        <f>SUM(AS20:AS37)</f>
        <v>0</v>
      </c>
      <c r="AT38" s="60">
        <f t="shared" ref="AT38" si="19">SUM(AT20:AT37)</f>
        <v>0</v>
      </c>
    </row>
    <row r="39" spans="1:46" x14ac:dyDescent="0.35">
      <c r="A39" s="13">
        <v>5</v>
      </c>
      <c r="B39" s="18" t="str">
        <f>Criteria!$B35</f>
        <v>RGAA</v>
      </c>
      <c r="C39" s="18" t="str">
        <f>Criteria!$C35</f>
        <v>5.1</v>
      </c>
      <c r="D39" s="18" t="str">
        <f>Criteria!$A$35</f>
        <v>TABLES</v>
      </c>
      <c r="E39" s="18" t="s">
        <v>138</v>
      </c>
      <c r="F39" s="18" t="str">
        <f>'P01'!$E36</f>
        <v>NT</v>
      </c>
      <c r="G39" s="18" t="str">
        <f>'P02'!$E36</f>
        <v>NT</v>
      </c>
      <c r="H39" s="18" t="str">
        <f>'P03'!$E36</f>
        <v>NT</v>
      </c>
      <c r="I39" s="18" t="str">
        <f>'P04'!$E36</f>
        <v>NT</v>
      </c>
      <c r="J39" s="18" t="str">
        <f>'P05'!$E36</f>
        <v>NT</v>
      </c>
      <c r="K39" s="18" t="str">
        <f>'P06'!$E36</f>
        <v>NT</v>
      </c>
      <c r="L39" s="18" t="str">
        <f>'P07'!$E36</f>
        <v>NT</v>
      </c>
      <c r="M39" s="18" t="str">
        <f>'P08'!$E36</f>
        <v>NT</v>
      </c>
      <c r="N39" s="18" t="str">
        <f>'P09'!$E36</f>
        <v>NT</v>
      </c>
      <c r="O39" s="18" t="str">
        <f>'P10'!$E36</f>
        <v>NT</v>
      </c>
      <c r="P39" s="18" t="str">
        <f>'P11'!$E36</f>
        <v>NT</v>
      </c>
      <c r="Q39" s="18" t="str">
        <f>'P12'!$E36</f>
        <v>NT</v>
      </c>
      <c r="R39" s="18" t="str">
        <f>'P13'!$E36</f>
        <v>NT</v>
      </c>
      <c r="S39" s="18" t="str">
        <f>'P14'!$E36</f>
        <v>NT</v>
      </c>
      <c r="T39" s="18" t="str">
        <f>'P15'!$E36</f>
        <v>NT</v>
      </c>
      <c r="U39" s="20">
        <f t="shared" si="5"/>
        <v>0</v>
      </c>
      <c r="V39" s="20">
        <f t="shared" si="6"/>
        <v>0</v>
      </c>
      <c r="W39" s="20">
        <f t="shared" si="7"/>
        <v>0</v>
      </c>
      <c r="X39" s="20">
        <f t="shared" si="8"/>
        <v>15</v>
      </c>
      <c r="Y39" s="13" t="str">
        <f t="shared" si="9"/>
        <v>NT</v>
      </c>
      <c r="Z39" s="13"/>
      <c r="AA39" s="13">
        <v>5</v>
      </c>
      <c r="AB39" s="18" t="str">
        <f>Criteria!$C35</f>
        <v>5.1</v>
      </c>
      <c r="AC39" s="18" t="str">
        <f>Criteria!$A$35</f>
        <v>TABLES</v>
      </c>
      <c r="AD39" s="18" t="str">
        <f>'P01'!$F36</f>
        <v>N</v>
      </c>
      <c r="AE39" s="18" t="str">
        <f>'P02'!$F36</f>
        <v>N</v>
      </c>
      <c r="AF39" s="18" t="str">
        <f>'P03'!$F36</f>
        <v>N</v>
      </c>
      <c r="AG39" s="18" t="str">
        <f>'P04'!$F36</f>
        <v>N</v>
      </c>
      <c r="AH39" s="18" t="str">
        <f>'P05'!$F36</f>
        <v>N</v>
      </c>
      <c r="AI39" s="18" t="str">
        <f>'P06'!$F36</f>
        <v>N</v>
      </c>
      <c r="AJ39" s="18" t="str">
        <f>'P07'!$F36</f>
        <v>N</v>
      </c>
      <c r="AK39" s="18" t="str">
        <f>'P08'!$F36</f>
        <v>N</v>
      </c>
      <c r="AL39" s="18" t="str">
        <f>'P09'!$F36</f>
        <v>N</v>
      </c>
      <c r="AM39" s="18" t="str">
        <f>'P10'!$F36</f>
        <v>N</v>
      </c>
      <c r="AN39" s="18" t="str">
        <f>'P11'!$F36</f>
        <v>N</v>
      </c>
      <c r="AO39" s="18" t="str">
        <f>'P12'!$F36</f>
        <v>N</v>
      </c>
      <c r="AP39" s="18" t="str">
        <f>'P13'!$F36</f>
        <v>N</v>
      </c>
      <c r="AQ39" s="18" t="str">
        <f>'P14'!$F36</f>
        <v>N</v>
      </c>
      <c r="AR39" s="18" t="str">
        <f>'P15'!$F36</f>
        <v>N</v>
      </c>
      <c r="AS39" s="20">
        <f t="shared" si="10"/>
        <v>0</v>
      </c>
      <c r="AT39" s="20">
        <f t="shared" si="11"/>
        <v>0</v>
      </c>
    </row>
    <row r="40" spans="1:46" x14ac:dyDescent="0.35">
      <c r="A40" s="13">
        <v>5</v>
      </c>
      <c r="B40" s="18" t="str">
        <f>Criteria!$B36</f>
        <v>RGAA</v>
      </c>
      <c r="C40" s="18" t="str">
        <f>Criteria!$C36</f>
        <v>5.2</v>
      </c>
      <c r="D40" s="18" t="str">
        <f>Criteria!$A$35</f>
        <v>TABLES</v>
      </c>
      <c r="E40" s="18" t="s">
        <v>138</v>
      </c>
      <c r="F40" s="18" t="str">
        <f>'P01'!$E37</f>
        <v>NT</v>
      </c>
      <c r="G40" s="18" t="str">
        <f>'P02'!$E37</f>
        <v>NT</v>
      </c>
      <c r="H40" s="18" t="str">
        <f>'P03'!$E37</f>
        <v>NT</v>
      </c>
      <c r="I40" s="18" t="str">
        <f>'P04'!$E37</f>
        <v>NT</v>
      </c>
      <c r="J40" s="18" t="str">
        <f>'P05'!$E37</f>
        <v>NT</v>
      </c>
      <c r="K40" s="18" t="str">
        <f>'P06'!$E37</f>
        <v>NT</v>
      </c>
      <c r="L40" s="18" t="str">
        <f>'P07'!$E37</f>
        <v>NT</v>
      </c>
      <c r="M40" s="18" t="str">
        <f>'P08'!$E37</f>
        <v>NT</v>
      </c>
      <c r="N40" s="18" t="str">
        <f>'P09'!$E37</f>
        <v>NT</v>
      </c>
      <c r="O40" s="18" t="str">
        <f>'P10'!$E37</f>
        <v>NT</v>
      </c>
      <c r="P40" s="18" t="str">
        <f>'P11'!$E37</f>
        <v>NT</v>
      </c>
      <c r="Q40" s="18" t="str">
        <f>'P12'!$E37</f>
        <v>NT</v>
      </c>
      <c r="R40" s="18" t="str">
        <f>'P13'!$E37</f>
        <v>NT</v>
      </c>
      <c r="S40" s="18" t="str">
        <f>'P14'!$E37</f>
        <v>NT</v>
      </c>
      <c r="T40" s="18" t="str">
        <f>'P15'!$E37</f>
        <v>NT</v>
      </c>
      <c r="U40" s="20">
        <f t="shared" si="5"/>
        <v>0</v>
      </c>
      <c r="V40" s="20">
        <f t="shared" si="6"/>
        <v>0</v>
      </c>
      <c r="W40" s="20">
        <f t="shared" si="7"/>
        <v>0</v>
      </c>
      <c r="X40" s="20">
        <f t="shared" si="8"/>
        <v>15</v>
      </c>
      <c r="Y40" s="13" t="str">
        <f t="shared" si="9"/>
        <v>NT</v>
      </c>
      <c r="Z40" s="13"/>
      <c r="AA40" s="13">
        <v>5</v>
      </c>
      <c r="AB40" s="18" t="str">
        <f>Criteria!$C36</f>
        <v>5.2</v>
      </c>
      <c r="AC40" s="18" t="str">
        <f>Criteria!$A$35</f>
        <v>TABLES</v>
      </c>
      <c r="AD40" s="18" t="str">
        <f>'P01'!$F37</f>
        <v>N</v>
      </c>
      <c r="AE40" s="18" t="str">
        <f>'P02'!$F37</f>
        <v>N</v>
      </c>
      <c r="AF40" s="18" t="str">
        <f>'P03'!$F37</f>
        <v>N</v>
      </c>
      <c r="AG40" s="18" t="str">
        <f>'P04'!$F37</f>
        <v>N</v>
      </c>
      <c r="AH40" s="18" t="str">
        <f>'P05'!$F37</f>
        <v>N</v>
      </c>
      <c r="AI40" s="18" t="str">
        <f>'P06'!$F37</f>
        <v>N</v>
      </c>
      <c r="AJ40" s="18" t="str">
        <f>'P07'!$F37</f>
        <v>N</v>
      </c>
      <c r="AK40" s="18" t="str">
        <f>'P08'!$F37</f>
        <v>N</v>
      </c>
      <c r="AL40" s="18" t="str">
        <f>'P09'!$F37</f>
        <v>N</v>
      </c>
      <c r="AM40" s="18" t="str">
        <f>'P10'!$F37</f>
        <v>N</v>
      </c>
      <c r="AN40" s="18" t="str">
        <f>'P11'!$F37</f>
        <v>N</v>
      </c>
      <c r="AO40" s="18" t="str">
        <f>'P12'!$F37</f>
        <v>N</v>
      </c>
      <c r="AP40" s="18" t="str">
        <f>'P13'!$F37</f>
        <v>N</v>
      </c>
      <c r="AQ40" s="18" t="str">
        <f>'P14'!$F37</f>
        <v>N</v>
      </c>
      <c r="AR40" s="18" t="str">
        <f>'P15'!$F37</f>
        <v>N</v>
      </c>
      <c r="AS40" s="20">
        <f t="shared" si="10"/>
        <v>0</v>
      </c>
      <c r="AT40" s="20">
        <f t="shared" si="11"/>
        <v>0</v>
      </c>
    </row>
    <row r="41" spans="1:46" x14ac:dyDescent="0.35">
      <c r="A41" s="13">
        <v>5</v>
      </c>
      <c r="B41" s="18" t="str">
        <f>Criteria!$B37</f>
        <v>RGAA</v>
      </c>
      <c r="C41" s="18" t="str">
        <f>Criteria!$C37</f>
        <v>5.3</v>
      </c>
      <c r="D41" s="18" t="str">
        <f>Criteria!$A$35</f>
        <v>TABLES</v>
      </c>
      <c r="E41" s="18" t="s">
        <v>138</v>
      </c>
      <c r="F41" s="18" t="str">
        <f>'P01'!$E38</f>
        <v>NT</v>
      </c>
      <c r="G41" s="18" t="str">
        <f>'P02'!$E38</f>
        <v>NT</v>
      </c>
      <c r="H41" s="18" t="str">
        <f>'P03'!$E38</f>
        <v>NT</v>
      </c>
      <c r="I41" s="18" t="str">
        <f>'P04'!$E38</f>
        <v>NT</v>
      </c>
      <c r="J41" s="18" t="str">
        <f>'P05'!$E38</f>
        <v>NT</v>
      </c>
      <c r="K41" s="18" t="str">
        <f>'P06'!$E38</f>
        <v>NT</v>
      </c>
      <c r="L41" s="18" t="str">
        <f>'P07'!$E38</f>
        <v>NT</v>
      </c>
      <c r="M41" s="18" t="str">
        <f>'P08'!$E38</f>
        <v>NT</v>
      </c>
      <c r="N41" s="18" t="str">
        <f>'P09'!$E38</f>
        <v>NT</v>
      </c>
      <c r="O41" s="18" t="str">
        <f>'P10'!$E38</f>
        <v>NT</v>
      </c>
      <c r="P41" s="18" t="str">
        <f>'P11'!$E38</f>
        <v>NT</v>
      </c>
      <c r="Q41" s="18" t="str">
        <f>'P12'!$E38</f>
        <v>NT</v>
      </c>
      <c r="R41" s="18" t="str">
        <f>'P13'!$E38</f>
        <v>NT</v>
      </c>
      <c r="S41" s="18" t="str">
        <f>'P14'!$E38</f>
        <v>NT</v>
      </c>
      <c r="T41" s="18" t="str">
        <f>'P15'!$E38</f>
        <v>NT</v>
      </c>
      <c r="U41" s="20">
        <f t="shared" si="5"/>
        <v>0</v>
      </c>
      <c r="V41" s="20">
        <f t="shared" si="6"/>
        <v>0</v>
      </c>
      <c r="W41" s="20">
        <f t="shared" si="7"/>
        <v>0</v>
      </c>
      <c r="X41" s="20">
        <f t="shared" si="8"/>
        <v>15</v>
      </c>
      <c r="Y41" s="13" t="str">
        <f t="shared" si="9"/>
        <v>NT</v>
      </c>
      <c r="Z41" s="13"/>
      <c r="AA41" s="13">
        <v>5</v>
      </c>
      <c r="AB41" s="18" t="str">
        <f>Criteria!$C37</f>
        <v>5.3</v>
      </c>
      <c r="AC41" s="18" t="str">
        <f>Criteria!$A$35</f>
        <v>TABLES</v>
      </c>
      <c r="AD41" s="18" t="str">
        <f>'P01'!$F38</f>
        <v>N</v>
      </c>
      <c r="AE41" s="18" t="str">
        <f>'P02'!$F38</f>
        <v>N</v>
      </c>
      <c r="AF41" s="18" t="str">
        <f>'P03'!$F38</f>
        <v>N</v>
      </c>
      <c r="AG41" s="18" t="str">
        <f>'P04'!$F38</f>
        <v>N</v>
      </c>
      <c r="AH41" s="18" t="str">
        <f>'P05'!$F38</f>
        <v>N</v>
      </c>
      <c r="AI41" s="18" t="str">
        <f>'P06'!$F38</f>
        <v>N</v>
      </c>
      <c r="AJ41" s="18" t="str">
        <f>'P07'!$F38</f>
        <v>N</v>
      </c>
      <c r="AK41" s="18" t="str">
        <f>'P08'!$F38</f>
        <v>N</v>
      </c>
      <c r="AL41" s="18" t="str">
        <f>'P09'!$F38</f>
        <v>N</v>
      </c>
      <c r="AM41" s="18" t="str">
        <f>'P10'!$F38</f>
        <v>N</v>
      </c>
      <c r="AN41" s="18" t="str">
        <f>'P11'!$F38</f>
        <v>N</v>
      </c>
      <c r="AO41" s="18" t="str">
        <f>'P12'!$F38</f>
        <v>N</v>
      </c>
      <c r="AP41" s="18" t="str">
        <f>'P13'!$F38</f>
        <v>N</v>
      </c>
      <c r="AQ41" s="18" t="str">
        <f>'P14'!$F38</f>
        <v>N</v>
      </c>
      <c r="AR41" s="18" t="str">
        <f>'P15'!$F38</f>
        <v>N</v>
      </c>
      <c r="AS41" s="20">
        <f t="shared" si="10"/>
        <v>0</v>
      </c>
      <c r="AT41" s="20">
        <f t="shared" si="11"/>
        <v>0</v>
      </c>
    </row>
    <row r="42" spans="1:46" x14ac:dyDescent="0.35">
      <c r="A42" s="13">
        <v>5</v>
      </c>
      <c r="B42" s="18" t="str">
        <f>Criteria!$B38</f>
        <v>RGAA</v>
      </c>
      <c r="C42" s="18" t="str">
        <f>Criteria!$C38</f>
        <v>5.4</v>
      </c>
      <c r="D42" s="18" t="str">
        <f>Criteria!$A$35</f>
        <v>TABLES</v>
      </c>
      <c r="E42" s="18" t="s">
        <v>138</v>
      </c>
      <c r="F42" s="18" t="str">
        <f>'P01'!$E39</f>
        <v>NT</v>
      </c>
      <c r="G42" s="18" t="str">
        <f>'P02'!$E39</f>
        <v>NT</v>
      </c>
      <c r="H42" s="18" t="str">
        <f>'P03'!$E39</f>
        <v>NT</v>
      </c>
      <c r="I42" s="18" t="str">
        <f>'P04'!$E39</f>
        <v>NT</v>
      </c>
      <c r="J42" s="18" t="str">
        <f>'P05'!$E39</f>
        <v>NT</v>
      </c>
      <c r="K42" s="18" t="str">
        <f>'P06'!$E39</f>
        <v>NT</v>
      </c>
      <c r="L42" s="18" t="str">
        <f>'P07'!$E39</f>
        <v>NT</v>
      </c>
      <c r="M42" s="18" t="str">
        <f>'P08'!$E39</f>
        <v>NT</v>
      </c>
      <c r="N42" s="18" t="str">
        <f>'P09'!$E39</f>
        <v>NT</v>
      </c>
      <c r="O42" s="18" t="str">
        <f>'P10'!$E39</f>
        <v>NT</v>
      </c>
      <c r="P42" s="18" t="str">
        <f>'P11'!$E39</f>
        <v>NT</v>
      </c>
      <c r="Q42" s="18" t="str">
        <f>'P12'!$E39</f>
        <v>NT</v>
      </c>
      <c r="R42" s="18" t="str">
        <f>'P13'!$E39</f>
        <v>NT</v>
      </c>
      <c r="S42" s="18" t="str">
        <f>'P14'!$E39</f>
        <v>NT</v>
      </c>
      <c r="T42" s="18" t="str">
        <f>'P15'!$E39</f>
        <v>NT</v>
      </c>
      <c r="U42" s="20">
        <f t="shared" si="5"/>
        <v>0</v>
      </c>
      <c r="V42" s="20">
        <f t="shared" si="6"/>
        <v>0</v>
      </c>
      <c r="W42" s="20">
        <f t="shared" si="7"/>
        <v>0</v>
      </c>
      <c r="X42" s="20">
        <f t="shared" si="8"/>
        <v>15</v>
      </c>
      <c r="Y42" s="13" t="str">
        <f t="shared" si="9"/>
        <v>NT</v>
      </c>
      <c r="Z42" s="13"/>
      <c r="AA42" s="13">
        <v>5</v>
      </c>
      <c r="AB42" s="18" t="str">
        <f>Criteria!$C38</f>
        <v>5.4</v>
      </c>
      <c r="AC42" s="18" t="str">
        <f>Criteria!$A$35</f>
        <v>TABLES</v>
      </c>
      <c r="AD42" s="18" t="str">
        <f>'P01'!$F39</f>
        <v>N</v>
      </c>
      <c r="AE42" s="18" t="str">
        <f>'P02'!$F39</f>
        <v>N</v>
      </c>
      <c r="AF42" s="18" t="str">
        <f>'P03'!$F39</f>
        <v>N</v>
      </c>
      <c r="AG42" s="18" t="str">
        <f>'P04'!$F39</f>
        <v>N</v>
      </c>
      <c r="AH42" s="18" t="str">
        <f>'P05'!$F39</f>
        <v>N</v>
      </c>
      <c r="AI42" s="18" t="str">
        <f>'P06'!$F39</f>
        <v>N</v>
      </c>
      <c r="AJ42" s="18" t="str">
        <f>'P07'!$F39</f>
        <v>N</v>
      </c>
      <c r="AK42" s="18" t="str">
        <f>'P08'!$F39</f>
        <v>N</v>
      </c>
      <c r="AL42" s="18" t="str">
        <f>'P09'!$F39</f>
        <v>N</v>
      </c>
      <c r="AM42" s="18" t="str">
        <f>'P10'!$F39</f>
        <v>N</v>
      </c>
      <c r="AN42" s="18" t="str">
        <f>'P11'!$F39</f>
        <v>N</v>
      </c>
      <c r="AO42" s="18" t="str">
        <f>'P12'!$F39</f>
        <v>N</v>
      </c>
      <c r="AP42" s="18" t="str">
        <f>'P13'!$F39</f>
        <v>N</v>
      </c>
      <c r="AQ42" s="18" t="str">
        <f>'P14'!$F39</f>
        <v>N</v>
      </c>
      <c r="AR42" s="18" t="str">
        <f>'P15'!$F39</f>
        <v>N</v>
      </c>
      <c r="AS42" s="20">
        <f t="shared" si="10"/>
        <v>0</v>
      </c>
      <c r="AT42" s="20">
        <f t="shared" si="11"/>
        <v>0</v>
      </c>
    </row>
    <row r="43" spans="1:46" x14ac:dyDescent="0.35">
      <c r="A43" s="13">
        <v>5</v>
      </c>
      <c r="B43" s="18" t="str">
        <f>Criteria!$B39</f>
        <v>RGAA</v>
      </c>
      <c r="C43" s="18" t="str">
        <f>Criteria!$C39</f>
        <v>5.5</v>
      </c>
      <c r="D43" s="18" t="str">
        <f>Criteria!$A$35</f>
        <v>TABLES</v>
      </c>
      <c r="E43" s="18" t="s">
        <v>138</v>
      </c>
      <c r="F43" s="18" t="str">
        <f>'P01'!$E40</f>
        <v>NT</v>
      </c>
      <c r="G43" s="18" t="str">
        <f>'P02'!$E40</f>
        <v>NT</v>
      </c>
      <c r="H43" s="18" t="str">
        <f>'P03'!$E40</f>
        <v>NT</v>
      </c>
      <c r="I43" s="18" t="str">
        <f>'P04'!$E40</f>
        <v>NT</v>
      </c>
      <c r="J43" s="18" t="str">
        <f>'P05'!$E40</f>
        <v>NT</v>
      </c>
      <c r="K43" s="18" t="str">
        <f>'P06'!$E40</f>
        <v>NT</v>
      </c>
      <c r="L43" s="18" t="str">
        <f>'P07'!$E40</f>
        <v>NT</v>
      </c>
      <c r="M43" s="18" t="str">
        <f>'P08'!$E40</f>
        <v>NT</v>
      </c>
      <c r="N43" s="18" t="str">
        <f>'P09'!$E40</f>
        <v>NT</v>
      </c>
      <c r="O43" s="18" t="str">
        <f>'P10'!$E40</f>
        <v>NT</v>
      </c>
      <c r="P43" s="18" t="str">
        <f>'P11'!$E40</f>
        <v>NT</v>
      </c>
      <c r="Q43" s="18" t="str">
        <f>'P12'!$E40</f>
        <v>NT</v>
      </c>
      <c r="R43" s="18" t="str">
        <f>'P13'!$E40</f>
        <v>NT</v>
      </c>
      <c r="S43" s="18" t="str">
        <f>'P14'!$E40</f>
        <v>NT</v>
      </c>
      <c r="T43" s="18" t="str">
        <f>'P15'!$E40</f>
        <v>NT</v>
      </c>
      <c r="U43" s="20">
        <f t="shared" si="5"/>
        <v>0</v>
      </c>
      <c r="V43" s="20">
        <f t="shared" si="6"/>
        <v>0</v>
      </c>
      <c r="W43" s="20">
        <f t="shared" si="7"/>
        <v>0</v>
      </c>
      <c r="X43" s="20">
        <f t="shared" si="8"/>
        <v>15</v>
      </c>
      <c r="Y43" s="13" t="str">
        <f t="shared" si="9"/>
        <v>NT</v>
      </c>
      <c r="Z43" s="13"/>
      <c r="AA43" s="13">
        <v>5</v>
      </c>
      <c r="AB43" s="18" t="str">
        <f>Criteria!$C39</f>
        <v>5.5</v>
      </c>
      <c r="AC43" s="18" t="str">
        <f>Criteria!$A$35</f>
        <v>TABLES</v>
      </c>
      <c r="AD43" s="18" t="str">
        <f>'P01'!$F40</f>
        <v>N</v>
      </c>
      <c r="AE43" s="18" t="str">
        <f>'P02'!$F40</f>
        <v>N</v>
      </c>
      <c r="AF43" s="18" t="str">
        <f>'P03'!$F40</f>
        <v>N</v>
      </c>
      <c r="AG43" s="18" t="str">
        <f>'P04'!$F40</f>
        <v>N</v>
      </c>
      <c r="AH43" s="18" t="str">
        <f>'P05'!$F40</f>
        <v>N</v>
      </c>
      <c r="AI43" s="18" t="str">
        <f>'P06'!$F40</f>
        <v>N</v>
      </c>
      <c r="AJ43" s="18" t="str">
        <f>'P07'!$F40</f>
        <v>N</v>
      </c>
      <c r="AK43" s="18" t="str">
        <f>'P08'!$F40</f>
        <v>N</v>
      </c>
      <c r="AL43" s="18" t="str">
        <f>'P09'!$F40</f>
        <v>N</v>
      </c>
      <c r="AM43" s="18" t="str">
        <f>'P10'!$F40</f>
        <v>N</v>
      </c>
      <c r="AN43" s="18" t="str">
        <f>'P11'!$F40</f>
        <v>N</v>
      </c>
      <c r="AO43" s="18" t="str">
        <f>'P12'!$F40</f>
        <v>N</v>
      </c>
      <c r="AP43" s="18" t="str">
        <f>'P13'!$F40</f>
        <v>N</v>
      </c>
      <c r="AQ43" s="18" t="str">
        <f>'P14'!$F40</f>
        <v>N</v>
      </c>
      <c r="AR43" s="18" t="str">
        <f>'P15'!$F40</f>
        <v>N</v>
      </c>
      <c r="AS43" s="20">
        <f t="shared" si="10"/>
        <v>0</v>
      </c>
      <c r="AT43" s="20">
        <f t="shared" si="11"/>
        <v>0</v>
      </c>
    </row>
    <row r="44" spans="1:46" x14ac:dyDescent="0.35">
      <c r="A44" s="13">
        <v>5</v>
      </c>
      <c r="B44" s="18" t="str">
        <f>Criteria!$B40</f>
        <v>RGAA</v>
      </c>
      <c r="C44" s="18" t="str">
        <f>Criteria!$C40</f>
        <v>5.6</v>
      </c>
      <c r="D44" s="18" t="str">
        <f>Criteria!$A$35</f>
        <v>TABLES</v>
      </c>
      <c r="E44" s="18" t="s">
        <v>138</v>
      </c>
      <c r="F44" s="18" t="str">
        <f>'P01'!$E41</f>
        <v>NT</v>
      </c>
      <c r="G44" s="18" t="str">
        <f>'P02'!$E41</f>
        <v>NT</v>
      </c>
      <c r="H44" s="18" t="str">
        <f>'P03'!$E41</f>
        <v>NT</v>
      </c>
      <c r="I44" s="18" t="str">
        <f>'P04'!$E41</f>
        <v>NT</v>
      </c>
      <c r="J44" s="18" t="str">
        <f>'P05'!$E41</f>
        <v>NT</v>
      </c>
      <c r="K44" s="18" t="str">
        <f>'P06'!$E41</f>
        <v>NT</v>
      </c>
      <c r="L44" s="18" t="str">
        <f>'P07'!$E41</f>
        <v>NT</v>
      </c>
      <c r="M44" s="18" t="str">
        <f>'P08'!$E41</f>
        <v>NT</v>
      </c>
      <c r="N44" s="18" t="str">
        <f>'P09'!$E41</f>
        <v>NT</v>
      </c>
      <c r="O44" s="18" t="str">
        <f>'P10'!$E41</f>
        <v>NT</v>
      </c>
      <c r="P44" s="18" t="str">
        <f>'P11'!$E41</f>
        <v>NT</v>
      </c>
      <c r="Q44" s="18" t="str">
        <f>'P12'!$E41</f>
        <v>NT</v>
      </c>
      <c r="R44" s="18" t="str">
        <f>'P13'!$E41</f>
        <v>NT</v>
      </c>
      <c r="S44" s="18" t="str">
        <f>'P14'!$E41</f>
        <v>NT</v>
      </c>
      <c r="T44" s="18" t="str">
        <f>'P15'!$E41</f>
        <v>NT</v>
      </c>
      <c r="U44" s="20">
        <f t="shared" si="5"/>
        <v>0</v>
      </c>
      <c r="V44" s="20">
        <f t="shared" si="6"/>
        <v>0</v>
      </c>
      <c r="W44" s="20">
        <f t="shared" si="7"/>
        <v>0</v>
      </c>
      <c r="X44" s="20">
        <f t="shared" si="8"/>
        <v>15</v>
      </c>
      <c r="Y44" s="13" t="str">
        <f t="shared" si="9"/>
        <v>NT</v>
      </c>
      <c r="Z44" s="13"/>
      <c r="AA44" s="13">
        <v>5</v>
      </c>
      <c r="AB44" s="18" t="str">
        <f>Criteria!$C40</f>
        <v>5.6</v>
      </c>
      <c r="AC44" s="18" t="str">
        <f>Criteria!$A$35</f>
        <v>TABLES</v>
      </c>
      <c r="AD44" s="18" t="str">
        <f>'P01'!$F41</f>
        <v>N</v>
      </c>
      <c r="AE44" s="18" t="str">
        <f>'P02'!$F41</f>
        <v>N</v>
      </c>
      <c r="AF44" s="18" t="str">
        <f>'P03'!$F41</f>
        <v>N</v>
      </c>
      <c r="AG44" s="18" t="str">
        <f>'P04'!$F41</f>
        <v>N</v>
      </c>
      <c r="AH44" s="18" t="str">
        <f>'P05'!$F41</f>
        <v>N</v>
      </c>
      <c r="AI44" s="18" t="str">
        <f>'P06'!$F41</f>
        <v>N</v>
      </c>
      <c r="AJ44" s="18" t="str">
        <f>'P07'!$F41</f>
        <v>N</v>
      </c>
      <c r="AK44" s="18" t="str">
        <f>'P08'!$F41</f>
        <v>N</v>
      </c>
      <c r="AL44" s="18" t="str">
        <f>'P09'!$F41</f>
        <v>N</v>
      </c>
      <c r="AM44" s="18" t="str">
        <f>'P10'!$F41</f>
        <v>N</v>
      </c>
      <c r="AN44" s="18" t="str">
        <f>'P11'!$F41</f>
        <v>N</v>
      </c>
      <c r="AO44" s="18" t="str">
        <f>'P12'!$F41</f>
        <v>N</v>
      </c>
      <c r="AP44" s="18" t="str">
        <f>'P13'!$F41</f>
        <v>N</v>
      </c>
      <c r="AQ44" s="18" t="str">
        <f>'P14'!$F41</f>
        <v>N</v>
      </c>
      <c r="AR44" s="18" t="str">
        <f>'P15'!$F41</f>
        <v>N</v>
      </c>
      <c r="AS44" s="20">
        <f t="shared" si="10"/>
        <v>0</v>
      </c>
      <c r="AT44" s="20">
        <f t="shared" si="11"/>
        <v>0</v>
      </c>
    </row>
    <row r="45" spans="1:46" x14ac:dyDescent="0.35">
      <c r="A45" s="13">
        <v>5</v>
      </c>
      <c r="B45" s="18" t="str">
        <f>Criteria!$B41</f>
        <v>RGAA</v>
      </c>
      <c r="C45" s="18" t="str">
        <f>Criteria!$C41</f>
        <v>5.7</v>
      </c>
      <c r="D45" s="18" t="str">
        <f>Criteria!$A$35</f>
        <v>TABLES</v>
      </c>
      <c r="E45" s="18" t="s">
        <v>138</v>
      </c>
      <c r="F45" s="18" t="str">
        <f>'P01'!$E42</f>
        <v>NT</v>
      </c>
      <c r="G45" s="18" t="str">
        <f>'P02'!$E42</f>
        <v>NT</v>
      </c>
      <c r="H45" s="18" t="str">
        <f>'P03'!$E42</f>
        <v>NT</v>
      </c>
      <c r="I45" s="18" t="str">
        <f>'P04'!$E42</f>
        <v>NT</v>
      </c>
      <c r="J45" s="18" t="str">
        <f>'P05'!$E42</f>
        <v>NT</v>
      </c>
      <c r="K45" s="18" t="str">
        <f>'P06'!$E42</f>
        <v>NT</v>
      </c>
      <c r="L45" s="18" t="str">
        <f>'P07'!$E42</f>
        <v>NT</v>
      </c>
      <c r="M45" s="18" t="str">
        <f>'P08'!$E42</f>
        <v>NT</v>
      </c>
      <c r="N45" s="18" t="str">
        <f>'P09'!$E42</f>
        <v>NT</v>
      </c>
      <c r="O45" s="18" t="str">
        <f>'P10'!$E42</f>
        <v>NT</v>
      </c>
      <c r="P45" s="18" t="str">
        <f>'P11'!$E42</f>
        <v>NT</v>
      </c>
      <c r="Q45" s="18" t="str">
        <f>'P12'!$E42</f>
        <v>NT</v>
      </c>
      <c r="R45" s="18" t="str">
        <f>'P13'!$E42</f>
        <v>NT</v>
      </c>
      <c r="S45" s="18" t="str">
        <f>'P14'!$E42</f>
        <v>NT</v>
      </c>
      <c r="T45" s="18" t="str">
        <f>'P15'!$E42</f>
        <v>NT</v>
      </c>
      <c r="U45" s="20">
        <f t="shared" si="5"/>
        <v>0</v>
      </c>
      <c r="V45" s="20">
        <f t="shared" si="6"/>
        <v>0</v>
      </c>
      <c r="W45" s="20">
        <f t="shared" si="7"/>
        <v>0</v>
      </c>
      <c r="X45" s="20">
        <f t="shared" si="8"/>
        <v>15</v>
      </c>
      <c r="Y45" s="13" t="str">
        <f t="shared" si="9"/>
        <v>NT</v>
      </c>
      <c r="Z45" s="13"/>
      <c r="AA45" s="13">
        <v>5</v>
      </c>
      <c r="AB45" s="18" t="str">
        <f>Criteria!$C41</f>
        <v>5.7</v>
      </c>
      <c r="AC45" s="18" t="str">
        <f>Criteria!$A$35</f>
        <v>TABLES</v>
      </c>
      <c r="AD45" s="18" t="str">
        <f>'P01'!$F42</f>
        <v>N</v>
      </c>
      <c r="AE45" s="18" t="str">
        <f>'P02'!$F42</f>
        <v>N</v>
      </c>
      <c r="AF45" s="18" t="str">
        <f>'P03'!$F42</f>
        <v>N</v>
      </c>
      <c r="AG45" s="18" t="str">
        <f>'P04'!$F42</f>
        <v>N</v>
      </c>
      <c r="AH45" s="18" t="str">
        <f>'P05'!$F42</f>
        <v>N</v>
      </c>
      <c r="AI45" s="18" t="str">
        <f>'P06'!$F42</f>
        <v>N</v>
      </c>
      <c r="AJ45" s="18" t="str">
        <f>'P07'!$F42</f>
        <v>N</v>
      </c>
      <c r="AK45" s="18" t="str">
        <f>'P08'!$F42</f>
        <v>N</v>
      </c>
      <c r="AL45" s="18" t="str">
        <f>'P09'!$F42</f>
        <v>N</v>
      </c>
      <c r="AM45" s="18" t="str">
        <f>'P10'!$F42</f>
        <v>N</v>
      </c>
      <c r="AN45" s="18" t="str">
        <f>'P11'!$F42</f>
        <v>N</v>
      </c>
      <c r="AO45" s="18" t="str">
        <f>'P12'!$F42</f>
        <v>N</v>
      </c>
      <c r="AP45" s="18" t="str">
        <f>'P13'!$F42</f>
        <v>N</v>
      </c>
      <c r="AQ45" s="18" t="str">
        <f>'P14'!$F42</f>
        <v>N</v>
      </c>
      <c r="AR45" s="18" t="str">
        <f>'P15'!$F42</f>
        <v>N</v>
      </c>
      <c r="AS45" s="20">
        <f t="shared" si="10"/>
        <v>0</v>
      </c>
      <c r="AT45" s="20">
        <f t="shared" si="11"/>
        <v>0</v>
      </c>
    </row>
    <row r="46" spans="1:46" x14ac:dyDescent="0.35">
      <c r="A46" s="13">
        <v>5</v>
      </c>
      <c r="B46" s="18" t="str">
        <f>Criteria!$B42</f>
        <v>RGAA</v>
      </c>
      <c r="C46" s="18" t="str">
        <f>Criteria!$C42</f>
        <v>5.8</v>
      </c>
      <c r="D46" s="18" t="str">
        <f>Criteria!$A$35</f>
        <v>TABLES</v>
      </c>
      <c r="E46" s="18" t="s">
        <v>138</v>
      </c>
      <c r="F46" s="18" t="str">
        <f>'P01'!$E43</f>
        <v>NT</v>
      </c>
      <c r="G46" s="18" t="str">
        <f>'P02'!$E43</f>
        <v>NT</v>
      </c>
      <c r="H46" s="18" t="str">
        <f>'P03'!$E43</f>
        <v>NT</v>
      </c>
      <c r="I46" s="18" t="str">
        <f>'P04'!$E43</f>
        <v>NT</v>
      </c>
      <c r="J46" s="18" t="str">
        <f>'P05'!$E43</f>
        <v>NT</v>
      </c>
      <c r="K46" s="18" t="str">
        <f>'P06'!$E43</f>
        <v>NT</v>
      </c>
      <c r="L46" s="18" t="str">
        <f>'P07'!$E43</f>
        <v>NT</v>
      </c>
      <c r="M46" s="18" t="str">
        <f>'P08'!$E43</f>
        <v>NT</v>
      </c>
      <c r="N46" s="18" t="str">
        <f>'P09'!$E43</f>
        <v>NT</v>
      </c>
      <c r="O46" s="18" t="str">
        <f>'P10'!$E43</f>
        <v>NT</v>
      </c>
      <c r="P46" s="18" t="str">
        <f>'P11'!$E43</f>
        <v>NT</v>
      </c>
      <c r="Q46" s="18" t="str">
        <f>'P12'!$E43</f>
        <v>NT</v>
      </c>
      <c r="R46" s="18" t="str">
        <f>'P13'!$E43</f>
        <v>NT</v>
      </c>
      <c r="S46" s="18" t="str">
        <f>'P14'!$E43</f>
        <v>NT</v>
      </c>
      <c r="T46" s="18" t="str">
        <f>'P15'!$E43</f>
        <v>NT</v>
      </c>
      <c r="U46" s="20">
        <f t="shared" si="5"/>
        <v>0</v>
      </c>
      <c r="V46" s="20">
        <f t="shared" si="6"/>
        <v>0</v>
      </c>
      <c r="W46" s="20">
        <f t="shared" si="7"/>
        <v>0</v>
      </c>
      <c r="X46" s="20">
        <f t="shared" si="8"/>
        <v>15</v>
      </c>
      <c r="Y46" s="13" t="str">
        <f t="shared" si="9"/>
        <v>NT</v>
      </c>
      <c r="Z46" s="13"/>
      <c r="AA46" s="13">
        <v>5</v>
      </c>
      <c r="AB46" s="18" t="str">
        <f>Criteria!$C42</f>
        <v>5.8</v>
      </c>
      <c r="AC46" s="18" t="str">
        <f>Criteria!$A$35</f>
        <v>TABLES</v>
      </c>
      <c r="AD46" s="18" t="str">
        <f>'P01'!$F43</f>
        <v>N</v>
      </c>
      <c r="AE46" s="18" t="str">
        <f>'P02'!$F43</f>
        <v>N</v>
      </c>
      <c r="AF46" s="18" t="str">
        <f>'P03'!$F43</f>
        <v>N</v>
      </c>
      <c r="AG46" s="18" t="str">
        <f>'P04'!$F43</f>
        <v>N</v>
      </c>
      <c r="AH46" s="18" t="str">
        <f>'P05'!$F43</f>
        <v>N</v>
      </c>
      <c r="AI46" s="18" t="str">
        <f>'P06'!$F43</f>
        <v>N</v>
      </c>
      <c r="AJ46" s="18" t="str">
        <f>'P07'!$F43</f>
        <v>N</v>
      </c>
      <c r="AK46" s="18" t="str">
        <f>'P08'!$F43</f>
        <v>N</v>
      </c>
      <c r="AL46" s="18" t="str">
        <f>'P09'!$F43</f>
        <v>N</v>
      </c>
      <c r="AM46" s="18" t="str">
        <f>'P10'!$F43</f>
        <v>N</v>
      </c>
      <c r="AN46" s="18" t="str">
        <f>'P11'!$F43</f>
        <v>N</v>
      </c>
      <c r="AO46" s="18" t="str">
        <f>'P12'!$F43</f>
        <v>N</v>
      </c>
      <c r="AP46" s="18" t="str">
        <f>'P13'!$F43</f>
        <v>N</v>
      </c>
      <c r="AQ46" s="18" t="str">
        <f>'P14'!$F43</f>
        <v>N</v>
      </c>
      <c r="AR46" s="18" t="str">
        <f>'P15'!$F43</f>
        <v>N</v>
      </c>
      <c r="AS46" s="20">
        <f t="shared" si="10"/>
        <v>0</v>
      </c>
      <c r="AT46" s="20">
        <f t="shared" si="11"/>
        <v>0</v>
      </c>
    </row>
    <row r="47" spans="1:46" x14ac:dyDescent="0.35">
      <c r="A47" s="55"/>
      <c r="B47" s="56"/>
      <c r="C47" s="56"/>
      <c r="D47" s="56"/>
      <c r="E47" s="56"/>
      <c r="F47" s="56"/>
      <c r="G47" s="56"/>
      <c r="H47" s="56"/>
      <c r="I47" s="56"/>
      <c r="J47" s="56"/>
      <c r="K47" s="56"/>
      <c r="L47" s="56"/>
      <c r="M47" s="56"/>
      <c r="N47" s="56"/>
      <c r="O47" s="56"/>
      <c r="P47" s="56"/>
      <c r="Q47" s="56"/>
      <c r="R47" s="56"/>
      <c r="S47" s="56"/>
      <c r="T47" s="56"/>
      <c r="U47" s="60">
        <f>SUM(U39:U46)</f>
        <v>0</v>
      </c>
      <c r="V47" s="60">
        <f t="shared" ref="V47:X47" si="20">SUM(V39:V46)</f>
        <v>0</v>
      </c>
      <c r="W47" s="60">
        <f t="shared" si="20"/>
        <v>0</v>
      </c>
      <c r="X47" s="60">
        <f t="shared" si="20"/>
        <v>120</v>
      </c>
      <c r="Y47" s="13"/>
      <c r="Z47" s="13"/>
      <c r="AA47" s="55"/>
      <c r="AB47" s="56"/>
      <c r="AC47" s="56"/>
      <c r="AD47" s="56"/>
      <c r="AE47" s="56"/>
      <c r="AF47" s="56"/>
      <c r="AG47" s="56"/>
      <c r="AH47" s="56"/>
      <c r="AI47" s="56"/>
      <c r="AJ47" s="56"/>
      <c r="AK47" s="56"/>
      <c r="AL47" s="56"/>
      <c r="AM47" s="56"/>
      <c r="AN47" s="56"/>
      <c r="AO47" s="56"/>
      <c r="AP47" s="56"/>
      <c r="AQ47" s="56"/>
      <c r="AR47" s="56"/>
      <c r="AS47" s="60">
        <f>SUM(AS39:AS46)</f>
        <v>0</v>
      </c>
      <c r="AT47" s="60">
        <f t="shared" ref="AT47" si="21">SUM(AT39:AT46)</f>
        <v>0</v>
      </c>
    </row>
    <row r="48" spans="1:46" x14ac:dyDescent="0.35">
      <c r="A48" s="13">
        <v>6</v>
      </c>
      <c r="B48" s="18" t="str">
        <f>Criteria!$B43</f>
        <v>RGAA</v>
      </c>
      <c r="C48" s="18" t="str">
        <f>Criteria!$C43</f>
        <v>6.1</v>
      </c>
      <c r="D48" s="18" t="str">
        <f>Criteria!$A$43</f>
        <v>LINKS</v>
      </c>
      <c r="E48" s="18" t="s">
        <v>138</v>
      </c>
      <c r="F48" s="18" t="str">
        <f>'P01'!$E44</f>
        <v>NT</v>
      </c>
      <c r="G48" s="18" t="str">
        <f>'P02'!$E44</f>
        <v>NT</v>
      </c>
      <c r="H48" s="18" t="str">
        <f>'P03'!$E44</f>
        <v>NT</v>
      </c>
      <c r="I48" s="18" t="str">
        <f>'P04'!$E44</f>
        <v>NT</v>
      </c>
      <c r="J48" s="18" t="str">
        <f>'P05'!$E44</f>
        <v>NT</v>
      </c>
      <c r="K48" s="18" t="str">
        <f>'P06'!$E44</f>
        <v>NT</v>
      </c>
      <c r="L48" s="18" t="str">
        <f>'P07'!$E44</f>
        <v>NT</v>
      </c>
      <c r="M48" s="18" t="str">
        <f>'P08'!$E44</f>
        <v>NT</v>
      </c>
      <c r="N48" s="18" t="str">
        <f>'P09'!$E44</f>
        <v>NT</v>
      </c>
      <c r="O48" s="18" t="str">
        <f>'P10'!$E44</f>
        <v>NT</v>
      </c>
      <c r="P48" s="18" t="str">
        <f>'P11'!$E44</f>
        <v>NT</v>
      </c>
      <c r="Q48" s="18" t="str">
        <f>'P12'!$E44</f>
        <v>NT</v>
      </c>
      <c r="R48" s="18" t="str">
        <f>'P13'!$E44</f>
        <v>NT</v>
      </c>
      <c r="S48" s="18" t="str">
        <f>'P14'!$E44</f>
        <v>NT</v>
      </c>
      <c r="T48" s="18" t="str">
        <f>'P15'!$E44</f>
        <v>NT</v>
      </c>
      <c r="U48" s="20">
        <f t="shared" si="5"/>
        <v>0</v>
      </c>
      <c r="V48" s="20">
        <f t="shared" si="6"/>
        <v>0</v>
      </c>
      <c r="W48" s="20">
        <f t="shared" si="7"/>
        <v>0</v>
      </c>
      <c r="X48" s="20">
        <f t="shared" si="8"/>
        <v>15</v>
      </c>
      <c r="Y48" s="13" t="str">
        <f t="shared" si="9"/>
        <v>NT</v>
      </c>
      <c r="Z48" s="13"/>
      <c r="AA48" s="13">
        <v>6</v>
      </c>
      <c r="AB48" s="18" t="str">
        <f>Criteria!$C43</f>
        <v>6.1</v>
      </c>
      <c r="AC48" s="18" t="str">
        <f>Criteria!$A$43</f>
        <v>LINKS</v>
      </c>
      <c r="AD48" s="18" t="str">
        <f>'P01'!$F44</f>
        <v>N</v>
      </c>
      <c r="AE48" s="18" t="str">
        <f>'P02'!$F44</f>
        <v>N</v>
      </c>
      <c r="AF48" s="18" t="str">
        <f>'P03'!$F44</f>
        <v>N</v>
      </c>
      <c r="AG48" s="18" t="str">
        <f>'P04'!$F44</f>
        <v>N</v>
      </c>
      <c r="AH48" s="18" t="str">
        <f>'P05'!$F44</f>
        <v>N</v>
      </c>
      <c r="AI48" s="18" t="str">
        <f>'P06'!$F44</f>
        <v>N</v>
      </c>
      <c r="AJ48" s="18" t="str">
        <f>'P07'!$F44</f>
        <v>N</v>
      </c>
      <c r="AK48" s="18" t="str">
        <f>'P08'!$F44</f>
        <v>N</v>
      </c>
      <c r="AL48" s="18" t="str">
        <f>'P09'!$F44</f>
        <v>N</v>
      </c>
      <c r="AM48" s="18" t="str">
        <f>'P10'!$F44</f>
        <v>N</v>
      </c>
      <c r="AN48" s="18" t="str">
        <f>'P11'!$F44</f>
        <v>N</v>
      </c>
      <c r="AO48" s="18" t="str">
        <f>'P12'!$F44</f>
        <v>N</v>
      </c>
      <c r="AP48" s="18" t="str">
        <f>'P13'!$F44</f>
        <v>N</v>
      </c>
      <c r="AQ48" s="18" t="str">
        <f>'P14'!$F44</f>
        <v>N</v>
      </c>
      <c r="AR48" s="18" t="str">
        <f>'P15'!$F44</f>
        <v>N</v>
      </c>
      <c r="AS48" s="20">
        <f t="shared" si="10"/>
        <v>0</v>
      </c>
      <c r="AT48" s="20">
        <f t="shared" si="11"/>
        <v>0</v>
      </c>
    </row>
    <row r="49" spans="1:46" x14ac:dyDescent="0.35">
      <c r="A49" s="13">
        <v>6</v>
      </c>
      <c r="B49" s="18" t="str">
        <f>Criteria!$B44</f>
        <v>RGAA</v>
      </c>
      <c r="C49" s="18" t="str">
        <f>Criteria!$C44</f>
        <v>6.2</v>
      </c>
      <c r="D49" s="18" t="str">
        <f>Criteria!$A$43</f>
        <v>LINKS</v>
      </c>
      <c r="E49" s="18" t="s">
        <v>138</v>
      </c>
      <c r="F49" s="18" t="str">
        <f>'P01'!$E45</f>
        <v>NT</v>
      </c>
      <c r="G49" s="18" t="str">
        <f>'P02'!$E45</f>
        <v>NT</v>
      </c>
      <c r="H49" s="18" t="str">
        <f>'P03'!$E45</f>
        <v>NT</v>
      </c>
      <c r="I49" s="18" t="str">
        <f>'P04'!$E45</f>
        <v>NT</v>
      </c>
      <c r="J49" s="18" t="str">
        <f>'P05'!$E45</f>
        <v>NT</v>
      </c>
      <c r="K49" s="18" t="str">
        <f>'P06'!$E45</f>
        <v>NT</v>
      </c>
      <c r="L49" s="18" t="str">
        <f>'P07'!$E45</f>
        <v>NT</v>
      </c>
      <c r="M49" s="18" t="str">
        <f>'P08'!$E45</f>
        <v>NT</v>
      </c>
      <c r="N49" s="18" t="str">
        <f>'P09'!$E45</f>
        <v>NT</v>
      </c>
      <c r="O49" s="18" t="str">
        <f>'P10'!$E45</f>
        <v>NT</v>
      </c>
      <c r="P49" s="18" t="str">
        <f>'P11'!$E45</f>
        <v>NT</v>
      </c>
      <c r="Q49" s="18" t="str">
        <f>'P12'!$E45</f>
        <v>NT</v>
      </c>
      <c r="R49" s="18" t="str">
        <f>'P13'!$E45</f>
        <v>NT</v>
      </c>
      <c r="S49" s="18" t="str">
        <f>'P14'!$E45</f>
        <v>NT</v>
      </c>
      <c r="T49" s="18" t="str">
        <f>'P15'!$E45</f>
        <v>NT</v>
      </c>
      <c r="U49" s="20">
        <f t="shared" si="5"/>
        <v>0</v>
      </c>
      <c r="V49" s="20">
        <f t="shared" si="6"/>
        <v>0</v>
      </c>
      <c r="W49" s="20">
        <f t="shared" si="7"/>
        <v>0</v>
      </c>
      <c r="X49" s="20">
        <f t="shared" si="8"/>
        <v>15</v>
      </c>
      <c r="Y49" s="13" t="str">
        <f t="shared" si="9"/>
        <v>NT</v>
      </c>
      <c r="Z49" s="13"/>
      <c r="AA49" s="13">
        <v>6</v>
      </c>
      <c r="AB49" s="18" t="str">
        <f>Criteria!$C44</f>
        <v>6.2</v>
      </c>
      <c r="AC49" s="18" t="str">
        <f>Criteria!$A$43</f>
        <v>LINKS</v>
      </c>
      <c r="AD49" s="18" t="str">
        <f>'P01'!$F45</f>
        <v>N</v>
      </c>
      <c r="AE49" s="18" t="str">
        <f>'P02'!$F45</f>
        <v>N</v>
      </c>
      <c r="AF49" s="18" t="str">
        <f>'P03'!$F45</f>
        <v>N</v>
      </c>
      <c r="AG49" s="18" t="str">
        <f>'P04'!$F45</f>
        <v>N</v>
      </c>
      <c r="AH49" s="18" t="str">
        <f>'P05'!$F45</f>
        <v>N</v>
      </c>
      <c r="AI49" s="18" t="str">
        <f>'P06'!$F45</f>
        <v>N</v>
      </c>
      <c r="AJ49" s="18" t="str">
        <f>'P07'!$F45</f>
        <v>N</v>
      </c>
      <c r="AK49" s="18" t="str">
        <f>'P08'!$F45</f>
        <v>N</v>
      </c>
      <c r="AL49" s="18" t="str">
        <f>'P09'!$F45</f>
        <v>N</v>
      </c>
      <c r="AM49" s="18" t="str">
        <f>'P10'!$F45</f>
        <v>N</v>
      </c>
      <c r="AN49" s="18" t="str">
        <f>'P11'!$F45</f>
        <v>N</v>
      </c>
      <c r="AO49" s="18" t="str">
        <f>'P12'!$F45</f>
        <v>N</v>
      </c>
      <c r="AP49" s="18" t="str">
        <f>'P13'!$F45</f>
        <v>N</v>
      </c>
      <c r="AQ49" s="18" t="str">
        <f>'P14'!$F45</f>
        <v>N</v>
      </c>
      <c r="AR49" s="18" t="str">
        <f>'P15'!$F45</f>
        <v>N</v>
      </c>
      <c r="AS49" s="20">
        <f t="shared" si="10"/>
        <v>0</v>
      </c>
      <c r="AT49" s="20">
        <f t="shared" si="11"/>
        <v>0</v>
      </c>
    </row>
    <row r="50" spans="1:46" x14ac:dyDescent="0.35">
      <c r="A50" s="55"/>
      <c r="B50" s="56"/>
      <c r="C50" s="56"/>
      <c r="D50" s="56"/>
      <c r="E50" s="56"/>
      <c r="F50" s="56"/>
      <c r="G50" s="56"/>
      <c r="H50" s="56"/>
      <c r="I50" s="56"/>
      <c r="J50" s="56"/>
      <c r="K50" s="56"/>
      <c r="L50" s="56"/>
      <c r="M50" s="56"/>
      <c r="N50" s="56"/>
      <c r="O50" s="56"/>
      <c r="P50" s="56"/>
      <c r="Q50" s="56"/>
      <c r="R50" s="56"/>
      <c r="S50" s="56"/>
      <c r="T50" s="56"/>
      <c r="U50" s="60">
        <f>SUM(U48:U49)</f>
        <v>0</v>
      </c>
      <c r="V50" s="60">
        <f t="shared" ref="V50:X50" si="22">SUM(V48:V49)</f>
        <v>0</v>
      </c>
      <c r="W50" s="60">
        <f t="shared" si="22"/>
        <v>0</v>
      </c>
      <c r="X50" s="60">
        <f t="shared" si="22"/>
        <v>30</v>
      </c>
      <c r="Y50" s="13"/>
      <c r="Z50" s="13"/>
      <c r="AA50" s="55"/>
      <c r="AB50" s="56"/>
      <c r="AC50" s="56"/>
      <c r="AD50" s="56"/>
      <c r="AE50" s="56"/>
      <c r="AF50" s="56"/>
      <c r="AG50" s="56"/>
      <c r="AH50" s="56"/>
      <c r="AI50" s="56"/>
      <c r="AJ50" s="56"/>
      <c r="AK50" s="56"/>
      <c r="AL50" s="56"/>
      <c r="AM50" s="56"/>
      <c r="AN50" s="56"/>
      <c r="AO50" s="56"/>
      <c r="AP50" s="56"/>
      <c r="AQ50" s="56"/>
      <c r="AR50" s="56"/>
      <c r="AS50" s="60">
        <f>SUM(AS48:AS49)</f>
        <v>0</v>
      </c>
      <c r="AT50" s="60">
        <f t="shared" ref="AT50" si="23">SUM(AT48:AT49)</f>
        <v>0</v>
      </c>
    </row>
    <row r="51" spans="1:46" x14ac:dyDescent="0.35">
      <c r="A51" s="13">
        <v>7</v>
      </c>
      <c r="B51" s="18" t="str">
        <f>Criteria!$B45</f>
        <v>RGAA</v>
      </c>
      <c r="C51" s="18" t="str">
        <f>Criteria!$C45</f>
        <v>7.1</v>
      </c>
      <c r="D51" s="18" t="str">
        <f>Criteria!$A$45</f>
        <v>SCRIPTS</v>
      </c>
      <c r="E51" s="18" t="s">
        <v>138</v>
      </c>
      <c r="F51" s="18" t="str">
        <f>'P01'!$E46</f>
        <v>NT</v>
      </c>
      <c r="G51" s="18" t="str">
        <f>'P02'!$E46</f>
        <v>NT</v>
      </c>
      <c r="H51" s="18" t="str">
        <f>'P03'!$E46</f>
        <v>NT</v>
      </c>
      <c r="I51" s="18" t="str">
        <f>'P04'!$E46</f>
        <v>NT</v>
      </c>
      <c r="J51" s="18" t="str">
        <f>'P05'!$E46</f>
        <v>NT</v>
      </c>
      <c r="K51" s="18" t="str">
        <f>'P06'!$E46</f>
        <v>NT</v>
      </c>
      <c r="L51" s="18" t="str">
        <f>'P07'!$E46</f>
        <v>NT</v>
      </c>
      <c r="M51" s="18" t="str">
        <f>'P08'!$E46</f>
        <v>NT</v>
      </c>
      <c r="N51" s="18" t="str">
        <f>'P09'!$E46</f>
        <v>NT</v>
      </c>
      <c r="O51" s="18" t="str">
        <f>'P10'!$E46</f>
        <v>NT</v>
      </c>
      <c r="P51" s="18" t="str">
        <f>'P11'!$E46</f>
        <v>NT</v>
      </c>
      <c r="Q51" s="18" t="str">
        <f>'P12'!$E46</f>
        <v>NT</v>
      </c>
      <c r="R51" s="18" t="str">
        <f>'P13'!$E46</f>
        <v>NT</v>
      </c>
      <c r="S51" s="18" t="str">
        <f>'P14'!$E46</f>
        <v>NT</v>
      </c>
      <c r="T51" s="18" t="str">
        <f>'P15'!$E46</f>
        <v>NT</v>
      </c>
      <c r="U51" s="20">
        <f t="shared" si="5"/>
        <v>0</v>
      </c>
      <c r="V51" s="20">
        <f t="shared" si="6"/>
        <v>0</v>
      </c>
      <c r="W51" s="20">
        <f t="shared" si="7"/>
        <v>0</v>
      </c>
      <c r="X51" s="20">
        <f t="shared" si="8"/>
        <v>15</v>
      </c>
      <c r="Y51" s="13" t="str">
        <f t="shared" si="9"/>
        <v>NT</v>
      </c>
      <c r="Z51" s="13"/>
      <c r="AA51" s="13">
        <v>7</v>
      </c>
      <c r="AB51" s="18" t="str">
        <f>Criteria!$C45</f>
        <v>7.1</v>
      </c>
      <c r="AC51" s="18" t="str">
        <f>Criteria!$A$45</f>
        <v>SCRIPTS</v>
      </c>
      <c r="AD51" s="18" t="str">
        <f>'P01'!$F46</f>
        <v>N</v>
      </c>
      <c r="AE51" s="18" t="str">
        <f>'P02'!$F46</f>
        <v>N</v>
      </c>
      <c r="AF51" s="18" t="str">
        <f>'P03'!$F46</f>
        <v>N</v>
      </c>
      <c r="AG51" s="18" t="str">
        <f>'P04'!$F46</f>
        <v>N</v>
      </c>
      <c r="AH51" s="18" t="str">
        <f>'P05'!$F46</f>
        <v>N</v>
      </c>
      <c r="AI51" s="18" t="str">
        <f>'P06'!$F46</f>
        <v>N</v>
      </c>
      <c r="AJ51" s="18" t="str">
        <f>'P07'!$F46</f>
        <v>N</v>
      </c>
      <c r="AK51" s="18" t="str">
        <f>'P08'!$F46</f>
        <v>N</v>
      </c>
      <c r="AL51" s="18" t="str">
        <f>'P09'!$F46</f>
        <v>N</v>
      </c>
      <c r="AM51" s="18" t="str">
        <f>'P10'!$F46</f>
        <v>N</v>
      </c>
      <c r="AN51" s="18" t="str">
        <f>'P11'!$F46</f>
        <v>N</v>
      </c>
      <c r="AO51" s="18" t="str">
        <f>'P12'!$F46</f>
        <v>N</v>
      </c>
      <c r="AP51" s="18" t="str">
        <f>'P13'!$F46</f>
        <v>N</v>
      </c>
      <c r="AQ51" s="18" t="str">
        <f>'P14'!$F46</f>
        <v>N</v>
      </c>
      <c r="AR51" s="18" t="str">
        <f>'P15'!$F46</f>
        <v>N</v>
      </c>
      <c r="AS51" s="20">
        <f t="shared" si="10"/>
        <v>0</v>
      </c>
      <c r="AT51" s="20">
        <f t="shared" si="11"/>
        <v>0</v>
      </c>
    </row>
    <row r="52" spans="1:46" x14ac:dyDescent="0.35">
      <c r="A52" s="13">
        <v>7</v>
      </c>
      <c r="B52" s="18" t="str">
        <f>Criteria!$B46</f>
        <v>RGAA</v>
      </c>
      <c r="C52" s="18" t="str">
        <f>Criteria!$C46</f>
        <v>7.2</v>
      </c>
      <c r="D52" s="18" t="str">
        <f>Criteria!$A$45</f>
        <v>SCRIPTS</v>
      </c>
      <c r="E52" s="18" t="s">
        <v>138</v>
      </c>
      <c r="F52" s="18" t="str">
        <f>'P01'!$E47</f>
        <v>NT</v>
      </c>
      <c r="G52" s="18" t="str">
        <f>'P02'!$E47</f>
        <v>NT</v>
      </c>
      <c r="H52" s="18" t="str">
        <f>'P03'!$E47</f>
        <v>NT</v>
      </c>
      <c r="I52" s="18" t="str">
        <f>'P04'!$E47</f>
        <v>NT</v>
      </c>
      <c r="J52" s="18" t="str">
        <f>'P05'!$E47</f>
        <v>NT</v>
      </c>
      <c r="K52" s="18" t="str">
        <f>'P06'!$E47</f>
        <v>NT</v>
      </c>
      <c r="L52" s="18" t="str">
        <f>'P07'!$E47</f>
        <v>NT</v>
      </c>
      <c r="M52" s="18" t="str">
        <f>'P08'!$E47</f>
        <v>NT</v>
      </c>
      <c r="N52" s="18" t="str">
        <f>'P09'!$E47</f>
        <v>NT</v>
      </c>
      <c r="O52" s="18" t="str">
        <f>'P10'!$E47</f>
        <v>NT</v>
      </c>
      <c r="P52" s="18" t="str">
        <f>'P11'!$E47</f>
        <v>NT</v>
      </c>
      <c r="Q52" s="18" t="str">
        <f>'P12'!$E47</f>
        <v>NT</v>
      </c>
      <c r="R52" s="18" t="str">
        <f>'P13'!$E47</f>
        <v>NT</v>
      </c>
      <c r="S52" s="18" t="str">
        <f>'P14'!$E47</f>
        <v>NT</v>
      </c>
      <c r="T52" s="18" t="str">
        <f>'P15'!$E47</f>
        <v>NT</v>
      </c>
      <c r="U52" s="20">
        <f t="shared" si="5"/>
        <v>0</v>
      </c>
      <c r="V52" s="20">
        <f t="shared" si="6"/>
        <v>0</v>
      </c>
      <c r="W52" s="20">
        <f t="shared" si="7"/>
        <v>0</v>
      </c>
      <c r="X52" s="20">
        <f t="shared" si="8"/>
        <v>15</v>
      </c>
      <c r="Y52" s="13" t="str">
        <f t="shared" si="9"/>
        <v>NT</v>
      </c>
      <c r="Z52" s="13"/>
      <c r="AA52" s="13">
        <v>7</v>
      </c>
      <c r="AB52" s="18" t="str">
        <f>Criteria!$C46</f>
        <v>7.2</v>
      </c>
      <c r="AC52" s="18" t="str">
        <f>Criteria!$A$45</f>
        <v>SCRIPTS</v>
      </c>
      <c r="AD52" s="18" t="str">
        <f>'P01'!$F47</f>
        <v>N</v>
      </c>
      <c r="AE52" s="18" t="str">
        <f>'P02'!$F47</f>
        <v>N</v>
      </c>
      <c r="AF52" s="18" t="str">
        <f>'P03'!$F47</f>
        <v>N</v>
      </c>
      <c r="AG52" s="18" t="str">
        <f>'P04'!$F47</f>
        <v>N</v>
      </c>
      <c r="AH52" s="18" t="str">
        <f>'P05'!$F47</f>
        <v>N</v>
      </c>
      <c r="AI52" s="18" t="str">
        <f>'P06'!$F47</f>
        <v>N</v>
      </c>
      <c r="AJ52" s="18" t="str">
        <f>'P07'!$F47</f>
        <v>N</v>
      </c>
      <c r="AK52" s="18" t="str">
        <f>'P08'!$F47</f>
        <v>N</v>
      </c>
      <c r="AL52" s="18" t="str">
        <f>'P09'!$F47</f>
        <v>N</v>
      </c>
      <c r="AM52" s="18" t="str">
        <f>'P10'!$F47</f>
        <v>N</v>
      </c>
      <c r="AN52" s="18" t="str">
        <f>'P11'!$F47</f>
        <v>N</v>
      </c>
      <c r="AO52" s="18" t="str">
        <f>'P12'!$F47</f>
        <v>N</v>
      </c>
      <c r="AP52" s="18" t="str">
        <f>'P13'!$F47</f>
        <v>N</v>
      </c>
      <c r="AQ52" s="18" t="str">
        <f>'P14'!$F47</f>
        <v>N</v>
      </c>
      <c r="AR52" s="18" t="str">
        <f>'P15'!$F47</f>
        <v>N</v>
      </c>
      <c r="AS52" s="20">
        <f t="shared" si="10"/>
        <v>0</v>
      </c>
      <c r="AT52" s="20">
        <f t="shared" si="11"/>
        <v>0</v>
      </c>
    </row>
    <row r="53" spans="1:46" x14ac:dyDescent="0.35">
      <c r="A53" s="13">
        <v>7</v>
      </c>
      <c r="B53" s="18" t="str">
        <f>Criteria!$B47</f>
        <v>RGAA</v>
      </c>
      <c r="C53" s="18" t="str">
        <f>Criteria!$C47</f>
        <v>7.3</v>
      </c>
      <c r="D53" s="18" t="str">
        <f>Criteria!$A$45</f>
        <v>SCRIPTS</v>
      </c>
      <c r="E53" s="18" t="s">
        <v>138</v>
      </c>
      <c r="F53" s="18" t="str">
        <f>'P01'!$E48</f>
        <v>NT</v>
      </c>
      <c r="G53" s="18" t="str">
        <f>'P02'!$E48</f>
        <v>NT</v>
      </c>
      <c r="H53" s="18" t="str">
        <f>'P03'!$E48</f>
        <v>NT</v>
      </c>
      <c r="I53" s="18" t="str">
        <f>'P04'!$E48</f>
        <v>NT</v>
      </c>
      <c r="J53" s="18" t="str">
        <f>'P05'!$E48</f>
        <v>NT</v>
      </c>
      <c r="K53" s="18" t="str">
        <f>'P06'!$E48</f>
        <v>NT</v>
      </c>
      <c r="L53" s="18" t="str">
        <f>'P07'!$E48</f>
        <v>NT</v>
      </c>
      <c r="M53" s="18" t="str">
        <f>'P08'!$E48</f>
        <v>NT</v>
      </c>
      <c r="N53" s="18" t="str">
        <f>'P09'!$E48</f>
        <v>NT</v>
      </c>
      <c r="O53" s="18" t="str">
        <f>'P10'!$E48</f>
        <v>NT</v>
      </c>
      <c r="P53" s="18" t="str">
        <f>'P11'!$E48</f>
        <v>NT</v>
      </c>
      <c r="Q53" s="18" t="str">
        <f>'P12'!$E48</f>
        <v>NT</v>
      </c>
      <c r="R53" s="18" t="str">
        <f>'P13'!$E48</f>
        <v>NT</v>
      </c>
      <c r="S53" s="18" t="str">
        <f>'P14'!$E48</f>
        <v>NT</v>
      </c>
      <c r="T53" s="18" t="str">
        <f>'P15'!$E48</f>
        <v>NT</v>
      </c>
      <c r="U53" s="20">
        <f t="shared" si="5"/>
        <v>0</v>
      </c>
      <c r="V53" s="20">
        <f t="shared" si="6"/>
        <v>0</v>
      </c>
      <c r="W53" s="20">
        <f t="shared" si="7"/>
        <v>0</v>
      </c>
      <c r="X53" s="20">
        <f t="shared" si="8"/>
        <v>15</v>
      </c>
      <c r="Y53" s="13" t="str">
        <f t="shared" si="9"/>
        <v>NT</v>
      </c>
      <c r="Z53" s="13"/>
      <c r="AA53" s="13">
        <v>7</v>
      </c>
      <c r="AB53" s="18" t="str">
        <f>Criteria!$C47</f>
        <v>7.3</v>
      </c>
      <c r="AC53" s="18" t="str">
        <f>Criteria!$A$45</f>
        <v>SCRIPTS</v>
      </c>
      <c r="AD53" s="18" t="str">
        <f>'P01'!$F48</f>
        <v>N</v>
      </c>
      <c r="AE53" s="18" t="str">
        <f>'P02'!$F48</f>
        <v>N</v>
      </c>
      <c r="AF53" s="18" t="str">
        <f>'P03'!$F48</f>
        <v>N</v>
      </c>
      <c r="AG53" s="18" t="str">
        <f>'P04'!$F48</f>
        <v>N</v>
      </c>
      <c r="AH53" s="18" t="str">
        <f>'P05'!$F48</f>
        <v>N</v>
      </c>
      <c r="AI53" s="18" t="str">
        <f>'P06'!$F48</f>
        <v>N</v>
      </c>
      <c r="AJ53" s="18" t="str">
        <f>'P07'!$F48</f>
        <v>N</v>
      </c>
      <c r="AK53" s="18" t="str">
        <f>'P08'!$F48</f>
        <v>N</v>
      </c>
      <c r="AL53" s="18" t="str">
        <f>'P09'!$F48</f>
        <v>N</v>
      </c>
      <c r="AM53" s="18" t="str">
        <f>'P10'!$F48</f>
        <v>N</v>
      </c>
      <c r="AN53" s="18" t="str">
        <f>'P11'!$F48</f>
        <v>N</v>
      </c>
      <c r="AO53" s="18" t="str">
        <f>'P12'!$F48</f>
        <v>N</v>
      </c>
      <c r="AP53" s="18" t="str">
        <f>'P13'!$F48</f>
        <v>N</v>
      </c>
      <c r="AQ53" s="18" t="str">
        <f>'P14'!$F48</f>
        <v>N</v>
      </c>
      <c r="AR53" s="18" t="str">
        <f>'P15'!$F48</f>
        <v>N</v>
      </c>
      <c r="AS53" s="20">
        <f t="shared" si="10"/>
        <v>0</v>
      </c>
      <c r="AT53" s="20">
        <f t="shared" si="11"/>
        <v>0</v>
      </c>
    </row>
    <row r="54" spans="1:46" x14ac:dyDescent="0.35">
      <c r="A54" s="13">
        <v>7</v>
      </c>
      <c r="B54" s="18" t="str">
        <f>Criteria!$B48</f>
        <v>RGAA</v>
      </c>
      <c r="C54" s="18" t="str">
        <f>Criteria!$C48</f>
        <v>7.4</v>
      </c>
      <c r="D54" s="18" t="str">
        <f>Criteria!$A$45</f>
        <v>SCRIPTS</v>
      </c>
      <c r="E54" s="18" t="s">
        <v>138</v>
      </c>
      <c r="F54" s="18" t="str">
        <f>'P01'!$E49</f>
        <v>NT</v>
      </c>
      <c r="G54" s="18" t="str">
        <f>'P02'!$E49</f>
        <v>NT</v>
      </c>
      <c r="H54" s="18" t="str">
        <f>'P03'!$E49</f>
        <v>NT</v>
      </c>
      <c r="I54" s="18" t="str">
        <f>'P04'!$E49</f>
        <v>NT</v>
      </c>
      <c r="J54" s="18" t="str">
        <f>'P05'!$E49</f>
        <v>NT</v>
      </c>
      <c r="K54" s="18" t="str">
        <f>'P06'!$E49</f>
        <v>NT</v>
      </c>
      <c r="L54" s="18" t="str">
        <f>'P07'!$E49</f>
        <v>NT</v>
      </c>
      <c r="M54" s="18" t="str">
        <f>'P08'!$E49</f>
        <v>NT</v>
      </c>
      <c r="N54" s="18" t="str">
        <f>'P09'!$E49</f>
        <v>NT</v>
      </c>
      <c r="O54" s="18" t="str">
        <f>'P10'!$E49</f>
        <v>NT</v>
      </c>
      <c r="P54" s="18" t="str">
        <f>'P11'!$E49</f>
        <v>NT</v>
      </c>
      <c r="Q54" s="18" t="str">
        <f>'P12'!$E49</f>
        <v>NT</v>
      </c>
      <c r="R54" s="18" t="str">
        <f>'P13'!$E49</f>
        <v>NT</v>
      </c>
      <c r="S54" s="18" t="str">
        <f>'P14'!$E49</f>
        <v>NT</v>
      </c>
      <c r="T54" s="18" t="str">
        <f>'P15'!$E49</f>
        <v>NT</v>
      </c>
      <c r="U54" s="20">
        <f t="shared" si="5"/>
        <v>0</v>
      </c>
      <c r="V54" s="20">
        <f t="shared" si="6"/>
        <v>0</v>
      </c>
      <c r="W54" s="20">
        <f t="shared" si="7"/>
        <v>0</v>
      </c>
      <c r="X54" s="20">
        <f t="shared" si="8"/>
        <v>15</v>
      </c>
      <c r="Y54" s="13" t="str">
        <f t="shared" si="9"/>
        <v>NT</v>
      </c>
      <c r="Z54" s="13"/>
      <c r="AA54" s="13">
        <v>7</v>
      </c>
      <c r="AB54" s="18" t="str">
        <f>Criteria!$C48</f>
        <v>7.4</v>
      </c>
      <c r="AC54" s="18" t="str">
        <f>Criteria!$A$45</f>
        <v>SCRIPTS</v>
      </c>
      <c r="AD54" s="18" t="str">
        <f>'P01'!$F49</f>
        <v>N</v>
      </c>
      <c r="AE54" s="18" t="str">
        <f>'P02'!$F49</f>
        <v>N</v>
      </c>
      <c r="AF54" s="18" t="str">
        <f>'P03'!$F49</f>
        <v>N</v>
      </c>
      <c r="AG54" s="18" t="str">
        <f>'P04'!$F49</f>
        <v>N</v>
      </c>
      <c r="AH54" s="18" t="str">
        <f>'P05'!$F49</f>
        <v>N</v>
      </c>
      <c r="AI54" s="18" t="str">
        <f>'P06'!$F49</f>
        <v>N</v>
      </c>
      <c r="AJ54" s="18" t="str">
        <f>'P07'!$F49</f>
        <v>N</v>
      </c>
      <c r="AK54" s="18" t="str">
        <f>'P08'!$F49</f>
        <v>N</v>
      </c>
      <c r="AL54" s="18" t="str">
        <f>'P09'!$F49</f>
        <v>N</v>
      </c>
      <c r="AM54" s="18" t="str">
        <f>'P10'!$F49</f>
        <v>N</v>
      </c>
      <c r="AN54" s="18" t="str">
        <f>'P11'!$F49</f>
        <v>N</v>
      </c>
      <c r="AO54" s="18" t="str">
        <f>'P12'!$F49</f>
        <v>N</v>
      </c>
      <c r="AP54" s="18" t="str">
        <f>'P13'!$F49</f>
        <v>N</v>
      </c>
      <c r="AQ54" s="18" t="str">
        <f>'P14'!$F49</f>
        <v>N</v>
      </c>
      <c r="AR54" s="18" t="str">
        <f>'P15'!$F49</f>
        <v>N</v>
      </c>
      <c r="AS54" s="20">
        <f t="shared" si="10"/>
        <v>0</v>
      </c>
      <c r="AT54" s="20">
        <f t="shared" si="11"/>
        <v>0</v>
      </c>
    </row>
    <row r="55" spans="1:46" x14ac:dyDescent="0.35">
      <c r="A55" s="13">
        <v>7</v>
      </c>
      <c r="B55" s="18" t="str">
        <f>Criteria!$B49</f>
        <v>RGAA</v>
      </c>
      <c r="C55" s="18" t="str">
        <f>Criteria!$C49</f>
        <v>7.5</v>
      </c>
      <c r="D55" s="18" t="str">
        <f>Criteria!$A$45</f>
        <v>SCRIPTS</v>
      </c>
      <c r="E55" s="18" t="s">
        <v>139</v>
      </c>
      <c r="F55" s="18" t="str">
        <f>'P01'!$E50</f>
        <v>NT</v>
      </c>
      <c r="G55" s="18" t="str">
        <f>'P02'!$E50</f>
        <v>NT</v>
      </c>
      <c r="H55" s="18" t="str">
        <f>'P03'!$E50</f>
        <v>NT</v>
      </c>
      <c r="I55" s="18" t="str">
        <f>'P04'!$E50</f>
        <v>NT</v>
      </c>
      <c r="J55" s="18" t="str">
        <f>'P05'!$E50</f>
        <v>NT</v>
      </c>
      <c r="K55" s="18" t="str">
        <f>'P06'!$E50</f>
        <v>NT</v>
      </c>
      <c r="L55" s="18" t="str">
        <f>'P07'!$E50</f>
        <v>NT</v>
      </c>
      <c r="M55" s="18" t="str">
        <f>'P08'!$E50</f>
        <v>NT</v>
      </c>
      <c r="N55" s="18" t="str">
        <f>'P09'!$E50</f>
        <v>NT</v>
      </c>
      <c r="O55" s="18" t="str">
        <f>'P10'!$E50</f>
        <v>NT</v>
      </c>
      <c r="P55" s="18" t="str">
        <f>'P11'!$E50</f>
        <v>NT</v>
      </c>
      <c r="Q55" s="18" t="str">
        <f>'P12'!$E50</f>
        <v>NT</v>
      </c>
      <c r="R55" s="18" t="str">
        <f>'P13'!$E50</f>
        <v>NT</v>
      </c>
      <c r="S55" s="18" t="str">
        <f>'P14'!$E50</f>
        <v>NT</v>
      </c>
      <c r="T55" s="18" t="str">
        <f>'P15'!$E50</f>
        <v>NT</v>
      </c>
      <c r="U55" s="20">
        <f t="shared" si="5"/>
        <v>0</v>
      </c>
      <c r="V55" s="20">
        <f t="shared" si="6"/>
        <v>0</v>
      </c>
      <c r="W55" s="20">
        <f t="shared" si="7"/>
        <v>0</v>
      </c>
      <c r="X55" s="20">
        <f t="shared" si="8"/>
        <v>15</v>
      </c>
      <c r="Y55" s="13" t="str">
        <f t="shared" si="9"/>
        <v>NT</v>
      </c>
      <c r="Z55" s="13"/>
      <c r="AA55" s="13">
        <v>7</v>
      </c>
      <c r="AB55" s="18" t="str">
        <f>Criteria!$C49</f>
        <v>7.5</v>
      </c>
      <c r="AC55" s="18" t="str">
        <f>Criteria!$A$45</f>
        <v>SCRIPTS</v>
      </c>
      <c r="AD55" s="18" t="str">
        <f>'P01'!$F50</f>
        <v>N</v>
      </c>
      <c r="AE55" s="18" t="str">
        <f>'P02'!$F50</f>
        <v>N</v>
      </c>
      <c r="AF55" s="18" t="str">
        <f>'P03'!$F50</f>
        <v>N</v>
      </c>
      <c r="AG55" s="18" t="str">
        <f>'P04'!$F50</f>
        <v>N</v>
      </c>
      <c r="AH55" s="18" t="str">
        <f>'P05'!$F50</f>
        <v>N</v>
      </c>
      <c r="AI55" s="18" t="str">
        <f>'P06'!$F50</f>
        <v>N</v>
      </c>
      <c r="AJ55" s="18" t="str">
        <f>'P07'!$F50</f>
        <v>N</v>
      </c>
      <c r="AK55" s="18" t="str">
        <f>'P08'!$F50</f>
        <v>N</v>
      </c>
      <c r="AL55" s="18" t="str">
        <f>'P09'!$F50</f>
        <v>N</v>
      </c>
      <c r="AM55" s="18" t="str">
        <f>'P10'!$F50</f>
        <v>N</v>
      </c>
      <c r="AN55" s="18" t="str">
        <f>'P11'!$F50</f>
        <v>N</v>
      </c>
      <c r="AO55" s="18" t="str">
        <f>'P12'!$F50</f>
        <v>N</v>
      </c>
      <c r="AP55" s="18" t="str">
        <f>'P13'!$F50</f>
        <v>N</v>
      </c>
      <c r="AQ55" s="18" t="str">
        <f>'P14'!$F50</f>
        <v>N</v>
      </c>
      <c r="AR55" s="18" t="str">
        <f>'P15'!$F50</f>
        <v>N</v>
      </c>
      <c r="AS55" s="20">
        <f t="shared" si="10"/>
        <v>0</v>
      </c>
      <c r="AT55" s="20">
        <f t="shared" si="11"/>
        <v>0</v>
      </c>
    </row>
    <row r="56" spans="1:46" x14ac:dyDescent="0.35">
      <c r="A56" s="55"/>
      <c r="B56" s="56"/>
      <c r="C56" s="56"/>
      <c r="D56" s="56"/>
      <c r="E56" s="56"/>
      <c r="F56" s="56"/>
      <c r="G56" s="56"/>
      <c r="H56" s="56"/>
      <c r="I56" s="56"/>
      <c r="J56" s="56"/>
      <c r="K56" s="56"/>
      <c r="L56" s="56"/>
      <c r="M56" s="56"/>
      <c r="N56" s="56"/>
      <c r="O56" s="56"/>
      <c r="P56" s="56"/>
      <c r="Q56" s="56"/>
      <c r="R56" s="56"/>
      <c r="S56" s="56"/>
      <c r="T56" s="56"/>
      <c r="U56" s="60">
        <f>SUM(U51:U55)</f>
        <v>0</v>
      </c>
      <c r="V56" s="60">
        <f t="shared" ref="V56:X56" si="24">SUM(V51:V55)</f>
        <v>0</v>
      </c>
      <c r="W56" s="60">
        <f t="shared" si="24"/>
        <v>0</v>
      </c>
      <c r="X56" s="60">
        <f t="shared" si="24"/>
        <v>75</v>
      </c>
      <c r="Y56" s="13"/>
      <c r="Z56" s="13"/>
      <c r="AA56" s="55"/>
      <c r="AB56" s="56"/>
      <c r="AC56" s="56"/>
      <c r="AD56" s="56"/>
      <c r="AE56" s="56"/>
      <c r="AF56" s="56"/>
      <c r="AG56" s="56"/>
      <c r="AH56" s="56"/>
      <c r="AI56" s="56"/>
      <c r="AJ56" s="56"/>
      <c r="AK56" s="56"/>
      <c r="AL56" s="56"/>
      <c r="AM56" s="56"/>
      <c r="AN56" s="56"/>
      <c r="AO56" s="56"/>
      <c r="AP56" s="56"/>
      <c r="AQ56" s="56"/>
      <c r="AR56" s="56"/>
      <c r="AS56" s="60">
        <f>SUM(AS51:AS55)</f>
        <v>0</v>
      </c>
      <c r="AT56" s="60">
        <f t="shared" ref="AT56" si="25">SUM(AT51:AT55)</f>
        <v>0</v>
      </c>
    </row>
    <row r="57" spans="1:46" x14ac:dyDescent="0.35">
      <c r="A57" s="13">
        <v>8</v>
      </c>
      <c r="B57" s="18" t="str">
        <f>Criteria!$B50</f>
        <v>RGAA</v>
      </c>
      <c r="C57" s="18" t="str">
        <f>Criteria!$C50</f>
        <v>8.1</v>
      </c>
      <c r="D57" s="18" t="str">
        <f>Criteria!$A$50</f>
        <v>MANDATORY ELEMENTS</v>
      </c>
      <c r="E57" s="18" t="s">
        <v>138</v>
      </c>
      <c r="F57" s="18" t="str">
        <f>'P01'!$E51</f>
        <v>NT</v>
      </c>
      <c r="G57" s="18" t="str">
        <f>'P02'!$E51</f>
        <v>NT</v>
      </c>
      <c r="H57" s="18" t="str">
        <f>'P03'!$E51</f>
        <v>NT</v>
      </c>
      <c r="I57" s="18" t="str">
        <f>'P04'!$E51</f>
        <v>NT</v>
      </c>
      <c r="J57" s="18" t="str">
        <f>'P05'!$E51</f>
        <v>NT</v>
      </c>
      <c r="K57" s="18" t="str">
        <f>'P06'!$E51</f>
        <v>NT</v>
      </c>
      <c r="L57" s="18" t="str">
        <f>'P07'!$E51</f>
        <v>NT</v>
      </c>
      <c r="M57" s="18" t="str">
        <f>'P08'!$E51</f>
        <v>NT</v>
      </c>
      <c r="N57" s="18" t="str">
        <f>'P09'!$E51</f>
        <v>NT</v>
      </c>
      <c r="O57" s="18" t="str">
        <f>'P10'!$E51</f>
        <v>NT</v>
      </c>
      <c r="P57" s="18" t="str">
        <f>'P11'!$E51</f>
        <v>NT</v>
      </c>
      <c r="Q57" s="18" t="str">
        <f>'P12'!$E51</f>
        <v>NT</v>
      </c>
      <c r="R57" s="18" t="str">
        <f>'P13'!$E51</f>
        <v>NT</v>
      </c>
      <c r="S57" s="18" t="str">
        <f>'P14'!$E51</f>
        <v>NT</v>
      </c>
      <c r="T57" s="18" t="str">
        <f>'P15'!$E51</f>
        <v>NT</v>
      </c>
      <c r="U57" s="20">
        <f t="shared" si="5"/>
        <v>0</v>
      </c>
      <c r="V57" s="20">
        <f t="shared" si="6"/>
        <v>0</v>
      </c>
      <c r="W57" s="20">
        <f t="shared" si="7"/>
        <v>0</v>
      </c>
      <c r="X57" s="20">
        <f t="shared" si="8"/>
        <v>15</v>
      </c>
      <c r="Y57" s="13" t="str">
        <f t="shared" si="9"/>
        <v>NT</v>
      </c>
      <c r="Z57" s="13"/>
      <c r="AA57" s="13">
        <v>8</v>
      </c>
      <c r="AB57" s="18" t="str">
        <f>Criteria!$C50</f>
        <v>8.1</v>
      </c>
      <c r="AC57" s="18" t="str">
        <f>Criteria!$A$50</f>
        <v>MANDATORY ELEMENTS</v>
      </c>
      <c r="AD57" s="18" t="str">
        <f>'P01'!$F51</f>
        <v>N</v>
      </c>
      <c r="AE57" s="18" t="str">
        <f>'P02'!$F51</f>
        <v>N</v>
      </c>
      <c r="AF57" s="18" t="str">
        <f>'P03'!$F51</f>
        <v>N</v>
      </c>
      <c r="AG57" s="18" t="str">
        <f>'P04'!$F51</f>
        <v>N</v>
      </c>
      <c r="AH57" s="18" t="str">
        <f>'P05'!$F51</f>
        <v>N</v>
      </c>
      <c r="AI57" s="18" t="str">
        <f>'P06'!$F51</f>
        <v>N</v>
      </c>
      <c r="AJ57" s="18" t="str">
        <f>'P07'!$F51</f>
        <v>N</v>
      </c>
      <c r="AK57" s="18" t="str">
        <f>'P08'!$F51</f>
        <v>N</v>
      </c>
      <c r="AL57" s="18" t="str">
        <f>'P09'!$F51</f>
        <v>N</v>
      </c>
      <c r="AM57" s="18" t="str">
        <f>'P10'!$F51</f>
        <v>N</v>
      </c>
      <c r="AN57" s="18" t="str">
        <f>'P11'!$F51</f>
        <v>N</v>
      </c>
      <c r="AO57" s="18" t="str">
        <f>'P12'!$F51</f>
        <v>N</v>
      </c>
      <c r="AP57" s="18" t="str">
        <f>'P13'!$F51</f>
        <v>N</v>
      </c>
      <c r="AQ57" s="18" t="str">
        <f>'P14'!$F51</f>
        <v>N</v>
      </c>
      <c r="AR57" s="18" t="str">
        <f>'P15'!$F51</f>
        <v>N</v>
      </c>
      <c r="AS57" s="20">
        <f t="shared" si="10"/>
        <v>0</v>
      </c>
      <c r="AT57" s="20">
        <f t="shared" si="11"/>
        <v>0</v>
      </c>
    </row>
    <row r="58" spans="1:46" x14ac:dyDescent="0.35">
      <c r="A58" s="13">
        <v>8</v>
      </c>
      <c r="B58" s="18" t="str">
        <f>Criteria!$B51</f>
        <v>RGAA</v>
      </c>
      <c r="C58" s="18" t="str">
        <f>Criteria!$C51</f>
        <v>8.2</v>
      </c>
      <c r="D58" s="18" t="str">
        <f>Criteria!$A$50</f>
        <v>MANDATORY ELEMENTS</v>
      </c>
      <c r="E58" s="18" t="s">
        <v>138</v>
      </c>
      <c r="F58" s="18" t="str">
        <f>'P01'!$E52</f>
        <v>NT</v>
      </c>
      <c r="G58" s="18" t="str">
        <f>'P02'!$E52</f>
        <v>NT</v>
      </c>
      <c r="H58" s="18" t="str">
        <f>'P03'!$E52</f>
        <v>NT</v>
      </c>
      <c r="I58" s="18" t="str">
        <f>'P04'!$E52</f>
        <v>NT</v>
      </c>
      <c r="J58" s="18" t="str">
        <f>'P05'!$E52</f>
        <v>NT</v>
      </c>
      <c r="K58" s="18" t="str">
        <f>'P06'!$E52</f>
        <v>NT</v>
      </c>
      <c r="L58" s="18" t="str">
        <f>'P07'!$E52</f>
        <v>NT</v>
      </c>
      <c r="M58" s="18" t="str">
        <f>'P08'!$E52</f>
        <v>NT</v>
      </c>
      <c r="N58" s="18" t="str">
        <f>'P09'!$E52</f>
        <v>NT</v>
      </c>
      <c r="O58" s="18" t="str">
        <f>'P10'!$E52</f>
        <v>NT</v>
      </c>
      <c r="P58" s="18" t="str">
        <f>'P11'!$E52</f>
        <v>NT</v>
      </c>
      <c r="Q58" s="18" t="str">
        <f>'P12'!$E52</f>
        <v>NT</v>
      </c>
      <c r="R58" s="18" t="str">
        <f>'P13'!$E52</f>
        <v>NT</v>
      </c>
      <c r="S58" s="18" t="str">
        <f>'P14'!$E52</f>
        <v>NT</v>
      </c>
      <c r="T58" s="18" t="str">
        <f>'P15'!$E52</f>
        <v>NT</v>
      </c>
      <c r="U58" s="20">
        <f t="shared" si="5"/>
        <v>0</v>
      </c>
      <c r="V58" s="20">
        <f t="shared" si="6"/>
        <v>0</v>
      </c>
      <c r="W58" s="20">
        <f t="shared" si="7"/>
        <v>0</v>
      </c>
      <c r="X58" s="20">
        <f t="shared" si="8"/>
        <v>15</v>
      </c>
      <c r="Y58" s="13" t="str">
        <f t="shared" si="9"/>
        <v>NT</v>
      </c>
      <c r="Z58" s="13"/>
      <c r="AA58" s="13">
        <v>8</v>
      </c>
      <c r="AB58" s="18" t="str">
        <f>Criteria!$C51</f>
        <v>8.2</v>
      </c>
      <c r="AC58" s="18" t="str">
        <f>Criteria!$A$50</f>
        <v>MANDATORY ELEMENTS</v>
      </c>
      <c r="AD58" s="18" t="str">
        <f>'P01'!$F52</f>
        <v>N</v>
      </c>
      <c r="AE58" s="18" t="str">
        <f>'P02'!$F52</f>
        <v>N</v>
      </c>
      <c r="AF58" s="18" t="str">
        <f>'P03'!$F52</f>
        <v>N</v>
      </c>
      <c r="AG58" s="18" t="str">
        <f>'P04'!$F52</f>
        <v>N</v>
      </c>
      <c r="AH58" s="18" t="str">
        <f>'P05'!$F52</f>
        <v>N</v>
      </c>
      <c r="AI58" s="18" t="str">
        <f>'P06'!$F52</f>
        <v>N</v>
      </c>
      <c r="AJ58" s="18" t="str">
        <f>'P07'!$F52</f>
        <v>N</v>
      </c>
      <c r="AK58" s="18" t="str">
        <f>'P08'!$F52</f>
        <v>N</v>
      </c>
      <c r="AL58" s="18" t="str">
        <f>'P09'!$F52</f>
        <v>N</v>
      </c>
      <c r="AM58" s="18" t="str">
        <f>'P10'!$F52</f>
        <v>N</v>
      </c>
      <c r="AN58" s="18" t="str">
        <f>'P11'!$F52</f>
        <v>N</v>
      </c>
      <c r="AO58" s="18" t="str">
        <f>'P12'!$F52</f>
        <v>N</v>
      </c>
      <c r="AP58" s="18" t="str">
        <f>'P13'!$F52</f>
        <v>N</v>
      </c>
      <c r="AQ58" s="18" t="str">
        <f>'P14'!$F52</f>
        <v>N</v>
      </c>
      <c r="AR58" s="18" t="str">
        <f>'P15'!$F52</f>
        <v>N</v>
      </c>
      <c r="AS58" s="20">
        <f t="shared" si="10"/>
        <v>0</v>
      </c>
      <c r="AT58" s="20">
        <f t="shared" si="11"/>
        <v>0</v>
      </c>
    </row>
    <row r="59" spans="1:46" x14ac:dyDescent="0.35">
      <c r="A59" s="13">
        <v>8</v>
      </c>
      <c r="B59" s="18" t="str">
        <f>Criteria!$B52</f>
        <v>RGAA</v>
      </c>
      <c r="C59" s="18" t="str">
        <f>Criteria!$C52</f>
        <v>8.3</v>
      </c>
      <c r="D59" s="18" t="str">
        <f>Criteria!$A$50</f>
        <v>MANDATORY ELEMENTS</v>
      </c>
      <c r="E59" s="18" t="s">
        <v>138</v>
      </c>
      <c r="F59" s="18" t="str">
        <f>'P01'!$E53</f>
        <v>NT</v>
      </c>
      <c r="G59" s="18" t="str">
        <f>'P02'!$E53</f>
        <v>NT</v>
      </c>
      <c r="H59" s="18" t="str">
        <f>'P03'!$E53</f>
        <v>NT</v>
      </c>
      <c r="I59" s="18" t="str">
        <f>'P04'!$E53</f>
        <v>NT</v>
      </c>
      <c r="J59" s="18" t="str">
        <f>'P05'!$E53</f>
        <v>NT</v>
      </c>
      <c r="K59" s="18" t="str">
        <f>'P06'!$E53</f>
        <v>NT</v>
      </c>
      <c r="L59" s="18" t="str">
        <f>'P07'!$E53</f>
        <v>NT</v>
      </c>
      <c r="M59" s="18" t="str">
        <f>'P08'!$E53</f>
        <v>NT</v>
      </c>
      <c r="N59" s="18" t="str">
        <f>'P09'!$E53</f>
        <v>NT</v>
      </c>
      <c r="O59" s="18" t="str">
        <f>'P10'!$E53</f>
        <v>NT</v>
      </c>
      <c r="P59" s="18" t="str">
        <f>'P11'!$E53</f>
        <v>NT</v>
      </c>
      <c r="Q59" s="18" t="str">
        <f>'P12'!$E53</f>
        <v>NT</v>
      </c>
      <c r="R59" s="18" t="str">
        <f>'P13'!$E53</f>
        <v>NT</v>
      </c>
      <c r="S59" s="18" t="str">
        <f>'P14'!$E53</f>
        <v>NT</v>
      </c>
      <c r="T59" s="18" t="str">
        <f>'P15'!$E53</f>
        <v>NT</v>
      </c>
      <c r="U59" s="20">
        <f t="shared" si="5"/>
        <v>0</v>
      </c>
      <c r="V59" s="20">
        <f t="shared" si="6"/>
        <v>0</v>
      </c>
      <c r="W59" s="20">
        <f t="shared" si="7"/>
        <v>0</v>
      </c>
      <c r="X59" s="20">
        <f t="shared" si="8"/>
        <v>15</v>
      </c>
      <c r="Y59" s="13" t="str">
        <f t="shared" si="9"/>
        <v>NT</v>
      </c>
      <c r="Z59" s="13"/>
      <c r="AA59" s="13">
        <v>8</v>
      </c>
      <c r="AB59" s="18" t="str">
        <f>Criteria!$C52</f>
        <v>8.3</v>
      </c>
      <c r="AC59" s="18" t="str">
        <f>Criteria!$A$50</f>
        <v>MANDATORY ELEMENTS</v>
      </c>
      <c r="AD59" s="18" t="str">
        <f>'P01'!$F53</f>
        <v>N</v>
      </c>
      <c r="AE59" s="18" t="str">
        <f>'P02'!$F53</f>
        <v>N</v>
      </c>
      <c r="AF59" s="18" t="str">
        <f>'P03'!$F53</f>
        <v>N</v>
      </c>
      <c r="AG59" s="18" t="str">
        <f>'P04'!$F53</f>
        <v>N</v>
      </c>
      <c r="AH59" s="18" t="str">
        <f>'P05'!$F53</f>
        <v>N</v>
      </c>
      <c r="AI59" s="18" t="str">
        <f>'P06'!$F53</f>
        <v>N</v>
      </c>
      <c r="AJ59" s="18" t="str">
        <f>'P07'!$F53</f>
        <v>N</v>
      </c>
      <c r="AK59" s="18" t="str">
        <f>'P08'!$F53</f>
        <v>N</v>
      </c>
      <c r="AL59" s="18" t="str">
        <f>'P09'!$F53</f>
        <v>N</v>
      </c>
      <c r="AM59" s="18" t="str">
        <f>'P10'!$F53</f>
        <v>N</v>
      </c>
      <c r="AN59" s="18" t="str">
        <f>'P11'!$F53</f>
        <v>N</v>
      </c>
      <c r="AO59" s="18" t="str">
        <f>'P12'!$F53</f>
        <v>N</v>
      </c>
      <c r="AP59" s="18" t="str">
        <f>'P13'!$F53</f>
        <v>N</v>
      </c>
      <c r="AQ59" s="18" t="str">
        <f>'P14'!$F53</f>
        <v>N</v>
      </c>
      <c r="AR59" s="18" t="str">
        <f>'P15'!$F53</f>
        <v>N</v>
      </c>
      <c r="AS59" s="20">
        <f t="shared" si="10"/>
        <v>0</v>
      </c>
      <c r="AT59" s="20">
        <f t="shared" si="11"/>
        <v>0</v>
      </c>
    </row>
    <row r="60" spans="1:46" x14ac:dyDescent="0.35">
      <c r="A60" s="13">
        <v>8</v>
      </c>
      <c r="B60" s="18" t="str">
        <f>Criteria!$B53</f>
        <v>RGAA</v>
      </c>
      <c r="C60" s="18" t="str">
        <f>Criteria!$C53</f>
        <v>8.4</v>
      </c>
      <c r="D60" s="18" t="str">
        <f>Criteria!$A$50</f>
        <v>MANDATORY ELEMENTS</v>
      </c>
      <c r="E60" s="18" t="s">
        <v>138</v>
      </c>
      <c r="F60" s="18" t="str">
        <f>'P01'!$E54</f>
        <v>NT</v>
      </c>
      <c r="G60" s="18" t="str">
        <f>'P02'!$E54</f>
        <v>NT</v>
      </c>
      <c r="H60" s="18" t="str">
        <f>'P03'!$E54</f>
        <v>NT</v>
      </c>
      <c r="I60" s="18" t="str">
        <f>'P04'!$E54</f>
        <v>NT</v>
      </c>
      <c r="J60" s="18" t="str">
        <f>'P05'!$E54</f>
        <v>NT</v>
      </c>
      <c r="K60" s="18" t="str">
        <f>'P06'!$E54</f>
        <v>NT</v>
      </c>
      <c r="L60" s="18" t="str">
        <f>'P07'!$E54</f>
        <v>NT</v>
      </c>
      <c r="M60" s="18" t="str">
        <f>'P08'!$E54</f>
        <v>NT</v>
      </c>
      <c r="N60" s="18" t="str">
        <f>'P09'!$E54</f>
        <v>NT</v>
      </c>
      <c r="O60" s="18" t="str">
        <f>'P10'!$E54</f>
        <v>NT</v>
      </c>
      <c r="P60" s="18" t="str">
        <f>'P11'!$E54</f>
        <v>NT</v>
      </c>
      <c r="Q60" s="18" t="str">
        <f>'P12'!$E54</f>
        <v>NT</v>
      </c>
      <c r="R60" s="18" t="str">
        <f>'P13'!$E54</f>
        <v>NT</v>
      </c>
      <c r="S60" s="18" t="str">
        <f>'P14'!$E54</f>
        <v>NT</v>
      </c>
      <c r="T60" s="18" t="str">
        <f>'P15'!$E54</f>
        <v>NT</v>
      </c>
      <c r="U60" s="20">
        <f t="shared" si="5"/>
        <v>0</v>
      </c>
      <c r="V60" s="20">
        <f t="shared" si="6"/>
        <v>0</v>
      </c>
      <c r="W60" s="20">
        <f t="shared" si="7"/>
        <v>0</v>
      </c>
      <c r="X60" s="20">
        <f t="shared" si="8"/>
        <v>15</v>
      </c>
      <c r="Y60" s="13" t="str">
        <f t="shared" si="9"/>
        <v>NT</v>
      </c>
      <c r="Z60" s="13"/>
      <c r="AA60" s="13">
        <v>8</v>
      </c>
      <c r="AB60" s="18" t="str">
        <f>Criteria!$C53</f>
        <v>8.4</v>
      </c>
      <c r="AC60" s="18" t="str">
        <f>Criteria!$A$50</f>
        <v>MANDATORY ELEMENTS</v>
      </c>
      <c r="AD60" s="18" t="str">
        <f>'P01'!$F54</f>
        <v>N</v>
      </c>
      <c r="AE60" s="18" t="str">
        <f>'P02'!$F54</f>
        <v>N</v>
      </c>
      <c r="AF60" s="18" t="str">
        <f>'P03'!$F54</f>
        <v>N</v>
      </c>
      <c r="AG60" s="18" t="str">
        <f>'P04'!$F54</f>
        <v>N</v>
      </c>
      <c r="AH60" s="18" t="str">
        <f>'P05'!$F54</f>
        <v>N</v>
      </c>
      <c r="AI60" s="18" t="str">
        <f>'P06'!$F54</f>
        <v>N</v>
      </c>
      <c r="AJ60" s="18" t="str">
        <f>'P07'!$F54</f>
        <v>N</v>
      </c>
      <c r="AK60" s="18" t="str">
        <f>'P08'!$F54</f>
        <v>N</v>
      </c>
      <c r="AL60" s="18" t="str">
        <f>'P09'!$F54</f>
        <v>N</v>
      </c>
      <c r="AM60" s="18" t="str">
        <f>'P10'!$F54</f>
        <v>N</v>
      </c>
      <c r="AN60" s="18" t="str">
        <f>'P11'!$F54</f>
        <v>N</v>
      </c>
      <c r="AO60" s="18" t="str">
        <f>'P12'!$F54</f>
        <v>N</v>
      </c>
      <c r="AP60" s="18" t="str">
        <f>'P13'!$F54</f>
        <v>N</v>
      </c>
      <c r="AQ60" s="18" t="str">
        <f>'P14'!$F54</f>
        <v>N</v>
      </c>
      <c r="AR60" s="18" t="str">
        <f>'P15'!$F54</f>
        <v>N</v>
      </c>
      <c r="AS60" s="20">
        <f t="shared" si="10"/>
        <v>0</v>
      </c>
      <c r="AT60" s="20">
        <f t="shared" si="11"/>
        <v>0</v>
      </c>
    </row>
    <row r="61" spans="1:46" x14ac:dyDescent="0.35">
      <c r="A61" s="13">
        <v>8</v>
      </c>
      <c r="B61" s="18" t="str">
        <f>Criteria!$B54</f>
        <v>RGAA</v>
      </c>
      <c r="C61" s="18" t="str">
        <f>Criteria!$C54</f>
        <v>8.5</v>
      </c>
      <c r="D61" s="18" t="str">
        <f>Criteria!$A$50</f>
        <v>MANDATORY ELEMENTS</v>
      </c>
      <c r="E61" s="18" t="s">
        <v>138</v>
      </c>
      <c r="F61" s="18" t="str">
        <f>'P01'!$E55</f>
        <v>NT</v>
      </c>
      <c r="G61" s="18" t="str">
        <f>'P02'!$E55</f>
        <v>NT</v>
      </c>
      <c r="H61" s="18" t="str">
        <f>'P03'!$E55</f>
        <v>NT</v>
      </c>
      <c r="I61" s="18" t="str">
        <f>'P04'!$E55</f>
        <v>NT</v>
      </c>
      <c r="J61" s="18" t="str">
        <f>'P05'!$E55</f>
        <v>NT</v>
      </c>
      <c r="K61" s="18" t="str">
        <f>'P06'!$E55</f>
        <v>NT</v>
      </c>
      <c r="L61" s="18" t="str">
        <f>'P07'!$E55</f>
        <v>NT</v>
      </c>
      <c r="M61" s="18" t="str">
        <f>'P08'!$E55</f>
        <v>NT</v>
      </c>
      <c r="N61" s="18" t="str">
        <f>'P09'!$E55</f>
        <v>NT</v>
      </c>
      <c r="O61" s="18" t="str">
        <f>'P10'!$E55</f>
        <v>NT</v>
      </c>
      <c r="P61" s="18" t="str">
        <f>'P11'!$E55</f>
        <v>NT</v>
      </c>
      <c r="Q61" s="18" t="str">
        <f>'P12'!$E55</f>
        <v>NT</v>
      </c>
      <c r="R61" s="18" t="str">
        <f>'P13'!$E55</f>
        <v>NT</v>
      </c>
      <c r="S61" s="18" t="str">
        <f>'P14'!$E55</f>
        <v>NT</v>
      </c>
      <c r="T61" s="18" t="str">
        <f>'P15'!$E55</f>
        <v>NT</v>
      </c>
      <c r="U61" s="20">
        <f t="shared" si="5"/>
        <v>0</v>
      </c>
      <c r="V61" s="20">
        <f t="shared" si="6"/>
        <v>0</v>
      </c>
      <c r="W61" s="20">
        <f t="shared" si="7"/>
        <v>0</v>
      </c>
      <c r="X61" s="20">
        <f t="shared" si="8"/>
        <v>15</v>
      </c>
      <c r="Y61" s="13" t="str">
        <f t="shared" si="9"/>
        <v>NT</v>
      </c>
      <c r="Z61" s="13"/>
      <c r="AA61" s="13">
        <v>8</v>
      </c>
      <c r="AB61" s="18" t="str">
        <f>Criteria!$C54</f>
        <v>8.5</v>
      </c>
      <c r="AC61" s="18" t="str">
        <f>Criteria!$A$50</f>
        <v>MANDATORY ELEMENTS</v>
      </c>
      <c r="AD61" s="18" t="str">
        <f>'P01'!$F55</f>
        <v>N</v>
      </c>
      <c r="AE61" s="18" t="str">
        <f>'P02'!$F55</f>
        <v>N</v>
      </c>
      <c r="AF61" s="18" t="str">
        <f>'P03'!$F55</f>
        <v>N</v>
      </c>
      <c r="AG61" s="18" t="str">
        <f>'P04'!$F55</f>
        <v>N</v>
      </c>
      <c r="AH61" s="18" t="str">
        <f>'P05'!$F55</f>
        <v>N</v>
      </c>
      <c r="AI61" s="18" t="str">
        <f>'P06'!$F55</f>
        <v>N</v>
      </c>
      <c r="AJ61" s="18" t="str">
        <f>'P07'!$F55</f>
        <v>N</v>
      </c>
      <c r="AK61" s="18" t="str">
        <f>'P08'!$F55</f>
        <v>N</v>
      </c>
      <c r="AL61" s="18" t="str">
        <f>'P09'!$F55</f>
        <v>N</v>
      </c>
      <c r="AM61" s="18" t="str">
        <f>'P10'!$F55</f>
        <v>N</v>
      </c>
      <c r="AN61" s="18" t="str">
        <f>'P11'!$F55</f>
        <v>N</v>
      </c>
      <c r="AO61" s="18" t="str">
        <f>'P12'!$F55</f>
        <v>N</v>
      </c>
      <c r="AP61" s="18" t="str">
        <f>'P13'!$F55</f>
        <v>N</v>
      </c>
      <c r="AQ61" s="18" t="str">
        <f>'P14'!$F55</f>
        <v>N</v>
      </c>
      <c r="AR61" s="18" t="str">
        <f>'P15'!$F55</f>
        <v>N</v>
      </c>
      <c r="AS61" s="20">
        <f t="shared" si="10"/>
        <v>0</v>
      </c>
      <c r="AT61" s="20">
        <f t="shared" si="11"/>
        <v>0</v>
      </c>
    </row>
    <row r="62" spans="1:46" x14ac:dyDescent="0.35">
      <c r="A62" s="13">
        <v>8</v>
      </c>
      <c r="B62" s="18" t="str">
        <f>Criteria!$B55</f>
        <v>RGAA</v>
      </c>
      <c r="C62" s="18" t="str">
        <f>Criteria!$C55</f>
        <v>8.6</v>
      </c>
      <c r="D62" s="18" t="str">
        <f>Criteria!$A$50</f>
        <v>MANDATORY ELEMENTS</v>
      </c>
      <c r="E62" s="18" t="s">
        <v>138</v>
      </c>
      <c r="F62" s="18" t="str">
        <f>'P01'!$E56</f>
        <v>NT</v>
      </c>
      <c r="G62" s="18" t="str">
        <f>'P02'!$E56</f>
        <v>NT</v>
      </c>
      <c r="H62" s="18" t="str">
        <f>'P03'!$E56</f>
        <v>NT</v>
      </c>
      <c r="I62" s="18" t="str">
        <f>'P04'!$E56</f>
        <v>NT</v>
      </c>
      <c r="J62" s="18" t="str">
        <f>'P05'!$E56</f>
        <v>NT</v>
      </c>
      <c r="K62" s="18" t="str">
        <f>'P06'!$E56</f>
        <v>NT</v>
      </c>
      <c r="L62" s="18" t="str">
        <f>'P07'!$E56</f>
        <v>NT</v>
      </c>
      <c r="M62" s="18" t="str">
        <f>'P08'!$E56</f>
        <v>NT</v>
      </c>
      <c r="N62" s="18" t="str">
        <f>'P09'!$E56</f>
        <v>NT</v>
      </c>
      <c r="O62" s="18" t="str">
        <f>'P10'!$E56</f>
        <v>NT</v>
      </c>
      <c r="P62" s="18" t="str">
        <f>'P11'!$E56</f>
        <v>NT</v>
      </c>
      <c r="Q62" s="18" t="str">
        <f>'P12'!$E56</f>
        <v>NT</v>
      </c>
      <c r="R62" s="18" t="str">
        <f>'P13'!$E56</f>
        <v>NT</v>
      </c>
      <c r="S62" s="18" t="str">
        <f>'P14'!$E56</f>
        <v>NT</v>
      </c>
      <c r="T62" s="18" t="str">
        <f>'P15'!$E56</f>
        <v>NT</v>
      </c>
      <c r="U62" s="20">
        <f t="shared" si="5"/>
        <v>0</v>
      </c>
      <c r="V62" s="20">
        <f t="shared" si="6"/>
        <v>0</v>
      </c>
      <c r="W62" s="20">
        <f t="shared" si="7"/>
        <v>0</v>
      </c>
      <c r="X62" s="20">
        <f t="shared" si="8"/>
        <v>15</v>
      </c>
      <c r="Y62" s="13" t="str">
        <f t="shared" si="9"/>
        <v>NT</v>
      </c>
      <c r="Z62" s="13"/>
      <c r="AA62" s="13">
        <v>8</v>
      </c>
      <c r="AB62" s="18" t="str">
        <f>Criteria!$C55</f>
        <v>8.6</v>
      </c>
      <c r="AC62" s="18" t="str">
        <f>Criteria!$A$50</f>
        <v>MANDATORY ELEMENTS</v>
      </c>
      <c r="AD62" s="18" t="str">
        <f>'P01'!$F56</f>
        <v>N</v>
      </c>
      <c r="AE62" s="18" t="str">
        <f>'P02'!$F56</f>
        <v>N</v>
      </c>
      <c r="AF62" s="18" t="str">
        <f>'P03'!$F56</f>
        <v>N</v>
      </c>
      <c r="AG62" s="18" t="str">
        <f>'P04'!$F56</f>
        <v>N</v>
      </c>
      <c r="AH62" s="18" t="str">
        <f>'P05'!$F56</f>
        <v>N</v>
      </c>
      <c r="AI62" s="18" t="str">
        <f>'P06'!$F56</f>
        <v>N</v>
      </c>
      <c r="AJ62" s="18" t="str">
        <f>'P07'!$F56</f>
        <v>N</v>
      </c>
      <c r="AK62" s="18" t="str">
        <f>'P08'!$F56</f>
        <v>N</v>
      </c>
      <c r="AL62" s="18" t="str">
        <f>'P09'!$F56</f>
        <v>N</v>
      </c>
      <c r="AM62" s="18" t="str">
        <f>'P10'!$F56</f>
        <v>N</v>
      </c>
      <c r="AN62" s="18" t="str">
        <f>'P11'!$F56</f>
        <v>N</v>
      </c>
      <c r="AO62" s="18" t="str">
        <f>'P12'!$F56</f>
        <v>N</v>
      </c>
      <c r="AP62" s="18" t="str">
        <f>'P13'!$F56</f>
        <v>N</v>
      </c>
      <c r="AQ62" s="18" t="str">
        <f>'P14'!$F56</f>
        <v>N</v>
      </c>
      <c r="AR62" s="18" t="str">
        <f>'P15'!$F56</f>
        <v>N</v>
      </c>
      <c r="AS62" s="20">
        <f t="shared" si="10"/>
        <v>0</v>
      </c>
      <c r="AT62" s="20">
        <f t="shared" si="11"/>
        <v>0</v>
      </c>
    </row>
    <row r="63" spans="1:46" x14ac:dyDescent="0.35">
      <c r="A63" s="13">
        <v>8</v>
      </c>
      <c r="B63" s="18" t="str">
        <f>Criteria!$B56</f>
        <v>RGAA</v>
      </c>
      <c r="C63" s="18" t="str">
        <f>Criteria!$C56</f>
        <v>8.7</v>
      </c>
      <c r="D63" s="18" t="str">
        <f>Criteria!$A$50</f>
        <v>MANDATORY ELEMENTS</v>
      </c>
      <c r="E63" s="18" t="s">
        <v>139</v>
      </c>
      <c r="F63" s="18" t="str">
        <f>'P01'!$E57</f>
        <v>NT</v>
      </c>
      <c r="G63" s="18" t="str">
        <f>'P02'!$E57</f>
        <v>NT</v>
      </c>
      <c r="H63" s="18" t="str">
        <f>'P03'!$E57</f>
        <v>NT</v>
      </c>
      <c r="I63" s="18" t="str">
        <f>'P04'!$E57</f>
        <v>NT</v>
      </c>
      <c r="J63" s="18" t="str">
        <f>'P05'!$E57</f>
        <v>NT</v>
      </c>
      <c r="K63" s="18" t="str">
        <f>'P06'!$E57</f>
        <v>NT</v>
      </c>
      <c r="L63" s="18" t="str">
        <f>'P07'!$E57</f>
        <v>NT</v>
      </c>
      <c r="M63" s="18" t="str">
        <f>'P08'!$E57</f>
        <v>NT</v>
      </c>
      <c r="N63" s="18" t="str">
        <f>'P09'!$E57</f>
        <v>NT</v>
      </c>
      <c r="O63" s="18" t="str">
        <f>'P10'!$E57</f>
        <v>NT</v>
      </c>
      <c r="P63" s="18" t="str">
        <f>'P11'!$E57</f>
        <v>NT</v>
      </c>
      <c r="Q63" s="18" t="str">
        <f>'P12'!$E57</f>
        <v>NT</v>
      </c>
      <c r="R63" s="18" t="str">
        <f>'P13'!$E57</f>
        <v>NT</v>
      </c>
      <c r="S63" s="18" t="str">
        <f>'P14'!$E57</f>
        <v>NT</v>
      </c>
      <c r="T63" s="18" t="str">
        <f>'P15'!$E57</f>
        <v>NT</v>
      </c>
      <c r="U63" s="20">
        <f t="shared" si="5"/>
        <v>0</v>
      </c>
      <c r="V63" s="20">
        <f t="shared" si="6"/>
        <v>0</v>
      </c>
      <c r="W63" s="20">
        <f t="shared" si="7"/>
        <v>0</v>
      </c>
      <c r="X63" s="20">
        <f t="shared" si="8"/>
        <v>15</v>
      </c>
      <c r="Y63" s="13" t="str">
        <f t="shared" si="9"/>
        <v>NT</v>
      </c>
      <c r="Z63" s="13"/>
      <c r="AA63" s="13">
        <v>8</v>
      </c>
      <c r="AB63" s="18" t="str">
        <f>Criteria!$C56</f>
        <v>8.7</v>
      </c>
      <c r="AC63" s="18" t="str">
        <f>Criteria!$A$50</f>
        <v>MANDATORY ELEMENTS</v>
      </c>
      <c r="AD63" s="18" t="str">
        <f>'P01'!$F57</f>
        <v>N</v>
      </c>
      <c r="AE63" s="18" t="str">
        <f>'P02'!$F57</f>
        <v>N</v>
      </c>
      <c r="AF63" s="18" t="str">
        <f>'P03'!$F57</f>
        <v>N</v>
      </c>
      <c r="AG63" s="18" t="str">
        <f>'P04'!$F57</f>
        <v>N</v>
      </c>
      <c r="AH63" s="18" t="str">
        <f>'P05'!$F57</f>
        <v>N</v>
      </c>
      <c r="AI63" s="18" t="str">
        <f>'P06'!$F57</f>
        <v>N</v>
      </c>
      <c r="AJ63" s="18" t="str">
        <f>'P07'!$F57</f>
        <v>N</v>
      </c>
      <c r="AK63" s="18" t="str">
        <f>'P08'!$F57</f>
        <v>N</v>
      </c>
      <c r="AL63" s="18" t="str">
        <f>'P09'!$F57</f>
        <v>N</v>
      </c>
      <c r="AM63" s="18" t="str">
        <f>'P10'!$F57</f>
        <v>N</v>
      </c>
      <c r="AN63" s="18" t="str">
        <f>'P11'!$F57</f>
        <v>N</v>
      </c>
      <c r="AO63" s="18" t="str">
        <f>'P12'!$F57</f>
        <v>N</v>
      </c>
      <c r="AP63" s="18" t="str">
        <f>'P13'!$F57</f>
        <v>N</v>
      </c>
      <c r="AQ63" s="18" t="str">
        <f>'P14'!$F57</f>
        <v>N</v>
      </c>
      <c r="AR63" s="18" t="str">
        <f>'P15'!$F57</f>
        <v>N</v>
      </c>
      <c r="AS63" s="20">
        <f t="shared" si="10"/>
        <v>0</v>
      </c>
      <c r="AT63" s="20">
        <f t="shared" si="11"/>
        <v>0</v>
      </c>
    </row>
    <row r="64" spans="1:46" x14ac:dyDescent="0.35">
      <c r="A64" s="13">
        <v>8</v>
      </c>
      <c r="B64" s="18" t="str">
        <f>Criteria!$B57</f>
        <v>RGAA</v>
      </c>
      <c r="C64" s="18" t="str">
        <f>Criteria!$C57</f>
        <v>8.8</v>
      </c>
      <c r="D64" s="18" t="str">
        <f>Criteria!$A$50</f>
        <v>MANDATORY ELEMENTS</v>
      </c>
      <c r="E64" s="18" t="s">
        <v>139</v>
      </c>
      <c r="F64" s="18" t="str">
        <f>'P01'!$E58</f>
        <v>NT</v>
      </c>
      <c r="G64" s="18" t="str">
        <f>'P02'!$E58</f>
        <v>NT</v>
      </c>
      <c r="H64" s="18" t="str">
        <f>'P03'!$E58</f>
        <v>NT</v>
      </c>
      <c r="I64" s="18" t="str">
        <f>'P04'!$E58</f>
        <v>NT</v>
      </c>
      <c r="J64" s="18" t="str">
        <f>'P05'!$E58</f>
        <v>NT</v>
      </c>
      <c r="K64" s="18" t="str">
        <f>'P06'!$E58</f>
        <v>NT</v>
      </c>
      <c r="L64" s="18" t="str">
        <f>'P07'!$E58</f>
        <v>NT</v>
      </c>
      <c r="M64" s="18" t="str">
        <f>'P08'!$E58</f>
        <v>NT</v>
      </c>
      <c r="N64" s="18" t="str">
        <f>'P09'!$E58</f>
        <v>NT</v>
      </c>
      <c r="O64" s="18" t="str">
        <f>'P10'!$E58</f>
        <v>NT</v>
      </c>
      <c r="P64" s="18" t="str">
        <f>'P11'!$E58</f>
        <v>NT</v>
      </c>
      <c r="Q64" s="18" t="str">
        <f>'P12'!$E58</f>
        <v>NT</v>
      </c>
      <c r="R64" s="18" t="str">
        <f>'P13'!$E58</f>
        <v>NT</v>
      </c>
      <c r="S64" s="18" t="str">
        <f>'P14'!$E58</f>
        <v>NT</v>
      </c>
      <c r="T64" s="18" t="str">
        <f>'P15'!$E58</f>
        <v>NT</v>
      </c>
      <c r="U64" s="20">
        <f t="shared" si="5"/>
        <v>0</v>
      </c>
      <c r="V64" s="20">
        <f t="shared" si="6"/>
        <v>0</v>
      </c>
      <c r="W64" s="20">
        <f t="shared" si="7"/>
        <v>0</v>
      </c>
      <c r="X64" s="20">
        <f t="shared" si="8"/>
        <v>15</v>
      </c>
      <c r="Y64" s="13" t="str">
        <f t="shared" si="9"/>
        <v>NT</v>
      </c>
      <c r="Z64" s="13"/>
      <c r="AA64" s="13">
        <v>8</v>
      </c>
      <c r="AB64" s="18" t="str">
        <f>Criteria!$C57</f>
        <v>8.8</v>
      </c>
      <c r="AC64" s="18" t="str">
        <f>Criteria!$A$50</f>
        <v>MANDATORY ELEMENTS</v>
      </c>
      <c r="AD64" s="18" t="str">
        <f>'P01'!$F58</f>
        <v>N</v>
      </c>
      <c r="AE64" s="18" t="str">
        <f>'P02'!$F58</f>
        <v>N</v>
      </c>
      <c r="AF64" s="18" t="str">
        <f>'P03'!$F58</f>
        <v>N</v>
      </c>
      <c r="AG64" s="18" t="str">
        <f>'P04'!$F58</f>
        <v>N</v>
      </c>
      <c r="AH64" s="18" t="str">
        <f>'P05'!$F58</f>
        <v>N</v>
      </c>
      <c r="AI64" s="18" t="str">
        <f>'P06'!$F58</f>
        <v>N</v>
      </c>
      <c r="AJ64" s="18" t="str">
        <f>'P07'!$F58</f>
        <v>N</v>
      </c>
      <c r="AK64" s="18" t="str">
        <f>'P08'!$F58</f>
        <v>N</v>
      </c>
      <c r="AL64" s="18" t="str">
        <f>'P09'!$F58</f>
        <v>N</v>
      </c>
      <c r="AM64" s="18" t="str">
        <f>'P10'!$F58</f>
        <v>N</v>
      </c>
      <c r="AN64" s="18" t="str">
        <f>'P11'!$F58</f>
        <v>N</v>
      </c>
      <c r="AO64" s="18" t="str">
        <f>'P12'!$F58</f>
        <v>N</v>
      </c>
      <c r="AP64" s="18" t="str">
        <f>'P13'!$F58</f>
        <v>N</v>
      </c>
      <c r="AQ64" s="18" t="str">
        <f>'P14'!$F58</f>
        <v>N</v>
      </c>
      <c r="AR64" s="18" t="str">
        <f>'P15'!$F58</f>
        <v>N</v>
      </c>
      <c r="AS64" s="20">
        <f t="shared" si="10"/>
        <v>0</v>
      </c>
      <c r="AT64" s="20">
        <f t="shared" si="11"/>
        <v>0</v>
      </c>
    </row>
    <row r="65" spans="1:46" x14ac:dyDescent="0.35">
      <c r="A65" s="13">
        <v>8</v>
      </c>
      <c r="B65" s="18" t="str">
        <f>Criteria!$B58</f>
        <v>RGAA</v>
      </c>
      <c r="C65" s="18" t="str">
        <f>Criteria!$C58</f>
        <v>8.9</v>
      </c>
      <c r="D65" s="18" t="str">
        <f>Criteria!$A$50</f>
        <v>MANDATORY ELEMENTS</v>
      </c>
      <c r="E65" s="18" t="s">
        <v>138</v>
      </c>
      <c r="F65" s="18" t="str">
        <f>'P01'!$E59</f>
        <v>NT</v>
      </c>
      <c r="G65" s="18" t="str">
        <f>'P02'!$E59</f>
        <v>NT</v>
      </c>
      <c r="H65" s="18" t="str">
        <f>'P03'!$E59</f>
        <v>NT</v>
      </c>
      <c r="I65" s="18" t="str">
        <f>'P04'!$E59</f>
        <v>NT</v>
      </c>
      <c r="J65" s="18" t="str">
        <f>'P05'!$E59</f>
        <v>NT</v>
      </c>
      <c r="K65" s="18" t="str">
        <f>'P06'!$E59</f>
        <v>NT</v>
      </c>
      <c r="L65" s="18" t="str">
        <f>'P07'!$E59</f>
        <v>NT</v>
      </c>
      <c r="M65" s="18" t="str">
        <f>'P08'!$E59</f>
        <v>NT</v>
      </c>
      <c r="N65" s="18" t="str">
        <f>'P09'!$E59</f>
        <v>NT</v>
      </c>
      <c r="O65" s="18" t="str">
        <f>'P10'!$E59</f>
        <v>NT</v>
      </c>
      <c r="P65" s="18" t="str">
        <f>'P11'!$E59</f>
        <v>NT</v>
      </c>
      <c r="Q65" s="18" t="str">
        <f>'P12'!$E59</f>
        <v>NT</v>
      </c>
      <c r="R65" s="18" t="str">
        <f>'P13'!$E59</f>
        <v>NT</v>
      </c>
      <c r="S65" s="18" t="str">
        <f>'P14'!$E59</f>
        <v>NT</v>
      </c>
      <c r="T65" s="18" t="str">
        <f>'P15'!$E59</f>
        <v>NT</v>
      </c>
      <c r="U65" s="20">
        <f t="shared" si="5"/>
        <v>0</v>
      </c>
      <c r="V65" s="20">
        <f t="shared" si="6"/>
        <v>0</v>
      </c>
      <c r="W65" s="20">
        <f t="shared" si="7"/>
        <v>0</v>
      </c>
      <c r="X65" s="20">
        <f t="shared" si="8"/>
        <v>15</v>
      </c>
      <c r="Y65" s="13" t="str">
        <f t="shared" si="9"/>
        <v>NT</v>
      </c>
      <c r="Z65" s="13"/>
      <c r="AA65" s="13">
        <v>8</v>
      </c>
      <c r="AB65" s="18" t="str">
        <f>Criteria!$C58</f>
        <v>8.9</v>
      </c>
      <c r="AC65" s="18" t="str">
        <f>Criteria!$A$50</f>
        <v>MANDATORY ELEMENTS</v>
      </c>
      <c r="AD65" s="18" t="str">
        <f>'P01'!$F59</f>
        <v>N</v>
      </c>
      <c r="AE65" s="18" t="str">
        <f>'P02'!$F59</f>
        <v>N</v>
      </c>
      <c r="AF65" s="18" t="str">
        <f>'P03'!$F59</f>
        <v>N</v>
      </c>
      <c r="AG65" s="18" t="str">
        <f>'P04'!$F59</f>
        <v>N</v>
      </c>
      <c r="AH65" s="18" t="str">
        <f>'P05'!$F59</f>
        <v>N</v>
      </c>
      <c r="AI65" s="18" t="str">
        <f>'P06'!$F59</f>
        <v>N</v>
      </c>
      <c r="AJ65" s="18" t="str">
        <f>'P07'!$F59</f>
        <v>N</v>
      </c>
      <c r="AK65" s="18" t="str">
        <f>'P08'!$F59</f>
        <v>N</v>
      </c>
      <c r="AL65" s="18" t="str">
        <f>'P09'!$F59</f>
        <v>N</v>
      </c>
      <c r="AM65" s="18" t="str">
        <f>'P10'!$F59</f>
        <v>N</v>
      </c>
      <c r="AN65" s="18" t="str">
        <f>'P11'!$F59</f>
        <v>N</v>
      </c>
      <c r="AO65" s="18" t="str">
        <f>'P12'!$F59</f>
        <v>N</v>
      </c>
      <c r="AP65" s="18" t="str">
        <f>'P13'!$F59</f>
        <v>N</v>
      </c>
      <c r="AQ65" s="18" t="str">
        <f>'P14'!$F59</f>
        <v>N</v>
      </c>
      <c r="AR65" s="18" t="str">
        <f>'P15'!$F59</f>
        <v>N</v>
      </c>
      <c r="AS65" s="20">
        <f t="shared" si="10"/>
        <v>0</v>
      </c>
      <c r="AT65" s="20">
        <f t="shared" si="11"/>
        <v>0</v>
      </c>
    </row>
    <row r="66" spans="1:46" x14ac:dyDescent="0.35">
      <c r="A66" s="13">
        <v>8</v>
      </c>
      <c r="B66" s="18" t="str">
        <f>Criteria!$B59</f>
        <v>RGAA</v>
      </c>
      <c r="C66" s="18" t="str">
        <f>Criteria!$C59</f>
        <v>8.10</v>
      </c>
      <c r="D66" s="18" t="str">
        <f>Criteria!$A$50</f>
        <v>MANDATORY ELEMENTS</v>
      </c>
      <c r="E66" s="18" t="s">
        <v>138</v>
      </c>
      <c r="F66" s="18" t="str">
        <f>'P01'!$E60</f>
        <v>NT</v>
      </c>
      <c r="G66" s="18" t="str">
        <f>'P02'!$E60</f>
        <v>NT</v>
      </c>
      <c r="H66" s="18" t="str">
        <f>'P03'!$E60</f>
        <v>NT</v>
      </c>
      <c r="I66" s="18" t="str">
        <f>'P04'!$E60</f>
        <v>NT</v>
      </c>
      <c r="J66" s="18" t="str">
        <f>'P05'!$E60</f>
        <v>NT</v>
      </c>
      <c r="K66" s="18" t="str">
        <f>'P06'!$E60</f>
        <v>NT</v>
      </c>
      <c r="L66" s="18" t="str">
        <f>'P07'!$E60</f>
        <v>NT</v>
      </c>
      <c r="M66" s="18" t="str">
        <f>'P08'!$E60</f>
        <v>NT</v>
      </c>
      <c r="N66" s="18" t="str">
        <f>'P09'!$E60</f>
        <v>NT</v>
      </c>
      <c r="O66" s="18" t="str">
        <f>'P10'!$E60</f>
        <v>NT</v>
      </c>
      <c r="P66" s="18" t="str">
        <f>'P11'!$E60</f>
        <v>NT</v>
      </c>
      <c r="Q66" s="18" t="str">
        <f>'P12'!$E60</f>
        <v>NT</v>
      </c>
      <c r="R66" s="18" t="str">
        <f>'P13'!$E60</f>
        <v>NT</v>
      </c>
      <c r="S66" s="18" t="str">
        <f>'P14'!$E60</f>
        <v>NT</v>
      </c>
      <c r="T66" s="18" t="str">
        <f>'P15'!$E60</f>
        <v>NT</v>
      </c>
      <c r="U66" s="20">
        <f t="shared" si="5"/>
        <v>0</v>
      </c>
      <c r="V66" s="20">
        <f t="shared" si="6"/>
        <v>0</v>
      </c>
      <c r="W66" s="20">
        <f t="shared" si="7"/>
        <v>0</v>
      </c>
      <c r="X66" s="20">
        <f t="shared" si="8"/>
        <v>15</v>
      </c>
      <c r="Y66" s="13" t="str">
        <f t="shared" si="9"/>
        <v>NT</v>
      </c>
      <c r="Z66" s="13"/>
      <c r="AA66" s="13">
        <v>8</v>
      </c>
      <c r="AB66" s="18" t="str">
        <f>Criteria!$C59</f>
        <v>8.10</v>
      </c>
      <c r="AC66" s="18" t="str">
        <f>Criteria!$A$50</f>
        <v>MANDATORY ELEMENTS</v>
      </c>
      <c r="AD66" s="18" t="str">
        <f>'P01'!$F60</f>
        <v>N</v>
      </c>
      <c r="AE66" s="18" t="str">
        <f>'P02'!$F60</f>
        <v>N</v>
      </c>
      <c r="AF66" s="18" t="str">
        <f>'P03'!$F60</f>
        <v>N</v>
      </c>
      <c r="AG66" s="18" t="str">
        <f>'P04'!$F60</f>
        <v>N</v>
      </c>
      <c r="AH66" s="18" t="str">
        <f>'P05'!$F60</f>
        <v>N</v>
      </c>
      <c r="AI66" s="18" t="str">
        <f>'P06'!$F60</f>
        <v>N</v>
      </c>
      <c r="AJ66" s="18" t="str">
        <f>'P07'!$F60</f>
        <v>N</v>
      </c>
      <c r="AK66" s="18" t="str">
        <f>'P08'!$F60</f>
        <v>N</v>
      </c>
      <c r="AL66" s="18" t="str">
        <f>'P09'!$F60</f>
        <v>N</v>
      </c>
      <c r="AM66" s="18" t="str">
        <f>'P10'!$F60</f>
        <v>N</v>
      </c>
      <c r="AN66" s="18" t="str">
        <f>'P11'!$F60</f>
        <v>N</v>
      </c>
      <c r="AO66" s="18" t="str">
        <f>'P12'!$F60</f>
        <v>N</v>
      </c>
      <c r="AP66" s="18" t="str">
        <f>'P13'!$F60</f>
        <v>N</v>
      </c>
      <c r="AQ66" s="18" t="str">
        <f>'P14'!$F60</f>
        <v>N</v>
      </c>
      <c r="AR66" s="18" t="str">
        <f>'P15'!$F60</f>
        <v>N</v>
      </c>
      <c r="AS66" s="20">
        <f t="shared" si="10"/>
        <v>0</v>
      </c>
      <c r="AT66" s="20">
        <f t="shared" si="11"/>
        <v>0</v>
      </c>
    </row>
    <row r="67" spans="1:46" x14ac:dyDescent="0.35">
      <c r="A67" s="55"/>
      <c r="B67" s="56"/>
      <c r="C67" s="56"/>
      <c r="D67" s="56"/>
      <c r="E67" s="56"/>
      <c r="F67" s="56"/>
      <c r="G67" s="56"/>
      <c r="H67" s="56"/>
      <c r="I67" s="56"/>
      <c r="J67" s="56"/>
      <c r="K67" s="56"/>
      <c r="L67" s="56"/>
      <c r="M67" s="56"/>
      <c r="N67" s="56"/>
      <c r="O67" s="56"/>
      <c r="P67" s="56"/>
      <c r="Q67" s="56"/>
      <c r="R67" s="56"/>
      <c r="S67" s="56"/>
      <c r="T67" s="56"/>
      <c r="U67" s="60">
        <f>SUM(U57:U66)</f>
        <v>0</v>
      </c>
      <c r="V67" s="60">
        <f t="shared" ref="V67:X67" si="26">SUM(V57:V66)</f>
        <v>0</v>
      </c>
      <c r="W67" s="60">
        <f t="shared" si="26"/>
        <v>0</v>
      </c>
      <c r="X67" s="60">
        <f t="shared" si="26"/>
        <v>150</v>
      </c>
      <c r="Y67" s="13"/>
      <c r="Z67" s="13"/>
      <c r="AA67" s="55"/>
      <c r="AB67" s="56"/>
      <c r="AC67" s="56"/>
      <c r="AD67" s="56"/>
      <c r="AE67" s="56"/>
      <c r="AF67" s="56"/>
      <c r="AG67" s="56"/>
      <c r="AH67" s="56"/>
      <c r="AI67" s="56"/>
      <c r="AJ67" s="56"/>
      <c r="AK67" s="56"/>
      <c r="AL67" s="56"/>
      <c r="AM67" s="56"/>
      <c r="AN67" s="56"/>
      <c r="AO67" s="56"/>
      <c r="AP67" s="56"/>
      <c r="AQ67" s="56"/>
      <c r="AR67" s="56"/>
      <c r="AS67" s="60">
        <f>SUM(AS57:AS66)</f>
        <v>0</v>
      </c>
      <c r="AT67" s="60">
        <f t="shared" ref="AT67" si="27">SUM(AT57:AT66)</f>
        <v>0</v>
      </c>
    </row>
    <row r="68" spans="1:46" x14ac:dyDescent="0.35">
      <c r="A68" s="13">
        <v>9</v>
      </c>
      <c r="B68" s="18" t="str">
        <f>Criteria!$B60</f>
        <v>RGAA</v>
      </c>
      <c r="C68" s="18" t="str">
        <f>Criteria!$C60</f>
        <v>9.1</v>
      </c>
      <c r="D68" s="18" t="str">
        <f>Criteria!$A$60</f>
        <v>STRUCTURE</v>
      </c>
      <c r="E68" s="18" t="s">
        <v>138</v>
      </c>
      <c r="F68" s="18" t="str">
        <f>'P01'!$E61</f>
        <v>NT</v>
      </c>
      <c r="G68" s="18" t="str">
        <f>'P02'!$E61</f>
        <v>NT</v>
      </c>
      <c r="H68" s="18" t="str">
        <f>'P03'!$E61</f>
        <v>NT</v>
      </c>
      <c r="I68" s="18" t="str">
        <f>'P04'!$E61</f>
        <v>NT</v>
      </c>
      <c r="J68" s="18" t="str">
        <f>'P05'!$E61</f>
        <v>NT</v>
      </c>
      <c r="K68" s="18" t="str">
        <f>'P06'!$E61</f>
        <v>NT</v>
      </c>
      <c r="L68" s="18" t="str">
        <f>'P07'!$E61</f>
        <v>NT</v>
      </c>
      <c r="M68" s="18" t="str">
        <f>'P08'!$E61</f>
        <v>NT</v>
      </c>
      <c r="N68" s="18" t="str">
        <f>'P09'!$E61</f>
        <v>NT</v>
      </c>
      <c r="O68" s="18" t="str">
        <f>'P10'!$E61</f>
        <v>NT</v>
      </c>
      <c r="P68" s="18" t="str">
        <f>'P11'!$E61</f>
        <v>NT</v>
      </c>
      <c r="Q68" s="18" t="str">
        <f>'P12'!$E61</f>
        <v>NT</v>
      </c>
      <c r="R68" s="18" t="str">
        <f>'P13'!$E61</f>
        <v>NT</v>
      </c>
      <c r="S68" s="18" t="str">
        <f>'P14'!$E61</f>
        <v>NT</v>
      </c>
      <c r="T68" s="18" t="str">
        <f>'P15'!$E61</f>
        <v>NT</v>
      </c>
      <c r="U68" s="20">
        <f t="shared" si="5"/>
        <v>0</v>
      </c>
      <c r="V68" s="20">
        <f t="shared" si="6"/>
        <v>0</v>
      </c>
      <c r="W68" s="20">
        <f t="shared" si="7"/>
        <v>0</v>
      </c>
      <c r="X68" s="20">
        <f t="shared" si="8"/>
        <v>15</v>
      </c>
      <c r="Y68" s="13" t="str">
        <f t="shared" si="9"/>
        <v>NT</v>
      </c>
      <c r="Z68" s="13"/>
      <c r="AA68" s="13">
        <v>9</v>
      </c>
      <c r="AB68" s="18" t="str">
        <f>Criteria!$C60</f>
        <v>9.1</v>
      </c>
      <c r="AC68" s="18" t="str">
        <f>Criteria!$A$60</f>
        <v>STRUCTURE</v>
      </c>
      <c r="AD68" s="18" t="str">
        <f>'P01'!$F61</f>
        <v>N</v>
      </c>
      <c r="AE68" s="18" t="str">
        <f>'P02'!$F61</f>
        <v>N</v>
      </c>
      <c r="AF68" s="18" t="str">
        <f>'P03'!$F61</f>
        <v>N</v>
      </c>
      <c r="AG68" s="18" t="str">
        <f>'P04'!$F61</f>
        <v>N</v>
      </c>
      <c r="AH68" s="18" t="str">
        <f>'P05'!$F61</f>
        <v>N</v>
      </c>
      <c r="AI68" s="18" t="str">
        <f>'P06'!$F61</f>
        <v>N</v>
      </c>
      <c r="AJ68" s="18" t="str">
        <f>'P07'!$F61</f>
        <v>N</v>
      </c>
      <c r="AK68" s="18" t="str">
        <f>'P08'!$F61</f>
        <v>N</v>
      </c>
      <c r="AL68" s="18" t="str">
        <f>'P09'!$F61</f>
        <v>N</v>
      </c>
      <c r="AM68" s="18" t="str">
        <f>'P10'!$F61</f>
        <v>N</v>
      </c>
      <c r="AN68" s="18" t="str">
        <f>'P11'!$F61</f>
        <v>N</v>
      </c>
      <c r="AO68" s="18" t="str">
        <f>'P12'!$F61</f>
        <v>N</v>
      </c>
      <c r="AP68" s="18" t="str">
        <f>'P13'!$F61</f>
        <v>N</v>
      </c>
      <c r="AQ68" s="18" t="str">
        <f>'P14'!$F61</f>
        <v>N</v>
      </c>
      <c r="AR68" s="18" t="str">
        <f>'P15'!$F61</f>
        <v>N</v>
      </c>
      <c r="AS68" s="20">
        <f t="shared" si="10"/>
        <v>0</v>
      </c>
      <c r="AT68" s="20">
        <f t="shared" si="11"/>
        <v>0</v>
      </c>
    </row>
    <row r="69" spans="1:46" x14ac:dyDescent="0.35">
      <c r="A69" s="13">
        <v>9</v>
      </c>
      <c r="B69" s="18" t="str">
        <f>Criteria!$B61</f>
        <v>RGAA</v>
      </c>
      <c r="C69" s="18" t="str">
        <f>Criteria!$C61</f>
        <v>9.2</v>
      </c>
      <c r="D69" s="18" t="str">
        <f>Criteria!$A$60</f>
        <v>STRUCTURE</v>
      </c>
      <c r="E69" s="18" t="s">
        <v>138</v>
      </c>
      <c r="F69" s="18" t="str">
        <f>'P01'!$E62</f>
        <v>NT</v>
      </c>
      <c r="G69" s="18" t="str">
        <f>'P02'!$E62</f>
        <v>NT</v>
      </c>
      <c r="H69" s="18" t="str">
        <f>'P03'!$E62</f>
        <v>NT</v>
      </c>
      <c r="I69" s="18" t="str">
        <f>'P04'!$E62</f>
        <v>NT</v>
      </c>
      <c r="J69" s="18" t="str">
        <f>'P05'!$E62</f>
        <v>NT</v>
      </c>
      <c r="K69" s="18" t="str">
        <f>'P06'!$E62</f>
        <v>NT</v>
      </c>
      <c r="L69" s="18" t="str">
        <f>'P07'!$E62</f>
        <v>NT</v>
      </c>
      <c r="M69" s="18" t="str">
        <f>'P08'!$E62</f>
        <v>NT</v>
      </c>
      <c r="N69" s="18" t="str">
        <f>'P09'!$E62</f>
        <v>NT</v>
      </c>
      <c r="O69" s="18" t="str">
        <f>'P10'!$E62</f>
        <v>NT</v>
      </c>
      <c r="P69" s="18" t="str">
        <f>'P11'!$E62</f>
        <v>NT</v>
      </c>
      <c r="Q69" s="18" t="str">
        <f>'P12'!$E62</f>
        <v>NT</v>
      </c>
      <c r="R69" s="18" t="str">
        <f>'P13'!$E62</f>
        <v>NT</v>
      </c>
      <c r="S69" s="18" t="str">
        <f>'P14'!$E62</f>
        <v>NT</v>
      </c>
      <c r="T69" s="18" t="str">
        <f>'P15'!$E62</f>
        <v>NT</v>
      </c>
      <c r="U69" s="20">
        <f t="shared" si="5"/>
        <v>0</v>
      </c>
      <c r="V69" s="20">
        <f t="shared" si="6"/>
        <v>0</v>
      </c>
      <c r="W69" s="20">
        <f t="shared" si="7"/>
        <v>0</v>
      </c>
      <c r="X69" s="20">
        <f t="shared" si="8"/>
        <v>15</v>
      </c>
      <c r="Y69" s="13" t="str">
        <f t="shared" si="9"/>
        <v>NT</v>
      </c>
      <c r="Z69" s="13"/>
      <c r="AA69" s="13">
        <v>9</v>
      </c>
      <c r="AB69" s="18" t="str">
        <f>Criteria!$C61</f>
        <v>9.2</v>
      </c>
      <c r="AC69" s="18" t="str">
        <f>Criteria!$A$60</f>
        <v>STRUCTURE</v>
      </c>
      <c r="AD69" s="18" t="str">
        <f>'P01'!$F62</f>
        <v>N</v>
      </c>
      <c r="AE69" s="18" t="str">
        <f>'P02'!$F62</f>
        <v>N</v>
      </c>
      <c r="AF69" s="18" t="str">
        <f>'P03'!$F62</f>
        <v>N</v>
      </c>
      <c r="AG69" s="18" t="str">
        <f>'P04'!$F62</f>
        <v>N</v>
      </c>
      <c r="AH69" s="18" t="str">
        <f>'P05'!$F62</f>
        <v>N</v>
      </c>
      <c r="AI69" s="18" t="str">
        <f>'P06'!$F62</f>
        <v>N</v>
      </c>
      <c r="AJ69" s="18" t="str">
        <f>'P07'!$F62</f>
        <v>N</v>
      </c>
      <c r="AK69" s="18" t="str">
        <f>'P08'!$F62</f>
        <v>N</v>
      </c>
      <c r="AL69" s="18" t="str">
        <f>'P09'!$F62</f>
        <v>N</v>
      </c>
      <c r="AM69" s="18" t="str">
        <f>'P10'!$F62</f>
        <v>N</v>
      </c>
      <c r="AN69" s="18" t="str">
        <f>'P11'!$F62</f>
        <v>N</v>
      </c>
      <c r="AO69" s="18" t="str">
        <f>'P12'!$F62</f>
        <v>N</v>
      </c>
      <c r="AP69" s="18" t="str">
        <f>'P13'!$F62</f>
        <v>N</v>
      </c>
      <c r="AQ69" s="18" t="str">
        <f>'P14'!$F62</f>
        <v>N</v>
      </c>
      <c r="AR69" s="18" t="str">
        <f>'P15'!$F62</f>
        <v>N</v>
      </c>
      <c r="AS69" s="20">
        <f t="shared" si="10"/>
        <v>0</v>
      </c>
      <c r="AT69" s="20">
        <f t="shared" si="11"/>
        <v>0</v>
      </c>
    </row>
    <row r="70" spans="1:46" x14ac:dyDescent="0.35">
      <c r="A70" s="13">
        <v>9</v>
      </c>
      <c r="B70" s="18" t="str">
        <f>Criteria!$B62</f>
        <v>RGAA</v>
      </c>
      <c r="C70" s="18" t="str">
        <f>Criteria!$C62</f>
        <v>9.3</v>
      </c>
      <c r="D70" s="18" t="str">
        <f>Criteria!$A$60</f>
        <v>STRUCTURE</v>
      </c>
      <c r="E70" s="18" t="s">
        <v>138</v>
      </c>
      <c r="F70" s="18" t="str">
        <f>'P01'!$E63</f>
        <v>NT</v>
      </c>
      <c r="G70" s="18" t="str">
        <f>'P02'!$E63</f>
        <v>NT</v>
      </c>
      <c r="H70" s="18" t="str">
        <f>'P03'!$E63</f>
        <v>NT</v>
      </c>
      <c r="I70" s="18" t="str">
        <f>'P04'!$E63</f>
        <v>NT</v>
      </c>
      <c r="J70" s="18" t="str">
        <f>'P05'!$E63</f>
        <v>NT</v>
      </c>
      <c r="K70" s="18" t="str">
        <f>'P06'!$E63</f>
        <v>NT</v>
      </c>
      <c r="L70" s="18" t="str">
        <f>'P07'!$E63</f>
        <v>NT</v>
      </c>
      <c r="M70" s="18" t="str">
        <f>'P08'!$E63</f>
        <v>NT</v>
      </c>
      <c r="N70" s="18" t="str">
        <f>'P09'!$E63</f>
        <v>NT</v>
      </c>
      <c r="O70" s="18" t="str">
        <f>'P10'!$E63</f>
        <v>NT</v>
      </c>
      <c r="P70" s="18" t="str">
        <f>'P11'!$E63</f>
        <v>NT</v>
      </c>
      <c r="Q70" s="18" t="str">
        <f>'P12'!$E63</f>
        <v>NT</v>
      </c>
      <c r="R70" s="18" t="str">
        <f>'P13'!$E63</f>
        <v>NT</v>
      </c>
      <c r="S70" s="18" t="str">
        <f>'P14'!$E63</f>
        <v>NT</v>
      </c>
      <c r="T70" s="18" t="str">
        <f>'P15'!$E63</f>
        <v>NT</v>
      </c>
      <c r="U70" s="20">
        <f t="shared" si="5"/>
        <v>0</v>
      </c>
      <c r="V70" s="20">
        <f t="shared" si="6"/>
        <v>0</v>
      </c>
      <c r="W70" s="20">
        <f t="shared" si="7"/>
        <v>0</v>
      </c>
      <c r="X70" s="20">
        <f t="shared" si="8"/>
        <v>15</v>
      </c>
      <c r="Y70" s="13" t="str">
        <f t="shared" si="9"/>
        <v>NT</v>
      </c>
      <c r="Z70" s="13"/>
      <c r="AA70" s="13">
        <v>9</v>
      </c>
      <c r="AB70" s="18" t="str">
        <f>Criteria!$C62</f>
        <v>9.3</v>
      </c>
      <c r="AC70" s="18" t="str">
        <f>Criteria!$A$60</f>
        <v>STRUCTURE</v>
      </c>
      <c r="AD70" s="18" t="str">
        <f>'P01'!$F63</f>
        <v>N</v>
      </c>
      <c r="AE70" s="18" t="str">
        <f>'P02'!$F63</f>
        <v>N</v>
      </c>
      <c r="AF70" s="18" t="str">
        <f>'P03'!$F63</f>
        <v>N</v>
      </c>
      <c r="AG70" s="18" t="str">
        <f>'P04'!$F63</f>
        <v>N</v>
      </c>
      <c r="AH70" s="18" t="str">
        <f>'P05'!$F63</f>
        <v>N</v>
      </c>
      <c r="AI70" s="18" t="str">
        <f>'P06'!$F63</f>
        <v>N</v>
      </c>
      <c r="AJ70" s="18" t="str">
        <f>'P07'!$F63</f>
        <v>N</v>
      </c>
      <c r="AK70" s="18" t="str">
        <f>'P08'!$F63</f>
        <v>N</v>
      </c>
      <c r="AL70" s="18" t="str">
        <f>'P09'!$F63</f>
        <v>N</v>
      </c>
      <c r="AM70" s="18" t="str">
        <f>'P10'!$F63</f>
        <v>N</v>
      </c>
      <c r="AN70" s="18" t="str">
        <f>'P11'!$F63</f>
        <v>N</v>
      </c>
      <c r="AO70" s="18" t="str">
        <f>'P12'!$F63</f>
        <v>N</v>
      </c>
      <c r="AP70" s="18" t="str">
        <f>'P13'!$F63</f>
        <v>N</v>
      </c>
      <c r="AQ70" s="18" t="str">
        <f>'P14'!$F63</f>
        <v>N</v>
      </c>
      <c r="AR70" s="18" t="str">
        <f>'P15'!$F63</f>
        <v>N</v>
      </c>
      <c r="AS70" s="20">
        <f t="shared" si="10"/>
        <v>0</v>
      </c>
      <c r="AT70" s="20">
        <f t="shared" si="11"/>
        <v>0</v>
      </c>
    </row>
    <row r="71" spans="1:46" x14ac:dyDescent="0.35">
      <c r="A71" s="13">
        <v>9</v>
      </c>
      <c r="B71" s="18" t="str">
        <f>Criteria!$B63</f>
        <v>RGAA</v>
      </c>
      <c r="C71" s="18" t="str">
        <f>Criteria!$C63</f>
        <v>9.4</v>
      </c>
      <c r="D71" s="18" t="str">
        <f>Criteria!$A$60</f>
        <v>STRUCTURE</v>
      </c>
      <c r="E71" s="18" t="s">
        <v>138</v>
      </c>
      <c r="F71" s="18" t="str">
        <f>'P01'!$E64</f>
        <v>NT</v>
      </c>
      <c r="G71" s="18" t="str">
        <f>'P02'!$E64</f>
        <v>NT</v>
      </c>
      <c r="H71" s="18" t="str">
        <f>'P03'!$E64</f>
        <v>NT</v>
      </c>
      <c r="I71" s="18" t="str">
        <f>'P04'!$E64</f>
        <v>NT</v>
      </c>
      <c r="J71" s="18" t="str">
        <f>'P05'!$E64</f>
        <v>NT</v>
      </c>
      <c r="K71" s="18" t="str">
        <f>'P06'!$E64</f>
        <v>NT</v>
      </c>
      <c r="L71" s="18" t="str">
        <f>'P07'!$E64</f>
        <v>NT</v>
      </c>
      <c r="M71" s="18" t="str">
        <f>'P08'!$E64</f>
        <v>NT</v>
      </c>
      <c r="N71" s="18" t="str">
        <f>'P09'!$E64</f>
        <v>NT</v>
      </c>
      <c r="O71" s="18" t="str">
        <f>'P10'!$E64</f>
        <v>NT</v>
      </c>
      <c r="P71" s="18" t="str">
        <f>'P11'!$E64</f>
        <v>NT</v>
      </c>
      <c r="Q71" s="18" t="str">
        <f>'P12'!$E64</f>
        <v>NT</v>
      </c>
      <c r="R71" s="18" t="str">
        <f>'P13'!$E64</f>
        <v>NT</v>
      </c>
      <c r="S71" s="18" t="str">
        <f>'P14'!$E64</f>
        <v>NT</v>
      </c>
      <c r="T71" s="18" t="str">
        <f>'P15'!$E64</f>
        <v>NT</v>
      </c>
      <c r="U71" s="20">
        <f t="shared" si="5"/>
        <v>0</v>
      </c>
      <c r="V71" s="20">
        <f t="shared" si="6"/>
        <v>0</v>
      </c>
      <c r="W71" s="20">
        <f t="shared" si="7"/>
        <v>0</v>
      </c>
      <c r="X71" s="20">
        <f t="shared" si="8"/>
        <v>15</v>
      </c>
      <c r="Y71" s="13" t="str">
        <f t="shared" si="9"/>
        <v>NT</v>
      </c>
      <c r="Z71" s="13"/>
      <c r="AA71" s="13">
        <v>9</v>
      </c>
      <c r="AB71" s="18" t="str">
        <f>Criteria!$C63</f>
        <v>9.4</v>
      </c>
      <c r="AC71" s="18" t="str">
        <f>Criteria!$A$60</f>
        <v>STRUCTURE</v>
      </c>
      <c r="AD71" s="18" t="str">
        <f>'P01'!$F64</f>
        <v>N</v>
      </c>
      <c r="AE71" s="18" t="str">
        <f>'P02'!$F64</f>
        <v>N</v>
      </c>
      <c r="AF71" s="18" t="str">
        <f>'P03'!$F64</f>
        <v>N</v>
      </c>
      <c r="AG71" s="18" t="str">
        <f>'P04'!$F64</f>
        <v>N</v>
      </c>
      <c r="AH71" s="18" t="str">
        <f>'P05'!$F64</f>
        <v>N</v>
      </c>
      <c r="AI71" s="18" t="str">
        <f>'P06'!$F64</f>
        <v>N</v>
      </c>
      <c r="AJ71" s="18" t="str">
        <f>'P07'!$F64</f>
        <v>N</v>
      </c>
      <c r="AK71" s="18" t="str">
        <f>'P08'!$F64</f>
        <v>N</v>
      </c>
      <c r="AL71" s="18" t="str">
        <f>'P09'!$F64</f>
        <v>N</v>
      </c>
      <c r="AM71" s="18" t="str">
        <f>'P10'!$F64</f>
        <v>N</v>
      </c>
      <c r="AN71" s="18" t="str">
        <f>'P11'!$F64</f>
        <v>N</v>
      </c>
      <c r="AO71" s="18" t="str">
        <f>'P12'!$F64</f>
        <v>N</v>
      </c>
      <c r="AP71" s="18" t="str">
        <f>'P13'!$F64</f>
        <v>N</v>
      </c>
      <c r="AQ71" s="18" t="str">
        <f>'P14'!$F64</f>
        <v>N</v>
      </c>
      <c r="AR71" s="18" t="str">
        <f>'P15'!$F64</f>
        <v>N</v>
      </c>
      <c r="AS71" s="20">
        <f t="shared" si="10"/>
        <v>0</v>
      </c>
      <c r="AT71" s="20">
        <f t="shared" si="11"/>
        <v>0</v>
      </c>
    </row>
    <row r="72" spans="1:46" x14ac:dyDescent="0.35">
      <c r="A72" s="55"/>
      <c r="B72" s="56"/>
      <c r="C72" s="56"/>
      <c r="D72" s="56"/>
      <c r="E72" s="56"/>
      <c r="F72" s="56"/>
      <c r="G72" s="56"/>
      <c r="H72" s="56"/>
      <c r="I72" s="56"/>
      <c r="J72" s="56"/>
      <c r="K72" s="56"/>
      <c r="L72" s="56"/>
      <c r="M72" s="56"/>
      <c r="N72" s="56"/>
      <c r="O72" s="56"/>
      <c r="P72" s="56"/>
      <c r="Q72" s="56"/>
      <c r="R72" s="56"/>
      <c r="S72" s="56"/>
      <c r="T72" s="56"/>
      <c r="U72" s="60">
        <f>SUM(U68:U71)</f>
        <v>0</v>
      </c>
      <c r="V72" s="60">
        <f t="shared" ref="V72:X72" si="28">SUM(V68:V71)</f>
        <v>0</v>
      </c>
      <c r="W72" s="60">
        <f t="shared" si="28"/>
        <v>0</v>
      </c>
      <c r="X72" s="60">
        <f t="shared" si="28"/>
        <v>60</v>
      </c>
      <c r="Y72" s="13"/>
      <c r="Z72" s="13"/>
      <c r="AA72" s="55"/>
      <c r="AB72" s="56"/>
      <c r="AC72" s="56"/>
      <c r="AD72" s="56"/>
      <c r="AE72" s="56"/>
      <c r="AF72" s="56"/>
      <c r="AG72" s="56"/>
      <c r="AH72" s="56"/>
      <c r="AI72" s="56"/>
      <c r="AJ72" s="56"/>
      <c r="AK72" s="56"/>
      <c r="AL72" s="56"/>
      <c r="AM72" s="56"/>
      <c r="AN72" s="56"/>
      <c r="AO72" s="56"/>
      <c r="AP72" s="56"/>
      <c r="AQ72" s="56"/>
      <c r="AR72" s="56"/>
      <c r="AS72" s="60">
        <f>SUM(AS68:AS71)</f>
        <v>0</v>
      </c>
      <c r="AT72" s="60">
        <f t="shared" ref="AT72" si="29">SUM(AT68:AT71)</f>
        <v>0</v>
      </c>
    </row>
    <row r="73" spans="1:46" x14ac:dyDescent="0.35">
      <c r="A73" s="13">
        <v>10</v>
      </c>
      <c r="B73" s="18" t="str">
        <f>Criteria!$B64</f>
        <v>RGAA</v>
      </c>
      <c r="C73" s="18" t="str">
        <f>Criteria!$C64</f>
        <v>10.1</v>
      </c>
      <c r="D73" s="18" t="str">
        <f>Criteria!$A$64</f>
        <v>PRESENTATION</v>
      </c>
      <c r="E73" s="18" t="s">
        <v>138</v>
      </c>
      <c r="F73" s="18" t="str">
        <f>'P01'!$E65</f>
        <v>NT</v>
      </c>
      <c r="G73" s="18" t="str">
        <f>'P02'!$E65</f>
        <v>NT</v>
      </c>
      <c r="H73" s="18" t="str">
        <f>'P03'!$E65</f>
        <v>NT</v>
      </c>
      <c r="I73" s="18" t="str">
        <f>'P04'!$E65</f>
        <v>NT</v>
      </c>
      <c r="J73" s="18" t="str">
        <f>'P05'!$E65</f>
        <v>NT</v>
      </c>
      <c r="K73" s="18" t="str">
        <f>'P06'!$E65</f>
        <v>NT</v>
      </c>
      <c r="L73" s="18" t="str">
        <f>'P07'!$E65</f>
        <v>NT</v>
      </c>
      <c r="M73" s="18" t="str">
        <f>'P08'!$E65</f>
        <v>NT</v>
      </c>
      <c r="N73" s="18" t="str">
        <f>'P09'!$E65</f>
        <v>NT</v>
      </c>
      <c r="O73" s="18" t="str">
        <f>'P10'!$E65</f>
        <v>NT</v>
      </c>
      <c r="P73" s="18" t="str">
        <f>'P11'!$E65</f>
        <v>NT</v>
      </c>
      <c r="Q73" s="18" t="str">
        <f>'P12'!$E65</f>
        <v>NT</v>
      </c>
      <c r="R73" s="18" t="str">
        <f>'P13'!$E65</f>
        <v>NT</v>
      </c>
      <c r="S73" s="18" t="str">
        <f>'P14'!$E65</f>
        <v>NT</v>
      </c>
      <c r="T73" s="18" t="str">
        <f>'P15'!$E65</f>
        <v>NT</v>
      </c>
      <c r="U73" s="20">
        <f t="shared" si="5"/>
        <v>0</v>
      </c>
      <c r="V73" s="20">
        <f t="shared" si="6"/>
        <v>0</v>
      </c>
      <c r="W73" s="20">
        <f t="shared" si="7"/>
        <v>0</v>
      </c>
      <c r="X73" s="20">
        <f t="shared" si="8"/>
        <v>15</v>
      </c>
      <c r="Y73" s="13" t="str">
        <f t="shared" si="9"/>
        <v>NT</v>
      </c>
      <c r="Z73" s="13"/>
      <c r="AA73" s="13">
        <v>10</v>
      </c>
      <c r="AB73" s="18" t="str">
        <f>Criteria!$C64</f>
        <v>10.1</v>
      </c>
      <c r="AC73" s="18" t="str">
        <f>Criteria!$A$64</f>
        <v>PRESENTATION</v>
      </c>
      <c r="AD73" s="18" t="str">
        <f>'P01'!$F65</f>
        <v>N</v>
      </c>
      <c r="AE73" s="18" t="str">
        <f>'P02'!$F65</f>
        <v>N</v>
      </c>
      <c r="AF73" s="18" t="str">
        <f>'P03'!$F65</f>
        <v>N</v>
      </c>
      <c r="AG73" s="18" t="str">
        <f>'P04'!$F65</f>
        <v>N</v>
      </c>
      <c r="AH73" s="18" t="str">
        <f>'P05'!$F65</f>
        <v>N</v>
      </c>
      <c r="AI73" s="18" t="str">
        <f>'P06'!$F65</f>
        <v>N</v>
      </c>
      <c r="AJ73" s="18" t="str">
        <f>'P07'!$F65</f>
        <v>N</v>
      </c>
      <c r="AK73" s="18" t="str">
        <f>'P08'!$F65</f>
        <v>N</v>
      </c>
      <c r="AL73" s="18" t="str">
        <f>'P09'!$F65</f>
        <v>N</v>
      </c>
      <c r="AM73" s="18" t="str">
        <f>'P10'!$F65</f>
        <v>N</v>
      </c>
      <c r="AN73" s="18" t="str">
        <f>'P11'!$F65</f>
        <v>N</v>
      </c>
      <c r="AO73" s="18" t="str">
        <f>'P12'!$F65</f>
        <v>N</v>
      </c>
      <c r="AP73" s="18" t="str">
        <f>'P13'!$F65</f>
        <v>N</v>
      </c>
      <c r="AQ73" s="18" t="str">
        <f>'P14'!$F65</f>
        <v>N</v>
      </c>
      <c r="AR73" s="18" t="str">
        <f>'P15'!$F65</f>
        <v>N</v>
      </c>
      <c r="AS73" s="20">
        <f t="shared" si="10"/>
        <v>0</v>
      </c>
      <c r="AT73" s="20">
        <f t="shared" si="11"/>
        <v>0</v>
      </c>
    </row>
    <row r="74" spans="1:46" x14ac:dyDescent="0.35">
      <c r="A74" s="13">
        <v>10</v>
      </c>
      <c r="B74" s="18" t="str">
        <f>Criteria!$B65</f>
        <v>RGAA</v>
      </c>
      <c r="C74" s="18" t="str">
        <f>Criteria!$C65</f>
        <v>10.2</v>
      </c>
      <c r="D74" s="18" t="str">
        <f>Criteria!$A$64</f>
        <v>PRESENTATION</v>
      </c>
      <c r="E74" s="18" t="s">
        <v>138</v>
      </c>
      <c r="F74" s="18" t="str">
        <f>'P01'!$E66</f>
        <v>NT</v>
      </c>
      <c r="G74" s="18" t="str">
        <f>'P02'!$E66</f>
        <v>NT</v>
      </c>
      <c r="H74" s="18" t="str">
        <f>'P03'!$E66</f>
        <v>NT</v>
      </c>
      <c r="I74" s="18" t="str">
        <f>'P04'!$E66</f>
        <v>NT</v>
      </c>
      <c r="J74" s="18" t="str">
        <f>'P05'!$E66</f>
        <v>NT</v>
      </c>
      <c r="K74" s="18" t="str">
        <f>'P06'!$E66</f>
        <v>NT</v>
      </c>
      <c r="L74" s="18" t="str">
        <f>'P07'!$E66</f>
        <v>NT</v>
      </c>
      <c r="M74" s="18" t="str">
        <f>'P08'!$E66</f>
        <v>NT</v>
      </c>
      <c r="N74" s="18" t="str">
        <f>'P09'!$E66</f>
        <v>NT</v>
      </c>
      <c r="O74" s="18" t="str">
        <f>'P10'!$E66</f>
        <v>NT</v>
      </c>
      <c r="P74" s="18" t="str">
        <f>'P11'!$E66</f>
        <v>NT</v>
      </c>
      <c r="Q74" s="18" t="str">
        <f>'P12'!$E66</f>
        <v>NT</v>
      </c>
      <c r="R74" s="18" t="str">
        <f>'P13'!$E66</f>
        <v>NT</v>
      </c>
      <c r="S74" s="18" t="str">
        <f>'P14'!$E66</f>
        <v>NT</v>
      </c>
      <c r="T74" s="18" t="str">
        <f>'P15'!$E66</f>
        <v>NT</v>
      </c>
      <c r="U74" s="20">
        <f t="shared" si="5"/>
        <v>0</v>
      </c>
      <c r="V74" s="20">
        <f t="shared" si="6"/>
        <v>0</v>
      </c>
      <c r="W74" s="20">
        <f t="shared" si="7"/>
        <v>0</v>
      </c>
      <c r="X74" s="20">
        <f t="shared" si="8"/>
        <v>15</v>
      </c>
      <c r="Y74" s="13" t="str">
        <f t="shared" si="9"/>
        <v>NT</v>
      </c>
      <c r="Z74" s="13"/>
      <c r="AA74" s="13">
        <v>10</v>
      </c>
      <c r="AB74" s="18" t="str">
        <f>Criteria!$C65</f>
        <v>10.2</v>
      </c>
      <c r="AC74" s="18" t="str">
        <f>Criteria!$A$64</f>
        <v>PRESENTATION</v>
      </c>
      <c r="AD74" s="18" t="str">
        <f>'P01'!$F66</f>
        <v>N</v>
      </c>
      <c r="AE74" s="18" t="str">
        <f>'P02'!$F66</f>
        <v>N</v>
      </c>
      <c r="AF74" s="18" t="str">
        <f>'P03'!$F66</f>
        <v>N</v>
      </c>
      <c r="AG74" s="18" t="str">
        <f>'P04'!$F66</f>
        <v>N</v>
      </c>
      <c r="AH74" s="18" t="str">
        <f>'P05'!$F66</f>
        <v>N</v>
      </c>
      <c r="AI74" s="18" t="str">
        <f>'P06'!$F66</f>
        <v>N</v>
      </c>
      <c r="AJ74" s="18" t="str">
        <f>'P07'!$F66</f>
        <v>N</v>
      </c>
      <c r="AK74" s="18" t="str">
        <f>'P08'!$F66</f>
        <v>N</v>
      </c>
      <c r="AL74" s="18" t="str">
        <f>'P09'!$F66</f>
        <v>N</v>
      </c>
      <c r="AM74" s="18" t="str">
        <f>'P10'!$F66</f>
        <v>N</v>
      </c>
      <c r="AN74" s="18" t="str">
        <f>'P11'!$F66</f>
        <v>N</v>
      </c>
      <c r="AO74" s="18" t="str">
        <f>'P12'!$F66</f>
        <v>N</v>
      </c>
      <c r="AP74" s="18" t="str">
        <f>'P13'!$F66</f>
        <v>N</v>
      </c>
      <c r="AQ74" s="18" t="str">
        <f>'P14'!$F66</f>
        <v>N</v>
      </c>
      <c r="AR74" s="18" t="str">
        <f>'P15'!$F66</f>
        <v>N</v>
      </c>
      <c r="AS74" s="20">
        <f t="shared" si="10"/>
        <v>0</v>
      </c>
      <c r="AT74" s="20">
        <f t="shared" si="11"/>
        <v>0</v>
      </c>
    </row>
    <row r="75" spans="1:46" x14ac:dyDescent="0.35">
      <c r="A75" s="13">
        <v>10</v>
      </c>
      <c r="B75" s="18" t="str">
        <f>Criteria!$B66</f>
        <v>RGAA</v>
      </c>
      <c r="C75" s="18" t="str">
        <f>Criteria!$C66</f>
        <v>10.3</v>
      </c>
      <c r="D75" s="18" t="str">
        <f>Criteria!$A$64</f>
        <v>PRESENTATION</v>
      </c>
      <c r="E75" s="18" t="s">
        <v>138</v>
      </c>
      <c r="F75" s="18" t="str">
        <f>'P01'!$E67</f>
        <v>NT</v>
      </c>
      <c r="G75" s="18" t="str">
        <f>'P02'!$E67</f>
        <v>NT</v>
      </c>
      <c r="H75" s="18" t="str">
        <f>'P03'!$E67</f>
        <v>NT</v>
      </c>
      <c r="I75" s="18" t="str">
        <f>'P04'!$E67</f>
        <v>NT</v>
      </c>
      <c r="J75" s="18" t="str">
        <f>'P05'!$E67</f>
        <v>NT</v>
      </c>
      <c r="K75" s="18" t="str">
        <f>'P06'!$E67</f>
        <v>NT</v>
      </c>
      <c r="L75" s="18" t="str">
        <f>'P07'!$E67</f>
        <v>NT</v>
      </c>
      <c r="M75" s="18" t="str">
        <f>'P08'!$E67</f>
        <v>NT</v>
      </c>
      <c r="N75" s="18" t="str">
        <f>'P09'!$E67</f>
        <v>NT</v>
      </c>
      <c r="O75" s="18" t="str">
        <f>'P10'!$E67</f>
        <v>NT</v>
      </c>
      <c r="P75" s="18" t="str">
        <f>'P11'!$E67</f>
        <v>NT</v>
      </c>
      <c r="Q75" s="18" t="str">
        <f>'P12'!$E67</f>
        <v>NT</v>
      </c>
      <c r="R75" s="18" t="str">
        <f>'P13'!$E67</f>
        <v>NT</v>
      </c>
      <c r="S75" s="18" t="str">
        <f>'P14'!$E67</f>
        <v>NT</v>
      </c>
      <c r="T75" s="18" t="str">
        <f>'P15'!$E67</f>
        <v>NT</v>
      </c>
      <c r="U75" s="20">
        <f t="shared" si="5"/>
        <v>0</v>
      </c>
      <c r="V75" s="20">
        <f t="shared" si="6"/>
        <v>0</v>
      </c>
      <c r="W75" s="20">
        <f t="shared" si="7"/>
        <v>0</v>
      </c>
      <c r="X75" s="20">
        <f t="shared" si="8"/>
        <v>15</v>
      </c>
      <c r="Y75" s="13" t="str">
        <f t="shared" si="9"/>
        <v>NT</v>
      </c>
      <c r="Z75" s="13"/>
      <c r="AA75" s="13">
        <v>10</v>
      </c>
      <c r="AB75" s="18" t="str">
        <f>Criteria!$C66</f>
        <v>10.3</v>
      </c>
      <c r="AC75" s="18" t="str">
        <f>Criteria!$A$64</f>
        <v>PRESENTATION</v>
      </c>
      <c r="AD75" s="18" t="str">
        <f>'P01'!$F67</f>
        <v>N</v>
      </c>
      <c r="AE75" s="18" t="str">
        <f>'P02'!$F67</f>
        <v>N</v>
      </c>
      <c r="AF75" s="18" t="str">
        <f>'P03'!$F67</f>
        <v>N</v>
      </c>
      <c r="AG75" s="18" t="str">
        <f>'P04'!$F67</f>
        <v>N</v>
      </c>
      <c r="AH75" s="18" t="str">
        <f>'P05'!$F67</f>
        <v>N</v>
      </c>
      <c r="AI75" s="18" t="str">
        <f>'P06'!$F67</f>
        <v>N</v>
      </c>
      <c r="AJ75" s="18" t="str">
        <f>'P07'!$F67</f>
        <v>N</v>
      </c>
      <c r="AK75" s="18" t="str">
        <f>'P08'!$F67</f>
        <v>N</v>
      </c>
      <c r="AL75" s="18" t="str">
        <f>'P09'!$F67</f>
        <v>N</v>
      </c>
      <c r="AM75" s="18" t="str">
        <f>'P10'!$F67</f>
        <v>N</v>
      </c>
      <c r="AN75" s="18" t="str">
        <f>'P11'!$F67</f>
        <v>N</v>
      </c>
      <c r="AO75" s="18" t="str">
        <f>'P12'!$F67</f>
        <v>N</v>
      </c>
      <c r="AP75" s="18" t="str">
        <f>'P13'!$F67</f>
        <v>N</v>
      </c>
      <c r="AQ75" s="18" t="str">
        <f>'P14'!$F67</f>
        <v>N</v>
      </c>
      <c r="AR75" s="18" t="str">
        <f>'P15'!$F67</f>
        <v>N</v>
      </c>
      <c r="AS75" s="20">
        <f t="shared" si="10"/>
        <v>0</v>
      </c>
      <c r="AT75" s="20">
        <f t="shared" si="11"/>
        <v>0</v>
      </c>
    </row>
    <row r="76" spans="1:46" x14ac:dyDescent="0.35">
      <c r="A76" s="13">
        <v>10</v>
      </c>
      <c r="B76" s="18" t="str">
        <f>Criteria!$B67</f>
        <v>RGAA</v>
      </c>
      <c r="C76" s="18" t="str">
        <f>Criteria!$C67</f>
        <v>10.4</v>
      </c>
      <c r="D76" s="18" t="str">
        <f>Criteria!$A$64</f>
        <v>PRESENTATION</v>
      </c>
      <c r="E76" s="18" t="s">
        <v>139</v>
      </c>
      <c r="F76" s="18" t="str">
        <f>'P01'!$E68</f>
        <v>NT</v>
      </c>
      <c r="G76" s="18" t="str">
        <f>'P02'!$E68</f>
        <v>NT</v>
      </c>
      <c r="H76" s="18" t="str">
        <f>'P03'!$E68</f>
        <v>NT</v>
      </c>
      <c r="I76" s="18" t="str">
        <f>'P04'!$E68</f>
        <v>NT</v>
      </c>
      <c r="J76" s="18" t="str">
        <f>'P05'!$E68</f>
        <v>NT</v>
      </c>
      <c r="K76" s="18" t="str">
        <f>'P06'!$E68</f>
        <v>NT</v>
      </c>
      <c r="L76" s="18" t="str">
        <f>'P07'!$E68</f>
        <v>NT</v>
      </c>
      <c r="M76" s="18" t="str">
        <f>'P08'!$E68</f>
        <v>NT</v>
      </c>
      <c r="N76" s="18" t="str">
        <f>'P09'!$E68</f>
        <v>NT</v>
      </c>
      <c r="O76" s="18" t="str">
        <f>'P10'!$E68</f>
        <v>NT</v>
      </c>
      <c r="P76" s="18" t="str">
        <f>'P11'!$E68</f>
        <v>NT</v>
      </c>
      <c r="Q76" s="18" t="str">
        <f>'P12'!$E68</f>
        <v>NT</v>
      </c>
      <c r="R76" s="18" t="str">
        <f>'P13'!$E68</f>
        <v>NT</v>
      </c>
      <c r="S76" s="18" t="str">
        <f>'P14'!$E68</f>
        <v>NT</v>
      </c>
      <c r="T76" s="18" t="str">
        <f>'P15'!$E68</f>
        <v>NT</v>
      </c>
      <c r="U76" s="20">
        <f t="shared" si="5"/>
        <v>0</v>
      </c>
      <c r="V76" s="20">
        <f t="shared" si="6"/>
        <v>0</v>
      </c>
      <c r="W76" s="20">
        <f t="shared" si="7"/>
        <v>0</v>
      </c>
      <c r="X76" s="20">
        <f>COUNTIF(F76:T76,"NT")</f>
        <v>15</v>
      </c>
      <c r="Y76" s="13" t="str">
        <f t="shared" si="9"/>
        <v>NT</v>
      </c>
      <c r="Z76" s="13"/>
      <c r="AA76" s="13">
        <v>10</v>
      </c>
      <c r="AB76" s="18" t="str">
        <f>Criteria!$C67</f>
        <v>10.4</v>
      </c>
      <c r="AC76" s="18" t="str">
        <f>Criteria!$A$64</f>
        <v>PRESENTATION</v>
      </c>
      <c r="AD76" s="18" t="str">
        <f>'P01'!$F68</f>
        <v>N</v>
      </c>
      <c r="AE76" s="18" t="str">
        <f>'P02'!$F68</f>
        <v>N</v>
      </c>
      <c r="AF76" s="18" t="str">
        <f>'P03'!$F68</f>
        <v>N</v>
      </c>
      <c r="AG76" s="18" t="str">
        <f>'P04'!$F68</f>
        <v>N</v>
      </c>
      <c r="AH76" s="18" t="str">
        <f>'P05'!$F68</f>
        <v>N</v>
      </c>
      <c r="AI76" s="18" t="str">
        <f>'P06'!$F68</f>
        <v>N</v>
      </c>
      <c r="AJ76" s="18" t="str">
        <f>'P07'!$F68</f>
        <v>N</v>
      </c>
      <c r="AK76" s="18" t="str">
        <f>'P08'!$F68</f>
        <v>N</v>
      </c>
      <c r="AL76" s="18" t="str">
        <f>'P09'!$F68</f>
        <v>N</v>
      </c>
      <c r="AM76" s="18" t="str">
        <f>'P10'!$F68</f>
        <v>N</v>
      </c>
      <c r="AN76" s="18" t="str">
        <f>'P11'!$F68</f>
        <v>N</v>
      </c>
      <c r="AO76" s="18" t="str">
        <f>'P12'!$F68</f>
        <v>N</v>
      </c>
      <c r="AP76" s="18" t="str">
        <f>'P13'!$F68</f>
        <v>N</v>
      </c>
      <c r="AQ76" s="18" t="str">
        <f>'P14'!$F68</f>
        <v>N</v>
      </c>
      <c r="AR76" s="18" t="str">
        <f>'P15'!$F68</f>
        <v>N</v>
      </c>
      <c r="AS76" s="20">
        <f t="shared" si="10"/>
        <v>0</v>
      </c>
      <c r="AT76" s="20">
        <f t="shared" si="11"/>
        <v>0</v>
      </c>
    </row>
    <row r="77" spans="1:46" x14ac:dyDescent="0.35">
      <c r="A77" s="13">
        <v>10</v>
      </c>
      <c r="B77" s="18" t="str">
        <f>Criteria!$B68</f>
        <v>RGAA</v>
      </c>
      <c r="C77" s="18" t="str">
        <f>Criteria!$C68</f>
        <v>10.5</v>
      </c>
      <c r="D77" s="18" t="str">
        <f>Criteria!$A$64</f>
        <v>PRESENTATION</v>
      </c>
      <c r="E77" s="18" t="s">
        <v>139</v>
      </c>
      <c r="F77" s="18" t="str">
        <f>'P01'!$E69</f>
        <v>NT</v>
      </c>
      <c r="G77" s="18" t="str">
        <f>'P02'!$E69</f>
        <v>NT</v>
      </c>
      <c r="H77" s="18" t="str">
        <f>'P03'!$E69</f>
        <v>NT</v>
      </c>
      <c r="I77" s="18" t="str">
        <f>'P04'!$E69</f>
        <v>NT</v>
      </c>
      <c r="J77" s="18" t="str">
        <f>'P05'!$E69</f>
        <v>NT</v>
      </c>
      <c r="K77" s="18" t="str">
        <f>'P06'!$E69</f>
        <v>NT</v>
      </c>
      <c r="L77" s="18" t="str">
        <f>'P07'!$E69</f>
        <v>NT</v>
      </c>
      <c r="M77" s="18" t="str">
        <f>'P08'!$E69</f>
        <v>NT</v>
      </c>
      <c r="N77" s="18" t="str">
        <f>'P09'!$E69</f>
        <v>NT</v>
      </c>
      <c r="O77" s="18" t="str">
        <f>'P10'!$E69</f>
        <v>NT</v>
      </c>
      <c r="P77" s="18" t="str">
        <f>'P11'!$E69</f>
        <v>NT</v>
      </c>
      <c r="Q77" s="18" t="str">
        <f>'P12'!$E69</f>
        <v>NT</v>
      </c>
      <c r="R77" s="18" t="str">
        <f>'P13'!$E69</f>
        <v>NT</v>
      </c>
      <c r="S77" s="18" t="str">
        <f>'P14'!$E69</f>
        <v>NT</v>
      </c>
      <c r="T77" s="18" t="str">
        <f>'P15'!$E69</f>
        <v>NT</v>
      </c>
      <c r="U77" s="20">
        <f t="shared" ref="U77:U147" si="30">COUNTIF(F77:T77,"C")</f>
        <v>0</v>
      </c>
      <c r="V77" s="20">
        <f t="shared" ref="V77:V147" si="31">COUNTIF(F77:T77,"NC")</f>
        <v>0</v>
      </c>
      <c r="W77" s="20">
        <f t="shared" ref="W77:W147" si="32">COUNTIF(F77:T77,"NA")</f>
        <v>0</v>
      </c>
      <c r="X77" s="20">
        <f t="shared" ref="X77:X147" si="33">COUNTIF(F77:T77,"NT")</f>
        <v>15</v>
      </c>
      <c r="Y77" s="13" t="str">
        <f t="shared" ref="Y77:Y147" si="34">IF(V77&gt;0,"NC",IF(U77&gt;0,"C",IF(X77&gt;0,"NT","NA")))</f>
        <v>NT</v>
      </c>
      <c r="Z77" s="13"/>
      <c r="AA77" s="13">
        <v>10</v>
      </c>
      <c r="AB77" s="18" t="str">
        <f>Criteria!$C68</f>
        <v>10.5</v>
      </c>
      <c r="AC77" s="18" t="str">
        <f>Criteria!$A$64</f>
        <v>PRESENTATION</v>
      </c>
      <c r="AD77" s="18" t="str">
        <f>'P01'!$F69</f>
        <v>N</v>
      </c>
      <c r="AE77" s="18" t="str">
        <f>'P02'!$F69</f>
        <v>N</v>
      </c>
      <c r="AF77" s="18" t="str">
        <f>'P03'!$F69</f>
        <v>N</v>
      </c>
      <c r="AG77" s="18" t="str">
        <f>'P04'!$F69</f>
        <v>N</v>
      </c>
      <c r="AH77" s="18" t="str">
        <f>'P05'!$F69</f>
        <v>N</v>
      </c>
      <c r="AI77" s="18" t="str">
        <f>'P06'!$F69</f>
        <v>N</v>
      </c>
      <c r="AJ77" s="18" t="str">
        <f>'P07'!$F69</f>
        <v>N</v>
      </c>
      <c r="AK77" s="18" t="str">
        <f>'P08'!$F69</f>
        <v>N</v>
      </c>
      <c r="AL77" s="18" t="str">
        <f>'P09'!$F69</f>
        <v>N</v>
      </c>
      <c r="AM77" s="18" t="str">
        <f>'P10'!$F69</f>
        <v>N</v>
      </c>
      <c r="AN77" s="18" t="str">
        <f>'P11'!$F69</f>
        <v>N</v>
      </c>
      <c r="AO77" s="18" t="str">
        <f>'P12'!$F69</f>
        <v>N</v>
      </c>
      <c r="AP77" s="18" t="str">
        <f>'P13'!$F69</f>
        <v>N</v>
      </c>
      <c r="AQ77" s="18" t="str">
        <f>'P14'!$F69</f>
        <v>N</v>
      </c>
      <c r="AR77" s="18" t="str">
        <f>'P15'!$F69</f>
        <v>N</v>
      </c>
      <c r="AS77" s="20">
        <f t="shared" ref="AS77:AS147" si="35">COUNTIF(AD77:AR77,"D")</f>
        <v>0</v>
      </c>
      <c r="AT77" s="20">
        <f t="shared" ref="AT77:AT147" si="36">COUNTIF(AD77:AR77,"E")</f>
        <v>0</v>
      </c>
    </row>
    <row r="78" spans="1:46" x14ac:dyDescent="0.35">
      <c r="A78" s="13">
        <v>10</v>
      </c>
      <c r="B78" s="18" t="str">
        <f>Criteria!$B69</f>
        <v>RGAA</v>
      </c>
      <c r="C78" s="18" t="str">
        <f>Criteria!$C69</f>
        <v>10.6</v>
      </c>
      <c r="D78" s="18" t="str">
        <f>Criteria!$A$64</f>
        <v>PRESENTATION</v>
      </c>
      <c r="E78" s="18" t="s">
        <v>138</v>
      </c>
      <c r="F78" s="18" t="str">
        <f>'P01'!$E70</f>
        <v>NT</v>
      </c>
      <c r="G78" s="18" t="str">
        <f>'P02'!$E70</f>
        <v>NT</v>
      </c>
      <c r="H78" s="18" t="str">
        <f>'P03'!$E70</f>
        <v>NT</v>
      </c>
      <c r="I78" s="18" t="str">
        <f>'P04'!$E70</f>
        <v>NT</v>
      </c>
      <c r="J78" s="18" t="str">
        <f>'P05'!$E70</f>
        <v>NT</v>
      </c>
      <c r="K78" s="18" t="str">
        <f>'P06'!$E70</f>
        <v>NT</v>
      </c>
      <c r="L78" s="18" t="str">
        <f>'P07'!$E70</f>
        <v>NT</v>
      </c>
      <c r="M78" s="18" t="str">
        <f>'P08'!$E70</f>
        <v>NT</v>
      </c>
      <c r="N78" s="18" t="str">
        <f>'P09'!$E70</f>
        <v>NT</v>
      </c>
      <c r="O78" s="18" t="str">
        <f>'P10'!$E70</f>
        <v>NT</v>
      </c>
      <c r="P78" s="18" t="str">
        <f>'P11'!$E70</f>
        <v>NT</v>
      </c>
      <c r="Q78" s="18" t="str">
        <f>'P12'!$E70</f>
        <v>NT</v>
      </c>
      <c r="R78" s="18" t="str">
        <f>'P13'!$E70</f>
        <v>NT</v>
      </c>
      <c r="S78" s="18" t="str">
        <f>'P14'!$E70</f>
        <v>NT</v>
      </c>
      <c r="T78" s="18" t="str">
        <f>'P15'!$E70</f>
        <v>NT</v>
      </c>
      <c r="U78" s="20">
        <f t="shared" si="30"/>
        <v>0</v>
      </c>
      <c r="V78" s="20">
        <f t="shared" si="31"/>
        <v>0</v>
      </c>
      <c r="W78" s="20">
        <f t="shared" si="32"/>
        <v>0</v>
      </c>
      <c r="X78" s="20">
        <f t="shared" si="33"/>
        <v>15</v>
      </c>
      <c r="Y78" s="13" t="str">
        <f t="shared" si="34"/>
        <v>NT</v>
      </c>
      <c r="Z78" s="13"/>
      <c r="AA78" s="13">
        <v>10</v>
      </c>
      <c r="AB78" s="18" t="str">
        <f>Criteria!$C69</f>
        <v>10.6</v>
      </c>
      <c r="AC78" s="18" t="str">
        <f>Criteria!$A$64</f>
        <v>PRESENTATION</v>
      </c>
      <c r="AD78" s="18" t="str">
        <f>'P01'!$F70</f>
        <v>N</v>
      </c>
      <c r="AE78" s="18" t="str">
        <f>'P02'!$F70</f>
        <v>N</v>
      </c>
      <c r="AF78" s="18" t="str">
        <f>'P03'!$F70</f>
        <v>N</v>
      </c>
      <c r="AG78" s="18" t="str">
        <f>'P04'!$F70</f>
        <v>N</v>
      </c>
      <c r="AH78" s="18" t="str">
        <f>'P05'!$F70</f>
        <v>N</v>
      </c>
      <c r="AI78" s="18" t="str">
        <f>'P06'!$F70</f>
        <v>N</v>
      </c>
      <c r="AJ78" s="18" t="str">
        <f>'P07'!$F70</f>
        <v>N</v>
      </c>
      <c r="AK78" s="18" t="str">
        <f>'P08'!$F70</f>
        <v>N</v>
      </c>
      <c r="AL78" s="18" t="str">
        <f>'P09'!$F70</f>
        <v>N</v>
      </c>
      <c r="AM78" s="18" t="str">
        <f>'P10'!$F70</f>
        <v>N</v>
      </c>
      <c r="AN78" s="18" t="str">
        <f>'P11'!$F70</f>
        <v>N</v>
      </c>
      <c r="AO78" s="18" t="str">
        <f>'P12'!$F70</f>
        <v>N</v>
      </c>
      <c r="AP78" s="18" t="str">
        <f>'P13'!$F70</f>
        <v>N</v>
      </c>
      <c r="AQ78" s="18" t="str">
        <f>'P14'!$F70</f>
        <v>N</v>
      </c>
      <c r="AR78" s="18" t="str">
        <f>'P15'!$F70</f>
        <v>N</v>
      </c>
      <c r="AS78" s="20">
        <f t="shared" si="35"/>
        <v>0</v>
      </c>
      <c r="AT78" s="20">
        <f t="shared" si="36"/>
        <v>0</v>
      </c>
    </row>
    <row r="79" spans="1:46" x14ac:dyDescent="0.35">
      <c r="A79" s="13">
        <v>10</v>
      </c>
      <c r="B79" s="18" t="str">
        <f>Criteria!$B70</f>
        <v>RGAA</v>
      </c>
      <c r="C79" s="18" t="str">
        <f>Criteria!$C70</f>
        <v>10.7</v>
      </c>
      <c r="D79" s="18" t="str">
        <f>Criteria!$A$64</f>
        <v>PRESENTATION</v>
      </c>
      <c r="E79" s="18" t="s">
        <v>138</v>
      </c>
      <c r="F79" s="18" t="str">
        <f>'P01'!$E71</f>
        <v>NT</v>
      </c>
      <c r="G79" s="18" t="str">
        <f>'P02'!$E71</f>
        <v>NT</v>
      </c>
      <c r="H79" s="18" t="str">
        <f>'P03'!$E71</f>
        <v>NT</v>
      </c>
      <c r="I79" s="18" t="str">
        <f>'P04'!$E71</f>
        <v>NT</v>
      </c>
      <c r="J79" s="18" t="str">
        <f>'P05'!$E71</f>
        <v>NT</v>
      </c>
      <c r="K79" s="18" t="str">
        <f>'P06'!$E71</f>
        <v>NT</v>
      </c>
      <c r="L79" s="18" t="str">
        <f>'P07'!$E71</f>
        <v>NT</v>
      </c>
      <c r="M79" s="18" t="str">
        <f>'P08'!$E71</f>
        <v>NT</v>
      </c>
      <c r="N79" s="18" t="str">
        <f>'P09'!$E71</f>
        <v>NT</v>
      </c>
      <c r="O79" s="18" t="str">
        <f>'P10'!$E71</f>
        <v>NT</v>
      </c>
      <c r="P79" s="18" t="str">
        <f>'P11'!$E71</f>
        <v>NT</v>
      </c>
      <c r="Q79" s="18" t="str">
        <f>'P12'!$E71</f>
        <v>NT</v>
      </c>
      <c r="R79" s="18" t="str">
        <f>'P13'!$E71</f>
        <v>NT</v>
      </c>
      <c r="S79" s="18" t="str">
        <f>'P14'!$E71</f>
        <v>NT</v>
      </c>
      <c r="T79" s="18" t="str">
        <f>'P15'!$E71</f>
        <v>NT</v>
      </c>
      <c r="U79" s="20">
        <f t="shared" si="30"/>
        <v>0</v>
      </c>
      <c r="V79" s="20">
        <f t="shared" si="31"/>
        <v>0</v>
      </c>
      <c r="W79" s="20">
        <f t="shared" si="32"/>
        <v>0</v>
      </c>
      <c r="X79" s="20">
        <f t="shared" si="33"/>
        <v>15</v>
      </c>
      <c r="Y79" s="13" t="str">
        <f t="shared" si="34"/>
        <v>NT</v>
      </c>
      <c r="Z79" s="13"/>
      <c r="AA79" s="13">
        <v>10</v>
      </c>
      <c r="AB79" s="18" t="str">
        <f>Criteria!$C70</f>
        <v>10.7</v>
      </c>
      <c r="AC79" s="18" t="str">
        <f>Criteria!$A$64</f>
        <v>PRESENTATION</v>
      </c>
      <c r="AD79" s="18" t="str">
        <f>'P01'!$F71</f>
        <v>N</v>
      </c>
      <c r="AE79" s="18" t="str">
        <f>'P02'!$F71</f>
        <v>N</v>
      </c>
      <c r="AF79" s="18" t="str">
        <f>'P03'!$F71</f>
        <v>N</v>
      </c>
      <c r="AG79" s="18" t="str">
        <f>'P04'!$F71</f>
        <v>N</v>
      </c>
      <c r="AH79" s="18" t="str">
        <f>'P05'!$F71</f>
        <v>N</v>
      </c>
      <c r="AI79" s="18" t="str">
        <f>'P06'!$F71</f>
        <v>N</v>
      </c>
      <c r="AJ79" s="18" t="str">
        <f>'P07'!$F71</f>
        <v>N</v>
      </c>
      <c r="AK79" s="18" t="str">
        <f>'P08'!$F71</f>
        <v>N</v>
      </c>
      <c r="AL79" s="18" t="str">
        <f>'P09'!$F71</f>
        <v>N</v>
      </c>
      <c r="AM79" s="18" t="str">
        <f>'P10'!$F71</f>
        <v>N</v>
      </c>
      <c r="AN79" s="18" t="str">
        <f>'P11'!$F71</f>
        <v>N</v>
      </c>
      <c r="AO79" s="18" t="str">
        <f>'P12'!$F71</f>
        <v>N</v>
      </c>
      <c r="AP79" s="18" t="str">
        <f>'P13'!$F71</f>
        <v>N</v>
      </c>
      <c r="AQ79" s="18" t="str">
        <f>'P14'!$F71</f>
        <v>N</v>
      </c>
      <c r="AR79" s="18" t="str">
        <f>'P15'!$F71</f>
        <v>N</v>
      </c>
      <c r="AS79" s="20">
        <f t="shared" si="35"/>
        <v>0</v>
      </c>
      <c r="AT79" s="20">
        <f t="shared" si="36"/>
        <v>0</v>
      </c>
    </row>
    <row r="80" spans="1:46" x14ac:dyDescent="0.35">
      <c r="A80" s="13">
        <v>10</v>
      </c>
      <c r="B80" s="18" t="str">
        <f>Criteria!$B71</f>
        <v>RGAA</v>
      </c>
      <c r="C80" s="18" t="str">
        <f>Criteria!$C71</f>
        <v>10.8</v>
      </c>
      <c r="D80" s="18" t="str">
        <f>Criteria!$A$64</f>
        <v>PRESENTATION</v>
      </c>
      <c r="E80" s="18" t="s">
        <v>138</v>
      </c>
      <c r="F80" s="18" t="str">
        <f>'P01'!$E72</f>
        <v>NT</v>
      </c>
      <c r="G80" s="18" t="str">
        <f>'P02'!$E72</f>
        <v>NT</v>
      </c>
      <c r="H80" s="18" t="str">
        <f>'P03'!$E72</f>
        <v>NT</v>
      </c>
      <c r="I80" s="18" t="str">
        <f>'P04'!$E72</f>
        <v>NT</v>
      </c>
      <c r="J80" s="18" t="str">
        <f>'P05'!$E72</f>
        <v>NT</v>
      </c>
      <c r="K80" s="18" t="str">
        <f>'P06'!$E72</f>
        <v>NT</v>
      </c>
      <c r="L80" s="18" t="str">
        <f>'P07'!$E72</f>
        <v>NT</v>
      </c>
      <c r="M80" s="18" t="str">
        <f>'P08'!$E72</f>
        <v>NT</v>
      </c>
      <c r="N80" s="18" t="str">
        <f>'P09'!$E72</f>
        <v>NT</v>
      </c>
      <c r="O80" s="18" t="str">
        <f>'P10'!$E72</f>
        <v>NT</v>
      </c>
      <c r="P80" s="18" t="str">
        <f>'P11'!$E72</f>
        <v>NT</v>
      </c>
      <c r="Q80" s="18" t="str">
        <f>'P12'!$E72</f>
        <v>NT</v>
      </c>
      <c r="R80" s="18" t="str">
        <f>'P13'!$E72</f>
        <v>NT</v>
      </c>
      <c r="S80" s="18" t="str">
        <f>'P14'!$E72</f>
        <v>NT</v>
      </c>
      <c r="T80" s="18" t="str">
        <f>'P15'!$E72</f>
        <v>NT</v>
      </c>
      <c r="U80" s="20">
        <f t="shared" si="30"/>
        <v>0</v>
      </c>
      <c r="V80" s="20">
        <f t="shared" si="31"/>
        <v>0</v>
      </c>
      <c r="W80" s="20">
        <f t="shared" si="32"/>
        <v>0</v>
      </c>
      <c r="X80" s="20">
        <f t="shared" si="33"/>
        <v>15</v>
      </c>
      <c r="Y80" s="13" t="str">
        <f t="shared" si="34"/>
        <v>NT</v>
      </c>
      <c r="Z80" s="13"/>
      <c r="AA80" s="13">
        <v>10</v>
      </c>
      <c r="AB80" s="18" t="str">
        <f>Criteria!$C71</f>
        <v>10.8</v>
      </c>
      <c r="AC80" s="18" t="str">
        <f>Criteria!$A$64</f>
        <v>PRESENTATION</v>
      </c>
      <c r="AD80" s="18" t="str">
        <f>'P01'!$F72</f>
        <v>N</v>
      </c>
      <c r="AE80" s="18" t="str">
        <f>'P02'!$F72</f>
        <v>N</v>
      </c>
      <c r="AF80" s="18" t="str">
        <f>'P03'!$F72</f>
        <v>N</v>
      </c>
      <c r="AG80" s="18" t="str">
        <f>'P04'!$F72</f>
        <v>N</v>
      </c>
      <c r="AH80" s="18" t="str">
        <f>'P05'!$F72</f>
        <v>N</v>
      </c>
      <c r="AI80" s="18" t="str">
        <f>'P06'!$F72</f>
        <v>N</v>
      </c>
      <c r="AJ80" s="18" t="str">
        <f>'P07'!$F72</f>
        <v>N</v>
      </c>
      <c r="AK80" s="18" t="str">
        <f>'P08'!$F72</f>
        <v>N</v>
      </c>
      <c r="AL80" s="18" t="str">
        <f>'P09'!$F72</f>
        <v>N</v>
      </c>
      <c r="AM80" s="18" t="str">
        <f>'P10'!$F72</f>
        <v>N</v>
      </c>
      <c r="AN80" s="18" t="str">
        <f>'P11'!$F72</f>
        <v>N</v>
      </c>
      <c r="AO80" s="18" t="str">
        <f>'P12'!$F72</f>
        <v>N</v>
      </c>
      <c r="AP80" s="18" t="str">
        <f>'P13'!$F72</f>
        <v>N</v>
      </c>
      <c r="AQ80" s="18" t="str">
        <f>'P14'!$F72</f>
        <v>N</v>
      </c>
      <c r="AR80" s="18" t="str">
        <f>'P15'!$F72</f>
        <v>N</v>
      </c>
      <c r="AS80" s="20">
        <f t="shared" si="35"/>
        <v>0</v>
      </c>
      <c r="AT80" s="20">
        <f t="shared" si="36"/>
        <v>0</v>
      </c>
    </row>
    <row r="81" spans="1:46" x14ac:dyDescent="0.35">
      <c r="A81" s="13">
        <v>10</v>
      </c>
      <c r="B81" s="18" t="str">
        <f>Criteria!$B72</f>
        <v>RGAA</v>
      </c>
      <c r="C81" s="18" t="str">
        <f>Criteria!$C72</f>
        <v>10.9</v>
      </c>
      <c r="D81" s="18" t="str">
        <f>Criteria!$A$64</f>
        <v>PRESENTATION</v>
      </c>
      <c r="E81" s="18" t="s">
        <v>138</v>
      </c>
      <c r="F81" s="18" t="str">
        <f>'P01'!$E73</f>
        <v>NT</v>
      </c>
      <c r="G81" s="18" t="str">
        <f>'P02'!$E73</f>
        <v>NT</v>
      </c>
      <c r="H81" s="18" t="str">
        <f>'P03'!$E73</f>
        <v>NT</v>
      </c>
      <c r="I81" s="18" t="str">
        <f>'P04'!$E73</f>
        <v>NT</v>
      </c>
      <c r="J81" s="18" t="str">
        <f>'P05'!$E73</f>
        <v>NT</v>
      </c>
      <c r="K81" s="18" t="str">
        <f>'P06'!$E73</f>
        <v>NT</v>
      </c>
      <c r="L81" s="18" t="str">
        <f>'P07'!$E73</f>
        <v>NT</v>
      </c>
      <c r="M81" s="18" t="str">
        <f>'P08'!$E73</f>
        <v>NT</v>
      </c>
      <c r="N81" s="18" t="str">
        <f>'P09'!$E73</f>
        <v>NT</v>
      </c>
      <c r="O81" s="18" t="str">
        <f>'P10'!$E73</f>
        <v>NT</v>
      </c>
      <c r="P81" s="18" t="str">
        <f>'P11'!$E73</f>
        <v>NT</v>
      </c>
      <c r="Q81" s="18" t="str">
        <f>'P12'!$E73</f>
        <v>NT</v>
      </c>
      <c r="R81" s="18" t="str">
        <f>'P13'!$E73</f>
        <v>NT</v>
      </c>
      <c r="S81" s="18" t="str">
        <f>'P14'!$E73</f>
        <v>NT</v>
      </c>
      <c r="T81" s="18" t="str">
        <f>'P15'!$E73</f>
        <v>NT</v>
      </c>
      <c r="U81" s="20">
        <f t="shared" si="30"/>
        <v>0</v>
      </c>
      <c r="V81" s="20">
        <f t="shared" si="31"/>
        <v>0</v>
      </c>
      <c r="W81" s="20">
        <f t="shared" si="32"/>
        <v>0</v>
      </c>
      <c r="X81" s="20">
        <f t="shared" si="33"/>
        <v>15</v>
      </c>
      <c r="Y81" s="13" t="str">
        <f t="shared" si="34"/>
        <v>NT</v>
      </c>
      <c r="Z81" s="13"/>
      <c r="AA81" s="13">
        <v>10</v>
      </c>
      <c r="AB81" s="18" t="str">
        <f>Criteria!$C72</f>
        <v>10.9</v>
      </c>
      <c r="AC81" s="18" t="str">
        <f>Criteria!$A$64</f>
        <v>PRESENTATION</v>
      </c>
      <c r="AD81" s="18" t="str">
        <f>'P01'!$F73</f>
        <v>N</v>
      </c>
      <c r="AE81" s="18" t="str">
        <f>'P02'!$F73</f>
        <v>N</v>
      </c>
      <c r="AF81" s="18" t="str">
        <f>'P03'!$F73</f>
        <v>N</v>
      </c>
      <c r="AG81" s="18" t="str">
        <f>'P04'!$F73</f>
        <v>N</v>
      </c>
      <c r="AH81" s="18" t="str">
        <f>'P05'!$F73</f>
        <v>N</v>
      </c>
      <c r="AI81" s="18" t="str">
        <f>'P06'!$F73</f>
        <v>N</v>
      </c>
      <c r="AJ81" s="18" t="str">
        <f>'P07'!$F73</f>
        <v>N</v>
      </c>
      <c r="AK81" s="18" t="str">
        <f>'P08'!$F73</f>
        <v>N</v>
      </c>
      <c r="AL81" s="18" t="str">
        <f>'P09'!$F73</f>
        <v>N</v>
      </c>
      <c r="AM81" s="18" t="str">
        <f>'P10'!$F73</f>
        <v>N</v>
      </c>
      <c r="AN81" s="18" t="str">
        <f>'P11'!$F73</f>
        <v>N</v>
      </c>
      <c r="AO81" s="18" t="str">
        <f>'P12'!$F73</f>
        <v>N</v>
      </c>
      <c r="AP81" s="18" t="str">
        <f>'P13'!$F73</f>
        <v>N</v>
      </c>
      <c r="AQ81" s="18" t="str">
        <f>'P14'!$F73</f>
        <v>N</v>
      </c>
      <c r="AR81" s="18" t="str">
        <f>'P15'!$F73</f>
        <v>N</v>
      </c>
      <c r="AS81" s="20">
        <f t="shared" si="35"/>
        <v>0</v>
      </c>
      <c r="AT81" s="20">
        <f t="shared" si="36"/>
        <v>0</v>
      </c>
    </row>
    <row r="82" spans="1:46" x14ac:dyDescent="0.35">
      <c r="A82" s="13">
        <v>10</v>
      </c>
      <c r="B82" s="18" t="str">
        <f>Criteria!$B73</f>
        <v>RGAA</v>
      </c>
      <c r="C82" s="18" t="str">
        <f>Criteria!$C73</f>
        <v>10.10</v>
      </c>
      <c r="D82" s="18" t="str">
        <f>Criteria!$A$64</f>
        <v>PRESENTATION</v>
      </c>
      <c r="E82" s="18" t="s">
        <v>138</v>
      </c>
      <c r="F82" s="18" t="str">
        <f>'P01'!$E74</f>
        <v>NT</v>
      </c>
      <c r="G82" s="18" t="str">
        <f>'P02'!$E74</f>
        <v>NT</v>
      </c>
      <c r="H82" s="18" t="str">
        <f>'P03'!$E74</f>
        <v>NT</v>
      </c>
      <c r="I82" s="18" t="str">
        <f>'P04'!$E74</f>
        <v>NT</v>
      </c>
      <c r="J82" s="18" t="str">
        <f>'P05'!$E74</f>
        <v>NT</v>
      </c>
      <c r="K82" s="18" t="str">
        <f>'P06'!$E74</f>
        <v>NT</v>
      </c>
      <c r="L82" s="18" t="str">
        <f>'P07'!$E74</f>
        <v>NT</v>
      </c>
      <c r="M82" s="18" t="str">
        <f>'P08'!$E74</f>
        <v>NT</v>
      </c>
      <c r="N82" s="18" t="str">
        <f>'P09'!$E74</f>
        <v>NT</v>
      </c>
      <c r="O82" s="18" t="str">
        <f>'P10'!$E74</f>
        <v>NT</v>
      </c>
      <c r="P82" s="18" t="str">
        <f>'P11'!$E74</f>
        <v>NT</v>
      </c>
      <c r="Q82" s="18" t="str">
        <f>'P12'!$E74</f>
        <v>NT</v>
      </c>
      <c r="R82" s="18" t="str">
        <f>'P13'!$E74</f>
        <v>NT</v>
      </c>
      <c r="S82" s="18" t="str">
        <f>'P14'!$E74</f>
        <v>NT</v>
      </c>
      <c r="T82" s="18" t="str">
        <f>'P15'!$E74</f>
        <v>NT</v>
      </c>
      <c r="U82" s="20">
        <f t="shared" si="30"/>
        <v>0</v>
      </c>
      <c r="V82" s="20">
        <f t="shared" si="31"/>
        <v>0</v>
      </c>
      <c r="W82" s="20">
        <f t="shared" si="32"/>
        <v>0</v>
      </c>
      <c r="X82" s="20">
        <f t="shared" si="33"/>
        <v>15</v>
      </c>
      <c r="Y82" s="13" t="str">
        <f t="shared" si="34"/>
        <v>NT</v>
      </c>
      <c r="Z82" s="13"/>
      <c r="AA82" s="13">
        <v>10</v>
      </c>
      <c r="AB82" s="18" t="str">
        <f>Criteria!$C73</f>
        <v>10.10</v>
      </c>
      <c r="AC82" s="18" t="str">
        <f>Criteria!$A$64</f>
        <v>PRESENTATION</v>
      </c>
      <c r="AD82" s="18" t="str">
        <f>'P01'!$F74</f>
        <v>N</v>
      </c>
      <c r="AE82" s="18" t="str">
        <f>'P02'!$F74</f>
        <v>N</v>
      </c>
      <c r="AF82" s="18" t="str">
        <f>'P03'!$F74</f>
        <v>N</v>
      </c>
      <c r="AG82" s="18" t="str">
        <f>'P04'!$F74</f>
        <v>N</v>
      </c>
      <c r="AH82" s="18" t="str">
        <f>'P05'!$F74</f>
        <v>N</v>
      </c>
      <c r="AI82" s="18" t="str">
        <f>'P06'!$F74</f>
        <v>N</v>
      </c>
      <c r="AJ82" s="18" t="str">
        <f>'P07'!$F74</f>
        <v>N</v>
      </c>
      <c r="AK82" s="18" t="str">
        <f>'P08'!$F74</f>
        <v>N</v>
      </c>
      <c r="AL82" s="18" t="str">
        <f>'P09'!$F74</f>
        <v>N</v>
      </c>
      <c r="AM82" s="18" t="str">
        <f>'P10'!$F74</f>
        <v>N</v>
      </c>
      <c r="AN82" s="18" t="str">
        <f>'P11'!$F74</f>
        <v>N</v>
      </c>
      <c r="AO82" s="18" t="str">
        <f>'P12'!$F74</f>
        <v>N</v>
      </c>
      <c r="AP82" s="18" t="str">
        <f>'P13'!$F74</f>
        <v>N</v>
      </c>
      <c r="AQ82" s="18" t="str">
        <f>'P14'!$F74</f>
        <v>N</v>
      </c>
      <c r="AR82" s="18" t="str">
        <f>'P15'!$F74</f>
        <v>N</v>
      </c>
      <c r="AS82" s="20">
        <f t="shared" si="35"/>
        <v>0</v>
      </c>
      <c r="AT82" s="20">
        <f t="shared" si="36"/>
        <v>0</v>
      </c>
    </row>
    <row r="83" spans="1:46" x14ac:dyDescent="0.35">
      <c r="A83" s="13">
        <v>10</v>
      </c>
      <c r="B83" s="18" t="str">
        <f>Criteria!$B74</f>
        <v>RGAA</v>
      </c>
      <c r="C83" s="18" t="str">
        <f>Criteria!$C74</f>
        <v>10.11</v>
      </c>
      <c r="D83" s="18" t="str">
        <f>Criteria!$A$64</f>
        <v>PRESENTATION</v>
      </c>
      <c r="E83" s="18" t="s">
        <v>139</v>
      </c>
      <c r="F83" s="18" t="str">
        <f>'P01'!$E75</f>
        <v>NT</v>
      </c>
      <c r="G83" s="18" t="str">
        <f>'P02'!$E75</f>
        <v>NT</v>
      </c>
      <c r="H83" s="18" t="str">
        <f>'P03'!$E75</f>
        <v>NT</v>
      </c>
      <c r="I83" s="18" t="str">
        <f>'P04'!$E75</f>
        <v>NT</v>
      </c>
      <c r="J83" s="18" t="str">
        <f>'P05'!$E75</f>
        <v>NT</v>
      </c>
      <c r="K83" s="18" t="str">
        <f>'P06'!$E75</f>
        <v>NT</v>
      </c>
      <c r="L83" s="18" t="str">
        <f>'P07'!$E75</f>
        <v>NT</v>
      </c>
      <c r="M83" s="18" t="str">
        <f>'P08'!$E75</f>
        <v>NT</v>
      </c>
      <c r="N83" s="18" t="str">
        <f>'P09'!$E75</f>
        <v>NT</v>
      </c>
      <c r="O83" s="18" t="str">
        <f>'P10'!$E75</f>
        <v>NT</v>
      </c>
      <c r="P83" s="18" t="str">
        <f>'P11'!$E75</f>
        <v>NT</v>
      </c>
      <c r="Q83" s="18" t="str">
        <f>'P12'!$E75</f>
        <v>NT</v>
      </c>
      <c r="R83" s="18" t="str">
        <f>'P13'!$E75</f>
        <v>NT</v>
      </c>
      <c r="S83" s="18" t="str">
        <f>'P14'!$E75</f>
        <v>NT</v>
      </c>
      <c r="T83" s="18" t="str">
        <f>'P15'!$E75</f>
        <v>NT</v>
      </c>
      <c r="U83" s="20">
        <f t="shared" si="30"/>
        <v>0</v>
      </c>
      <c r="V83" s="20">
        <f t="shared" si="31"/>
        <v>0</v>
      </c>
      <c r="W83" s="20">
        <f t="shared" si="32"/>
        <v>0</v>
      </c>
      <c r="X83" s="20">
        <f t="shared" si="33"/>
        <v>15</v>
      </c>
      <c r="Y83" s="13" t="str">
        <f t="shared" si="34"/>
        <v>NT</v>
      </c>
      <c r="Z83" s="13"/>
      <c r="AA83" s="13">
        <v>10</v>
      </c>
      <c r="AB83" s="18" t="str">
        <f>Criteria!$C74</f>
        <v>10.11</v>
      </c>
      <c r="AC83" s="18" t="str">
        <f>Criteria!$A$64</f>
        <v>PRESENTATION</v>
      </c>
      <c r="AD83" s="18" t="str">
        <f>'P01'!$F75</f>
        <v>N</v>
      </c>
      <c r="AE83" s="18" t="str">
        <f>'P02'!$F75</f>
        <v>N</v>
      </c>
      <c r="AF83" s="18" t="str">
        <f>'P03'!$F75</f>
        <v>N</v>
      </c>
      <c r="AG83" s="18" t="str">
        <f>'P04'!$F75</f>
        <v>N</v>
      </c>
      <c r="AH83" s="18" t="str">
        <f>'P05'!$F75</f>
        <v>N</v>
      </c>
      <c r="AI83" s="18" t="str">
        <f>'P06'!$F75</f>
        <v>N</v>
      </c>
      <c r="AJ83" s="18" t="str">
        <f>'P07'!$F75</f>
        <v>N</v>
      </c>
      <c r="AK83" s="18" t="str">
        <f>'P08'!$F75</f>
        <v>N</v>
      </c>
      <c r="AL83" s="18" t="str">
        <f>'P09'!$F75</f>
        <v>N</v>
      </c>
      <c r="AM83" s="18" t="str">
        <f>'P10'!$F75</f>
        <v>N</v>
      </c>
      <c r="AN83" s="18" t="str">
        <f>'P11'!$F75</f>
        <v>N</v>
      </c>
      <c r="AO83" s="18" t="str">
        <f>'P12'!$F75</f>
        <v>N</v>
      </c>
      <c r="AP83" s="18" t="str">
        <f>'P13'!$F75</f>
        <v>N</v>
      </c>
      <c r="AQ83" s="18" t="str">
        <f>'P14'!$F75</f>
        <v>N</v>
      </c>
      <c r="AR83" s="18" t="str">
        <f>'P15'!$F75</f>
        <v>N</v>
      </c>
      <c r="AS83" s="20">
        <f t="shared" si="35"/>
        <v>0</v>
      </c>
      <c r="AT83" s="20">
        <f t="shared" si="36"/>
        <v>0</v>
      </c>
    </row>
    <row r="84" spans="1:46" x14ac:dyDescent="0.35">
      <c r="A84" s="13">
        <v>10</v>
      </c>
      <c r="B84" s="18" t="str">
        <f>Criteria!$B75</f>
        <v>RGAA</v>
      </c>
      <c r="C84" s="18" t="str">
        <f>Criteria!$C75</f>
        <v>10.12</v>
      </c>
      <c r="D84" s="18" t="str">
        <f>Criteria!$A$64</f>
        <v>PRESENTATION</v>
      </c>
      <c r="E84" s="18" t="s">
        <v>139</v>
      </c>
      <c r="F84" s="18" t="str">
        <f>'P01'!$E76</f>
        <v>NT</v>
      </c>
      <c r="G84" s="18" t="str">
        <f>'P02'!$E76</f>
        <v>NT</v>
      </c>
      <c r="H84" s="18" t="str">
        <f>'P03'!$E76</f>
        <v>NT</v>
      </c>
      <c r="I84" s="18" t="str">
        <f>'P04'!$E76</f>
        <v>NT</v>
      </c>
      <c r="J84" s="18" t="str">
        <f>'P05'!$E76</f>
        <v>NT</v>
      </c>
      <c r="K84" s="18" t="str">
        <f>'P06'!$E76</f>
        <v>NT</v>
      </c>
      <c r="L84" s="18" t="str">
        <f>'P07'!$E76</f>
        <v>NT</v>
      </c>
      <c r="M84" s="18" t="str">
        <f>'P08'!$E76</f>
        <v>NT</v>
      </c>
      <c r="N84" s="18" t="str">
        <f>'P09'!$E76</f>
        <v>NT</v>
      </c>
      <c r="O84" s="18" t="str">
        <f>'P10'!$E76</f>
        <v>NT</v>
      </c>
      <c r="P84" s="18" t="str">
        <f>'P11'!$E76</f>
        <v>NT</v>
      </c>
      <c r="Q84" s="18" t="str">
        <f>'P12'!$E76</f>
        <v>NT</v>
      </c>
      <c r="R84" s="18" t="str">
        <f>'P13'!$E76</f>
        <v>NT</v>
      </c>
      <c r="S84" s="18" t="str">
        <f>'P14'!$E76</f>
        <v>NT</v>
      </c>
      <c r="T84" s="18" t="str">
        <f>'P15'!$E76</f>
        <v>NT</v>
      </c>
      <c r="U84" s="20">
        <f t="shared" si="30"/>
        <v>0</v>
      </c>
      <c r="V84" s="20">
        <f t="shared" si="31"/>
        <v>0</v>
      </c>
      <c r="W84" s="20">
        <f t="shared" si="32"/>
        <v>0</v>
      </c>
      <c r="X84" s="20">
        <f t="shared" si="33"/>
        <v>15</v>
      </c>
      <c r="Y84" s="13" t="str">
        <f t="shared" si="34"/>
        <v>NT</v>
      </c>
      <c r="Z84" s="13"/>
      <c r="AA84" s="13">
        <v>10</v>
      </c>
      <c r="AB84" s="18" t="str">
        <f>Criteria!$C75</f>
        <v>10.12</v>
      </c>
      <c r="AC84" s="18" t="str">
        <f>Criteria!$A$64</f>
        <v>PRESENTATION</v>
      </c>
      <c r="AD84" s="18" t="str">
        <f>'P01'!$F76</f>
        <v>N</v>
      </c>
      <c r="AE84" s="18" t="str">
        <f>'P02'!$F76</f>
        <v>N</v>
      </c>
      <c r="AF84" s="18" t="str">
        <f>'P03'!$F76</f>
        <v>N</v>
      </c>
      <c r="AG84" s="18" t="str">
        <f>'P04'!$F76</f>
        <v>N</v>
      </c>
      <c r="AH84" s="18" t="str">
        <f>'P05'!$F76</f>
        <v>N</v>
      </c>
      <c r="AI84" s="18" t="str">
        <f>'P06'!$F76</f>
        <v>N</v>
      </c>
      <c r="AJ84" s="18" t="str">
        <f>'P07'!$F76</f>
        <v>N</v>
      </c>
      <c r="AK84" s="18" t="str">
        <f>'P08'!$F76</f>
        <v>N</v>
      </c>
      <c r="AL84" s="18" t="str">
        <f>'P09'!$F76</f>
        <v>N</v>
      </c>
      <c r="AM84" s="18" t="str">
        <f>'P10'!$F76</f>
        <v>N</v>
      </c>
      <c r="AN84" s="18" t="str">
        <f>'P11'!$F76</f>
        <v>N</v>
      </c>
      <c r="AO84" s="18" t="str">
        <f>'P12'!$F76</f>
        <v>N</v>
      </c>
      <c r="AP84" s="18" t="str">
        <f>'P13'!$F76</f>
        <v>N</v>
      </c>
      <c r="AQ84" s="18" t="str">
        <f>'P14'!$F76</f>
        <v>N</v>
      </c>
      <c r="AR84" s="18" t="str">
        <f>'P15'!$F76</f>
        <v>N</v>
      </c>
      <c r="AS84" s="20">
        <f t="shared" si="35"/>
        <v>0</v>
      </c>
      <c r="AT84" s="20">
        <f t="shared" si="36"/>
        <v>0</v>
      </c>
    </row>
    <row r="85" spans="1:46" x14ac:dyDescent="0.35">
      <c r="A85" s="13">
        <v>10</v>
      </c>
      <c r="B85" s="18" t="str">
        <f>Criteria!$B76</f>
        <v>RGAA</v>
      </c>
      <c r="C85" s="18" t="str">
        <f>Criteria!$C76</f>
        <v>10.13</v>
      </c>
      <c r="D85" s="18" t="str">
        <f>Criteria!$A$64</f>
        <v>PRESENTATION</v>
      </c>
      <c r="E85" s="18" t="s">
        <v>139</v>
      </c>
      <c r="F85" s="18" t="str">
        <f>'P01'!$E77</f>
        <v>NT</v>
      </c>
      <c r="G85" s="18" t="str">
        <f>'P02'!$E77</f>
        <v>NT</v>
      </c>
      <c r="H85" s="18" t="str">
        <f>'P03'!$E77</f>
        <v>NT</v>
      </c>
      <c r="I85" s="18" t="str">
        <f>'P04'!$E77</f>
        <v>NT</v>
      </c>
      <c r="J85" s="18" t="str">
        <f>'P05'!$E77</f>
        <v>NT</v>
      </c>
      <c r="K85" s="18" t="str">
        <f>'P06'!$E77</f>
        <v>NT</v>
      </c>
      <c r="L85" s="18" t="str">
        <f>'P07'!$E77</f>
        <v>NT</v>
      </c>
      <c r="M85" s="18" t="str">
        <f>'P08'!$E77</f>
        <v>NT</v>
      </c>
      <c r="N85" s="18" t="str">
        <f>'P09'!$E77</f>
        <v>NT</v>
      </c>
      <c r="O85" s="18" t="str">
        <f>'P10'!$E77</f>
        <v>NT</v>
      </c>
      <c r="P85" s="18" t="str">
        <f>'P11'!$E77</f>
        <v>NT</v>
      </c>
      <c r="Q85" s="18" t="str">
        <f>'P12'!$E77</f>
        <v>NT</v>
      </c>
      <c r="R85" s="18" t="str">
        <f>'P13'!$E77</f>
        <v>NT</v>
      </c>
      <c r="S85" s="18" t="str">
        <f>'P14'!$E77</f>
        <v>NT</v>
      </c>
      <c r="T85" s="18" t="str">
        <f>'P15'!$E77</f>
        <v>NT</v>
      </c>
      <c r="U85" s="20">
        <f t="shared" si="30"/>
        <v>0</v>
      </c>
      <c r="V85" s="20">
        <f t="shared" si="31"/>
        <v>0</v>
      </c>
      <c r="W85" s="20">
        <f t="shared" si="32"/>
        <v>0</v>
      </c>
      <c r="X85" s="20">
        <f t="shared" si="33"/>
        <v>15</v>
      </c>
      <c r="Y85" s="13" t="str">
        <f t="shared" si="34"/>
        <v>NT</v>
      </c>
      <c r="Z85" s="13"/>
      <c r="AA85" s="13">
        <v>10</v>
      </c>
      <c r="AB85" s="18" t="str">
        <f>Criteria!$C76</f>
        <v>10.13</v>
      </c>
      <c r="AC85" s="18" t="str">
        <f>Criteria!$A$64</f>
        <v>PRESENTATION</v>
      </c>
      <c r="AD85" s="18" t="str">
        <f>'P01'!$F77</f>
        <v>N</v>
      </c>
      <c r="AE85" s="18" t="str">
        <f>'P02'!$F77</f>
        <v>N</v>
      </c>
      <c r="AF85" s="18" t="str">
        <f>'P03'!$F77</f>
        <v>N</v>
      </c>
      <c r="AG85" s="18" t="str">
        <f>'P04'!$F77</f>
        <v>N</v>
      </c>
      <c r="AH85" s="18" t="str">
        <f>'P05'!$F77</f>
        <v>N</v>
      </c>
      <c r="AI85" s="18" t="str">
        <f>'P06'!$F77</f>
        <v>N</v>
      </c>
      <c r="AJ85" s="18" t="str">
        <f>'P07'!$F77</f>
        <v>N</v>
      </c>
      <c r="AK85" s="18" t="str">
        <f>'P08'!$F77</f>
        <v>N</v>
      </c>
      <c r="AL85" s="18" t="str">
        <f>'P09'!$F77</f>
        <v>N</v>
      </c>
      <c r="AM85" s="18" t="str">
        <f>'P10'!$F77</f>
        <v>N</v>
      </c>
      <c r="AN85" s="18" t="str">
        <f>'P11'!$F77</f>
        <v>N</v>
      </c>
      <c r="AO85" s="18" t="str">
        <f>'P12'!$F77</f>
        <v>N</v>
      </c>
      <c r="AP85" s="18" t="str">
        <f>'P13'!$F77</f>
        <v>N</v>
      </c>
      <c r="AQ85" s="18" t="str">
        <f>'P14'!$F77</f>
        <v>N</v>
      </c>
      <c r="AR85" s="18" t="str">
        <f>'P15'!$F77</f>
        <v>N</v>
      </c>
      <c r="AS85" s="20">
        <f t="shared" si="35"/>
        <v>0</v>
      </c>
      <c r="AT85" s="20">
        <f t="shared" si="36"/>
        <v>0</v>
      </c>
    </row>
    <row r="86" spans="1:46" x14ac:dyDescent="0.35">
      <c r="A86" s="13">
        <v>10</v>
      </c>
      <c r="B86" s="18" t="str">
        <f>Criteria!$B77</f>
        <v>RGAA</v>
      </c>
      <c r="C86" s="18" t="str">
        <f>Criteria!$C77</f>
        <v>10.14</v>
      </c>
      <c r="D86" s="18" t="str">
        <f>Criteria!$A$64</f>
        <v>PRESENTATION</v>
      </c>
      <c r="E86" s="18" t="s">
        <v>138</v>
      </c>
      <c r="F86" s="18" t="str">
        <f>'P01'!$E78</f>
        <v>NT</v>
      </c>
      <c r="G86" s="18" t="str">
        <f>'P02'!$E78</f>
        <v>NT</v>
      </c>
      <c r="H86" s="18" t="str">
        <f>'P03'!$E78</f>
        <v>NT</v>
      </c>
      <c r="I86" s="18" t="str">
        <f>'P04'!$E78</f>
        <v>NT</v>
      </c>
      <c r="J86" s="18" t="str">
        <f>'P05'!$E78</f>
        <v>NT</v>
      </c>
      <c r="K86" s="18" t="str">
        <f>'P06'!$E78</f>
        <v>NT</v>
      </c>
      <c r="L86" s="18" t="str">
        <f>'P07'!$E78</f>
        <v>NT</v>
      </c>
      <c r="M86" s="18" t="str">
        <f>'P08'!$E78</f>
        <v>NT</v>
      </c>
      <c r="N86" s="18" t="str">
        <f>'P09'!$E78</f>
        <v>NT</v>
      </c>
      <c r="O86" s="18" t="str">
        <f>'P10'!$E78</f>
        <v>NT</v>
      </c>
      <c r="P86" s="18" t="str">
        <f>'P11'!$E78</f>
        <v>NT</v>
      </c>
      <c r="Q86" s="18" t="str">
        <f>'P12'!$E78</f>
        <v>NT</v>
      </c>
      <c r="R86" s="18" t="str">
        <f>'P13'!$E78</f>
        <v>NT</v>
      </c>
      <c r="S86" s="18" t="str">
        <f>'P14'!$E78</f>
        <v>NT</v>
      </c>
      <c r="T86" s="18" t="str">
        <f>'P15'!$E78</f>
        <v>NT</v>
      </c>
      <c r="U86" s="20">
        <f t="shared" si="30"/>
        <v>0</v>
      </c>
      <c r="V86" s="20">
        <f t="shared" si="31"/>
        <v>0</v>
      </c>
      <c r="W86" s="20">
        <f t="shared" si="32"/>
        <v>0</v>
      </c>
      <c r="X86" s="20">
        <f t="shared" si="33"/>
        <v>15</v>
      </c>
      <c r="Y86" s="13" t="str">
        <f t="shared" si="34"/>
        <v>NT</v>
      </c>
      <c r="Z86" s="13"/>
      <c r="AA86" s="13">
        <v>10</v>
      </c>
      <c r="AB86" s="18" t="str">
        <f>Criteria!$C77</f>
        <v>10.14</v>
      </c>
      <c r="AC86" s="18" t="str">
        <f>Criteria!$A$64</f>
        <v>PRESENTATION</v>
      </c>
      <c r="AD86" s="18" t="str">
        <f>'P01'!$F78</f>
        <v>N</v>
      </c>
      <c r="AE86" s="18" t="str">
        <f>'P02'!$F78</f>
        <v>N</v>
      </c>
      <c r="AF86" s="18" t="str">
        <f>'P03'!$F78</f>
        <v>N</v>
      </c>
      <c r="AG86" s="18" t="str">
        <f>'P04'!$F78</f>
        <v>N</v>
      </c>
      <c r="AH86" s="18" t="str">
        <f>'P05'!$F78</f>
        <v>N</v>
      </c>
      <c r="AI86" s="18" t="str">
        <f>'P06'!$F78</f>
        <v>N</v>
      </c>
      <c r="AJ86" s="18" t="str">
        <f>'P07'!$F78</f>
        <v>N</v>
      </c>
      <c r="AK86" s="18" t="str">
        <f>'P08'!$F78</f>
        <v>N</v>
      </c>
      <c r="AL86" s="18" t="str">
        <f>'P09'!$F78</f>
        <v>N</v>
      </c>
      <c r="AM86" s="18" t="str">
        <f>'P10'!$F78</f>
        <v>N</v>
      </c>
      <c r="AN86" s="18" t="str">
        <f>'P11'!$F78</f>
        <v>N</v>
      </c>
      <c r="AO86" s="18" t="str">
        <f>'P12'!$F78</f>
        <v>N</v>
      </c>
      <c r="AP86" s="18" t="str">
        <f>'P13'!$F78</f>
        <v>N</v>
      </c>
      <c r="AQ86" s="18" t="str">
        <f>'P14'!$F78</f>
        <v>N</v>
      </c>
      <c r="AR86" s="18" t="str">
        <f>'P15'!$F78</f>
        <v>N</v>
      </c>
      <c r="AS86" s="20">
        <f t="shared" si="35"/>
        <v>0</v>
      </c>
      <c r="AT86" s="20">
        <f t="shared" si="36"/>
        <v>0</v>
      </c>
    </row>
    <row r="87" spans="1:46" x14ac:dyDescent="0.35">
      <c r="A87" s="55"/>
      <c r="B87" s="56"/>
      <c r="C87" s="56"/>
      <c r="D87" s="56"/>
      <c r="E87" s="56"/>
      <c r="F87" s="56"/>
      <c r="G87" s="56"/>
      <c r="H87" s="56"/>
      <c r="I87" s="56"/>
      <c r="J87" s="56"/>
      <c r="K87" s="56"/>
      <c r="L87" s="56"/>
      <c r="M87" s="56"/>
      <c r="N87" s="56"/>
      <c r="O87" s="56"/>
      <c r="P87" s="56"/>
      <c r="Q87" s="56"/>
      <c r="R87" s="56"/>
      <c r="S87" s="56"/>
      <c r="T87" s="56"/>
      <c r="U87" s="60">
        <f>SUM(U73:U86)</f>
        <v>0</v>
      </c>
      <c r="V87" s="60">
        <f t="shared" ref="V87:X87" si="37">SUM(V73:V86)</f>
        <v>0</v>
      </c>
      <c r="W87" s="60">
        <f t="shared" si="37"/>
        <v>0</v>
      </c>
      <c r="X87" s="60">
        <f t="shared" si="37"/>
        <v>210</v>
      </c>
      <c r="Y87" s="13"/>
      <c r="Z87" s="13"/>
      <c r="AA87" s="55"/>
      <c r="AB87" s="56"/>
      <c r="AC87" s="56"/>
      <c r="AD87" s="56"/>
      <c r="AE87" s="56"/>
      <c r="AF87" s="56"/>
      <c r="AG87" s="56"/>
      <c r="AH87" s="56"/>
      <c r="AI87" s="56"/>
      <c r="AJ87" s="56"/>
      <c r="AK87" s="56"/>
      <c r="AL87" s="56"/>
      <c r="AM87" s="56"/>
      <c r="AN87" s="56"/>
      <c r="AO87" s="56"/>
      <c r="AP87" s="56"/>
      <c r="AQ87" s="56"/>
      <c r="AR87" s="56"/>
      <c r="AS87" s="60">
        <f>SUM(AS73:AS86)</f>
        <v>0</v>
      </c>
      <c r="AT87" s="60">
        <f t="shared" ref="AT87" si="38">SUM(AT73:AT86)</f>
        <v>0</v>
      </c>
    </row>
    <row r="88" spans="1:46" x14ac:dyDescent="0.35">
      <c r="A88" s="13">
        <v>11</v>
      </c>
      <c r="B88" s="18" t="str">
        <f>Criteria!$B78</f>
        <v>RGAA</v>
      </c>
      <c r="C88" s="18" t="str">
        <f>Criteria!$C78</f>
        <v>11.1</v>
      </c>
      <c r="D88" s="18" t="str">
        <f>Criteria!$A$78</f>
        <v>FORMS</v>
      </c>
      <c r="E88" s="18" t="s">
        <v>138</v>
      </c>
      <c r="F88" s="18" t="str">
        <f>'P01'!$E79</f>
        <v>NT</v>
      </c>
      <c r="G88" s="18" t="str">
        <f>'P02'!$E79</f>
        <v>NT</v>
      </c>
      <c r="H88" s="18" t="str">
        <f>'P03'!$E79</f>
        <v>NT</v>
      </c>
      <c r="I88" s="18" t="str">
        <f>'P04'!$E79</f>
        <v>NT</v>
      </c>
      <c r="J88" s="18" t="str">
        <f>'P05'!$E79</f>
        <v>NT</v>
      </c>
      <c r="K88" s="18" t="str">
        <f>'P06'!$E79</f>
        <v>NT</v>
      </c>
      <c r="L88" s="18" t="str">
        <f>'P07'!$E79</f>
        <v>NT</v>
      </c>
      <c r="M88" s="18" t="str">
        <f>'P08'!$E79</f>
        <v>NT</v>
      </c>
      <c r="N88" s="18" t="str">
        <f>'P09'!$E79</f>
        <v>NT</v>
      </c>
      <c r="O88" s="18" t="str">
        <f>'P10'!$E79</f>
        <v>NT</v>
      </c>
      <c r="P88" s="18" t="str">
        <f>'P11'!$E79</f>
        <v>NT</v>
      </c>
      <c r="Q88" s="18" t="str">
        <f>'P12'!$E79</f>
        <v>NT</v>
      </c>
      <c r="R88" s="18" t="str">
        <f>'P13'!$E79</f>
        <v>NT</v>
      </c>
      <c r="S88" s="18" t="str">
        <f>'P14'!$E79</f>
        <v>NT</v>
      </c>
      <c r="T88" s="18" t="str">
        <f>'P15'!$E79</f>
        <v>NT</v>
      </c>
      <c r="U88" s="20">
        <f t="shared" si="30"/>
        <v>0</v>
      </c>
      <c r="V88" s="20">
        <f t="shared" si="31"/>
        <v>0</v>
      </c>
      <c r="W88" s="20">
        <f t="shared" si="32"/>
        <v>0</v>
      </c>
      <c r="X88" s="20">
        <f t="shared" si="33"/>
        <v>15</v>
      </c>
      <c r="Y88" s="13" t="str">
        <f t="shared" si="34"/>
        <v>NT</v>
      </c>
      <c r="Z88" s="13"/>
      <c r="AA88" s="13">
        <v>11</v>
      </c>
      <c r="AB88" s="18" t="str">
        <f>Criteria!$C78</f>
        <v>11.1</v>
      </c>
      <c r="AC88" s="18" t="str">
        <f>Criteria!$A$78</f>
        <v>FORMS</v>
      </c>
      <c r="AD88" s="18" t="str">
        <f>'P01'!$F79</f>
        <v>N</v>
      </c>
      <c r="AE88" s="18" t="str">
        <f>'P02'!$F79</f>
        <v>N</v>
      </c>
      <c r="AF88" s="18" t="str">
        <f>'P03'!$F79</f>
        <v>N</v>
      </c>
      <c r="AG88" s="18" t="str">
        <f>'P04'!$F79</f>
        <v>N</v>
      </c>
      <c r="AH88" s="18" t="str">
        <f>'P05'!$F79</f>
        <v>N</v>
      </c>
      <c r="AI88" s="18" t="str">
        <f>'P06'!$F79</f>
        <v>N</v>
      </c>
      <c r="AJ88" s="18" t="str">
        <f>'P07'!$F79</f>
        <v>N</v>
      </c>
      <c r="AK88" s="18" t="str">
        <f>'P08'!$F79</f>
        <v>N</v>
      </c>
      <c r="AL88" s="18" t="str">
        <f>'P09'!$F79</f>
        <v>N</v>
      </c>
      <c r="AM88" s="18" t="str">
        <f>'P10'!$F79</f>
        <v>N</v>
      </c>
      <c r="AN88" s="18" t="str">
        <f>'P11'!$F79</f>
        <v>N</v>
      </c>
      <c r="AO88" s="18" t="str">
        <f>'P12'!$F79</f>
        <v>N</v>
      </c>
      <c r="AP88" s="18" t="str">
        <f>'P13'!$F79</f>
        <v>N</v>
      </c>
      <c r="AQ88" s="18" t="str">
        <f>'P14'!$F79</f>
        <v>N</v>
      </c>
      <c r="AR88" s="18" t="str">
        <f>'P15'!$F79</f>
        <v>N</v>
      </c>
      <c r="AS88" s="20">
        <f t="shared" si="35"/>
        <v>0</v>
      </c>
      <c r="AT88" s="20">
        <f t="shared" si="36"/>
        <v>0</v>
      </c>
    </row>
    <row r="89" spans="1:46" x14ac:dyDescent="0.35">
      <c r="A89" s="13">
        <v>11</v>
      </c>
      <c r="B89" s="18" t="str">
        <f>Criteria!$B79</f>
        <v>RGAA</v>
      </c>
      <c r="C89" s="18" t="str">
        <f>Criteria!$C79</f>
        <v>11.2</v>
      </c>
      <c r="D89" s="18" t="str">
        <f>Criteria!$A$78</f>
        <v>FORMS</v>
      </c>
      <c r="E89" s="18" t="s">
        <v>138</v>
      </c>
      <c r="F89" s="18" t="str">
        <f>'P01'!$E80</f>
        <v>NT</v>
      </c>
      <c r="G89" s="18" t="str">
        <f>'P02'!$E80</f>
        <v>NT</v>
      </c>
      <c r="H89" s="18" t="str">
        <f>'P03'!$E80</f>
        <v>NT</v>
      </c>
      <c r="I89" s="18" t="str">
        <f>'P04'!$E80</f>
        <v>NT</v>
      </c>
      <c r="J89" s="18" t="str">
        <f>'P05'!$E80</f>
        <v>NT</v>
      </c>
      <c r="K89" s="18" t="str">
        <f>'P06'!$E80</f>
        <v>NT</v>
      </c>
      <c r="L89" s="18" t="str">
        <f>'P07'!$E80</f>
        <v>NT</v>
      </c>
      <c r="M89" s="18" t="str">
        <f>'P08'!$E80</f>
        <v>NT</v>
      </c>
      <c r="N89" s="18" t="str">
        <f>'P09'!$E80</f>
        <v>NT</v>
      </c>
      <c r="O89" s="18" t="str">
        <f>'P10'!$E80</f>
        <v>NT</v>
      </c>
      <c r="P89" s="18" t="str">
        <f>'P11'!$E80</f>
        <v>NT</v>
      </c>
      <c r="Q89" s="18" t="str">
        <f>'P12'!$E80</f>
        <v>NT</v>
      </c>
      <c r="R89" s="18" t="str">
        <f>'P13'!$E80</f>
        <v>NT</v>
      </c>
      <c r="S89" s="18" t="str">
        <f>'P14'!$E80</f>
        <v>NT</v>
      </c>
      <c r="T89" s="18" t="str">
        <f>'P15'!$E80</f>
        <v>NT</v>
      </c>
      <c r="U89" s="20">
        <f t="shared" si="30"/>
        <v>0</v>
      </c>
      <c r="V89" s="20">
        <f t="shared" si="31"/>
        <v>0</v>
      </c>
      <c r="W89" s="20">
        <f t="shared" si="32"/>
        <v>0</v>
      </c>
      <c r="X89" s="20">
        <f t="shared" si="33"/>
        <v>15</v>
      </c>
      <c r="Y89" s="13" t="str">
        <f t="shared" si="34"/>
        <v>NT</v>
      </c>
      <c r="Z89" s="13"/>
      <c r="AA89" s="13">
        <v>11</v>
      </c>
      <c r="AB89" s="18" t="str">
        <f>Criteria!$C79</f>
        <v>11.2</v>
      </c>
      <c r="AC89" s="18" t="str">
        <f>Criteria!$A$78</f>
        <v>FORMS</v>
      </c>
      <c r="AD89" s="18" t="str">
        <f>'P01'!$F80</f>
        <v>N</v>
      </c>
      <c r="AE89" s="18" t="str">
        <f>'P02'!$F80</f>
        <v>N</v>
      </c>
      <c r="AF89" s="18" t="str">
        <f>'P03'!$F80</f>
        <v>N</v>
      </c>
      <c r="AG89" s="18" t="str">
        <f>'P04'!$F80</f>
        <v>N</v>
      </c>
      <c r="AH89" s="18" t="str">
        <f>'P05'!$F80</f>
        <v>N</v>
      </c>
      <c r="AI89" s="18" t="str">
        <f>'P06'!$F80</f>
        <v>N</v>
      </c>
      <c r="AJ89" s="18" t="str">
        <f>'P07'!$F80</f>
        <v>N</v>
      </c>
      <c r="AK89" s="18" t="str">
        <f>'P08'!$F80</f>
        <v>N</v>
      </c>
      <c r="AL89" s="18" t="str">
        <f>'P09'!$F80</f>
        <v>N</v>
      </c>
      <c r="AM89" s="18" t="str">
        <f>'P10'!$F80</f>
        <v>N</v>
      </c>
      <c r="AN89" s="18" t="str">
        <f>'P11'!$F80</f>
        <v>N</v>
      </c>
      <c r="AO89" s="18" t="str">
        <f>'P12'!$F80</f>
        <v>N</v>
      </c>
      <c r="AP89" s="18" t="str">
        <f>'P13'!$F80</f>
        <v>N</v>
      </c>
      <c r="AQ89" s="18" t="str">
        <f>'P14'!$F80</f>
        <v>N</v>
      </c>
      <c r="AR89" s="18" t="str">
        <f>'P15'!$F80</f>
        <v>N</v>
      </c>
      <c r="AS89" s="20">
        <f t="shared" si="35"/>
        <v>0</v>
      </c>
      <c r="AT89" s="20">
        <f t="shared" si="36"/>
        <v>0</v>
      </c>
    </row>
    <row r="90" spans="1:46" x14ac:dyDescent="0.35">
      <c r="A90" s="13">
        <v>11</v>
      </c>
      <c r="B90" s="18" t="str">
        <f>Criteria!$B80</f>
        <v>RGAA</v>
      </c>
      <c r="C90" s="18" t="str">
        <f>Criteria!$C80</f>
        <v>11.3</v>
      </c>
      <c r="D90" s="18" t="str">
        <f>Criteria!$A$78</f>
        <v>FORMS</v>
      </c>
      <c r="E90" s="18" t="s">
        <v>139</v>
      </c>
      <c r="F90" s="18" t="str">
        <f>'P01'!$E81</f>
        <v>NT</v>
      </c>
      <c r="G90" s="18" t="str">
        <f>'P02'!$E81</f>
        <v>NT</v>
      </c>
      <c r="H90" s="18" t="str">
        <f>'P03'!$E81</f>
        <v>NT</v>
      </c>
      <c r="I90" s="18" t="str">
        <f>'P04'!$E81</f>
        <v>NT</v>
      </c>
      <c r="J90" s="18" t="str">
        <f>'P05'!$E81</f>
        <v>NT</v>
      </c>
      <c r="K90" s="18" t="str">
        <f>'P06'!$E81</f>
        <v>NT</v>
      </c>
      <c r="L90" s="18" t="str">
        <f>'P07'!$E81</f>
        <v>NT</v>
      </c>
      <c r="M90" s="18" t="str">
        <f>'P08'!$E81</f>
        <v>NT</v>
      </c>
      <c r="N90" s="18" t="str">
        <f>'P09'!$E81</f>
        <v>NT</v>
      </c>
      <c r="O90" s="18" t="str">
        <f>'P10'!$E81</f>
        <v>NT</v>
      </c>
      <c r="P90" s="18" t="str">
        <f>'P11'!$E81</f>
        <v>NT</v>
      </c>
      <c r="Q90" s="18" t="str">
        <f>'P12'!$E81</f>
        <v>NT</v>
      </c>
      <c r="R90" s="18" t="str">
        <f>'P13'!$E81</f>
        <v>NT</v>
      </c>
      <c r="S90" s="18" t="str">
        <f>'P14'!$E81</f>
        <v>NT</v>
      </c>
      <c r="T90" s="18" t="str">
        <f>'P15'!$E81</f>
        <v>NT</v>
      </c>
      <c r="U90" s="20">
        <f t="shared" si="30"/>
        <v>0</v>
      </c>
      <c r="V90" s="20">
        <f t="shared" si="31"/>
        <v>0</v>
      </c>
      <c r="W90" s="20">
        <f t="shared" si="32"/>
        <v>0</v>
      </c>
      <c r="X90" s="20">
        <f t="shared" si="33"/>
        <v>15</v>
      </c>
      <c r="Y90" s="13" t="str">
        <f t="shared" si="34"/>
        <v>NT</v>
      </c>
      <c r="Z90" s="13"/>
      <c r="AA90" s="13">
        <v>11</v>
      </c>
      <c r="AB90" s="18" t="str">
        <f>Criteria!$C80</f>
        <v>11.3</v>
      </c>
      <c r="AC90" s="18" t="str">
        <f>Criteria!$A$78</f>
        <v>FORMS</v>
      </c>
      <c r="AD90" s="18" t="str">
        <f>'P01'!$F81</f>
        <v>N</v>
      </c>
      <c r="AE90" s="18" t="str">
        <f>'P02'!$F81</f>
        <v>N</v>
      </c>
      <c r="AF90" s="18" t="str">
        <f>'P03'!$F81</f>
        <v>N</v>
      </c>
      <c r="AG90" s="18" t="str">
        <f>'P04'!$F81</f>
        <v>N</v>
      </c>
      <c r="AH90" s="18" t="str">
        <f>'P05'!$F81</f>
        <v>N</v>
      </c>
      <c r="AI90" s="18" t="str">
        <f>'P06'!$F81</f>
        <v>N</v>
      </c>
      <c r="AJ90" s="18" t="str">
        <f>'P07'!$F81</f>
        <v>N</v>
      </c>
      <c r="AK90" s="18" t="str">
        <f>'P08'!$F81</f>
        <v>N</v>
      </c>
      <c r="AL90" s="18" t="str">
        <f>'P09'!$F81</f>
        <v>N</v>
      </c>
      <c r="AM90" s="18" t="str">
        <f>'P10'!$F81</f>
        <v>N</v>
      </c>
      <c r="AN90" s="18" t="str">
        <f>'P11'!$F81</f>
        <v>N</v>
      </c>
      <c r="AO90" s="18" t="str">
        <f>'P12'!$F81</f>
        <v>N</v>
      </c>
      <c r="AP90" s="18" t="str">
        <f>'P13'!$F81</f>
        <v>N</v>
      </c>
      <c r="AQ90" s="18" t="str">
        <f>'P14'!$F81</f>
        <v>N</v>
      </c>
      <c r="AR90" s="18" t="str">
        <f>'P15'!$F81</f>
        <v>N</v>
      </c>
      <c r="AS90" s="20">
        <f t="shared" si="35"/>
        <v>0</v>
      </c>
      <c r="AT90" s="20">
        <f t="shared" si="36"/>
        <v>0</v>
      </c>
    </row>
    <row r="91" spans="1:46" x14ac:dyDescent="0.35">
      <c r="A91" s="13">
        <v>11</v>
      </c>
      <c r="B91" s="18" t="str">
        <f>Criteria!$B81</f>
        <v>RGAA</v>
      </c>
      <c r="C91" s="18" t="str">
        <f>Criteria!$C81</f>
        <v>11.4</v>
      </c>
      <c r="D91" s="18" t="str">
        <f>Criteria!$A$78</f>
        <v>FORMS</v>
      </c>
      <c r="E91" s="18" t="s">
        <v>138</v>
      </c>
      <c r="F91" s="18" t="str">
        <f>'P01'!$E82</f>
        <v>NT</v>
      </c>
      <c r="G91" s="18" t="str">
        <f>'P02'!$E82</f>
        <v>NT</v>
      </c>
      <c r="H91" s="18" t="str">
        <f>'P03'!$E82</f>
        <v>NT</v>
      </c>
      <c r="I91" s="18" t="str">
        <f>'P04'!$E82</f>
        <v>NT</v>
      </c>
      <c r="J91" s="18" t="str">
        <f>'P05'!$E82</f>
        <v>NT</v>
      </c>
      <c r="K91" s="18" t="str">
        <f>'P06'!$E82</f>
        <v>NT</v>
      </c>
      <c r="L91" s="18" t="str">
        <f>'P07'!$E82</f>
        <v>NT</v>
      </c>
      <c r="M91" s="18" t="str">
        <f>'P08'!$E82</f>
        <v>NT</v>
      </c>
      <c r="N91" s="18" t="str">
        <f>'P09'!$E82</f>
        <v>NT</v>
      </c>
      <c r="O91" s="18" t="str">
        <f>'P10'!$E82</f>
        <v>NT</v>
      </c>
      <c r="P91" s="18" t="str">
        <f>'P11'!$E82</f>
        <v>NT</v>
      </c>
      <c r="Q91" s="18" t="str">
        <f>'P12'!$E82</f>
        <v>NT</v>
      </c>
      <c r="R91" s="18" t="str">
        <f>'P13'!$E82</f>
        <v>NT</v>
      </c>
      <c r="S91" s="18" t="str">
        <f>'P14'!$E82</f>
        <v>NT</v>
      </c>
      <c r="T91" s="18" t="str">
        <f>'P15'!$E82</f>
        <v>NT</v>
      </c>
      <c r="U91" s="20">
        <f t="shared" si="30"/>
        <v>0</v>
      </c>
      <c r="V91" s="20">
        <f t="shared" si="31"/>
        <v>0</v>
      </c>
      <c r="W91" s="20">
        <f t="shared" si="32"/>
        <v>0</v>
      </c>
      <c r="X91" s="20">
        <f t="shared" si="33"/>
        <v>15</v>
      </c>
      <c r="Y91" s="13" t="str">
        <f t="shared" si="34"/>
        <v>NT</v>
      </c>
      <c r="Z91" s="13"/>
      <c r="AA91" s="13">
        <v>11</v>
      </c>
      <c r="AB91" s="18" t="str">
        <f>Criteria!$C81</f>
        <v>11.4</v>
      </c>
      <c r="AC91" s="18" t="str">
        <f>Criteria!$A$78</f>
        <v>FORMS</v>
      </c>
      <c r="AD91" s="18" t="str">
        <f>'P01'!$F82</f>
        <v>N</v>
      </c>
      <c r="AE91" s="18" t="str">
        <f>'P02'!$F82</f>
        <v>N</v>
      </c>
      <c r="AF91" s="18" t="str">
        <f>'P03'!$F82</f>
        <v>N</v>
      </c>
      <c r="AG91" s="18" t="str">
        <f>'P04'!$F82</f>
        <v>N</v>
      </c>
      <c r="AH91" s="18" t="str">
        <f>'P05'!$F82</f>
        <v>N</v>
      </c>
      <c r="AI91" s="18" t="str">
        <f>'P06'!$F82</f>
        <v>N</v>
      </c>
      <c r="AJ91" s="18" t="str">
        <f>'P07'!$F82</f>
        <v>N</v>
      </c>
      <c r="AK91" s="18" t="str">
        <f>'P08'!$F82</f>
        <v>N</v>
      </c>
      <c r="AL91" s="18" t="str">
        <f>'P09'!$F82</f>
        <v>N</v>
      </c>
      <c r="AM91" s="18" t="str">
        <f>'P10'!$F82</f>
        <v>N</v>
      </c>
      <c r="AN91" s="18" t="str">
        <f>'P11'!$F82</f>
        <v>N</v>
      </c>
      <c r="AO91" s="18" t="str">
        <f>'P12'!$F82</f>
        <v>N</v>
      </c>
      <c r="AP91" s="18" t="str">
        <f>'P13'!$F82</f>
        <v>N</v>
      </c>
      <c r="AQ91" s="18" t="str">
        <f>'P14'!$F82</f>
        <v>N</v>
      </c>
      <c r="AR91" s="18" t="str">
        <f>'P15'!$F82</f>
        <v>N</v>
      </c>
      <c r="AS91" s="20">
        <f t="shared" si="35"/>
        <v>0</v>
      </c>
      <c r="AT91" s="20">
        <f t="shared" si="36"/>
        <v>0</v>
      </c>
    </row>
    <row r="92" spans="1:46" x14ac:dyDescent="0.35">
      <c r="A92" s="13">
        <v>11</v>
      </c>
      <c r="B92" s="18" t="str">
        <f>Criteria!$B82</f>
        <v>RGAA</v>
      </c>
      <c r="C92" s="18" t="str">
        <f>Criteria!$C82</f>
        <v>11.5</v>
      </c>
      <c r="D92" s="18" t="str">
        <f>Criteria!$A$78</f>
        <v>FORMS</v>
      </c>
      <c r="E92" s="18" t="s">
        <v>138</v>
      </c>
      <c r="F92" s="18" t="str">
        <f>'P01'!$E83</f>
        <v>NT</v>
      </c>
      <c r="G92" s="18" t="str">
        <f>'P02'!$E83</f>
        <v>NT</v>
      </c>
      <c r="H92" s="18" t="str">
        <f>'P03'!$E83</f>
        <v>NT</v>
      </c>
      <c r="I92" s="18" t="str">
        <f>'P04'!$E83</f>
        <v>NT</v>
      </c>
      <c r="J92" s="18" t="str">
        <f>'P05'!$E83</f>
        <v>NT</v>
      </c>
      <c r="K92" s="18" t="str">
        <f>'P06'!$E83</f>
        <v>NT</v>
      </c>
      <c r="L92" s="18" t="str">
        <f>'P07'!$E83</f>
        <v>NT</v>
      </c>
      <c r="M92" s="18" t="str">
        <f>'P08'!$E83</f>
        <v>NT</v>
      </c>
      <c r="N92" s="18" t="str">
        <f>'P09'!$E83</f>
        <v>NT</v>
      </c>
      <c r="O92" s="18" t="str">
        <f>'P10'!$E83</f>
        <v>NT</v>
      </c>
      <c r="P92" s="18" t="str">
        <f>'P11'!$E83</f>
        <v>NT</v>
      </c>
      <c r="Q92" s="18" t="str">
        <f>'P12'!$E83</f>
        <v>NT</v>
      </c>
      <c r="R92" s="18" t="str">
        <f>'P13'!$E83</f>
        <v>NT</v>
      </c>
      <c r="S92" s="18" t="str">
        <f>'P14'!$E83</f>
        <v>NT</v>
      </c>
      <c r="T92" s="18" t="str">
        <f>'P15'!$E83</f>
        <v>NT</v>
      </c>
      <c r="U92" s="20">
        <f t="shared" si="30"/>
        <v>0</v>
      </c>
      <c r="V92" s="20">
        <f t="shared" si="31"/>
        <v>0</v>
      </c>
      <c r="W92" s="20">
        <f t="shared" si="32"/>
        <v>0</v>
      </c>
      <c r="X92" s="20">
        <f t="shared" si="33"/>
        <v>15</v>
      </c>
      <c r="Y92" s="13" t="str">
        <f t="shared" si="34"/>
        <v>NT</v>
      </c>
      <c r="Z92" s="13"/>
      <c r="AA92" s="13">
        <v>11</v>
      </c>
      <c r="AB92" s="18" t="str">
        <f>Criteria!$C82</f>
        <v>11.5</v>
      </c>
      <c r="AC92" s="18" t="str">
        <f>Criteria!$A$78</f>
        <v>FORMS</v>
      </c>
      <c r="AD92" s="18" t="str">
        <f>'P01'!$F83</f>
        <v>N</v>
      </c>
      <c r="AE92" s="18" t="str">
        <f>'P02'!$F83</f>
        <v>N</v>
      </c>
      <c r="AF92" s="18" t="str">
        <f>'P03'!$F83</f>
        <v>N</v>
      </c>
      <c r="AG92" s="18" t="str">
        <f>'P04'!$F83</f>
        <v>N</v>
      </c>
      <c r="AH92" s="18" t="str">
        <f>'P05'!$F83</f>
        <v>N</v>
      </c>
      <c r="AI92" s="18" t="str">
        <f>'P06'!$F83</f>
        <v>N</v>
      </c>
      <c r="AJ92" s="18" t="str">
        <f>'P07'!$F83</f>
        <v>N</v>
      </c>
      <c r="AK92" s="18" t="str">
        <f>'P08'!$F83</f>
        <v>N</v>
      </c>
      <c r="AL92" s="18" t="str">
        <f>'P09'!$F83</f>
        <v>N</v>
      </c>
      <c r="AM92" s="18" t="str">
        <f>'P10'!$F83</f>
        <v>N</v>
      </c>
      <c r="AN92" s="18" t="str">
        <f>'P11'!$F83</f>
        <v>N</v>
      </c>
      <c r="AO92" s="18" t="str">
        <f>'P12'!$F83</f>
        <v>N</v>
      </c>
      <c r="AP92" s="18" t="str">
        <f>'P13'!$F83</f>
        <v>N</v>
      </c>
      <c r="AQ92" s="18" t="str">
        <f>'P14'!$F83</f>
        <v>N</v>
      </c>
      <c r="AR92" s="18" t="str">
        <f>'P15'!$F83</f>
        <v>N</v>
      </c>
      <c r="AS92" s="20">
        <f t="shared" si="35"/>
        <v>0</v>
      </c>
      <c r="AT92" s="20">
        <f t="shared" si="36"/>
        <v>0</v>
      </c>
    </row>
    <row r="93" spans="1:46" x14ac:dyDescent="0.35">
      <c r="A93" s="13">
        <v>11</v>
      </c>
      <c r="B93" s="18" t="str">
        <f>Criteria!$B83</f>
        <v>RGAA</v>
      </c>
      <c r="C93" s="18" t="str">
        <f>Criteria!$C83</f>
        <v>11.6</v>
      </c>
      <c r="D93" s="18" t="str">
        <f>Criteria!$A$78</f>
        <v>FORMS</v>
      </c>
      <c r="E93" s="18" t="s">
        <v>138</v>
      </c>
      <c r="F93" s="18" t="str">
        <f>'P01'!$E84</f>
        <v>NT</v>
      </c>
      <c r="G93" s="18" t="str">
        <f>'P02'!$E84</f>
        <v>NT</v>
      </c>
      <c r="H93" s="18" t="str">
        <f>'P03'!$E84</f>
        <v>NT</v>
      </c>
      <c r="I93" s="18" t="str">
        <f>'P04'!$E84</f>
        <v>NT</v>
      </c>
      <c r="J93" s="18" t="str">
        <f>'P05'!$E84</f>
        <v>NT</v>
      </c>
      <c r="K93" s="18" t="str">
        <f>'P06'!$E84</f>
        <v>NT</v>
      </c>
      <c r="L93" s="18" t="str">
        <f>'P07'!$E84</f>
        <v>NT</v>
      </c>
      <c r="M93" s="18" t="str">
        <f>'P08'!$E84</f>
        <v>NT</v>
      </c>
      <c r="N93" s="18" t="str">
        <f>'P09'!$E84</f>
        <v>NT</v>
      </c>
      <c r="O93" s="18" t="str">
        <f>'P10'!$E84</f>
        <v>NT</v>
      </c>
      <c r="P93" s="18" t="str">
        <f>'P11'!$E84</f>
        <v>NT</v>
      </c>
      <c r="Q93" s="18" t="str">
        <f>'P12'!$E84</f>
        <v>NT</v>
      </c>
      <c r="R93" s="18" t="str">
        <f>'P13'!$E84</f>
        <v>NT</v>
      </c>
      <c r="S93" s="18" t="str">
        <f>'P14'!$E84</f>
        <v>NT</v>
      </c>
      <c r="T93" s="18" t="str">
        <f>'P15'!$E84</f>
        <v>NT</v>
      </c>
      <c r="U93" s="20">
        <f t="shared" si="30"/>
        <v>0</v>
      </c>
      <c r="V93" s="20">
        <f t="shared" si="31"/>
        <v>0</v>
      </c>
      <c r="W93" s="20">
        <f t="shared" si="32"/>
        <v>0</v>
      </c>
      <c r="X93" s="20">
        <f t="shared" si="33"/>
        <v>15</v>
      </c>
      <c r="Y93" s="13" t="str">
        <f t="shared" si="34"/>
        <v>NT</v>
      </c>
      <c r="Z93" s="13"/>
      <c r="AA93" s="13">
        <v>11</v>
      </c>
      <c r="AB93" s="18" t="str">
        <f>Criteria!$C83</f>
        <v>11.6</v>
      </c>
      <c r="AC93" s="18" t="str">
        <f>Criteria!$A$78</f>
        <v>FORMS</v>
      </c>
      <c r="AD93" s="18" t="str">
        <f>'P01'!$F84</f>
        <v>N</v>
      </c>
      <c r="AE93" s="18" t="str">
        <f>'P02'!$F84</f>
        <v>N</v>
      </c>
      <c r="AF93" s="18" t="str">
        <f>'P03'!$F84</f>
        <v>N</v>
      </c>
      <c r="AG93" s="18" t="str">
        <f>'P04'!$F84</f>
        <v>N</v>
      </c>
      <c r="AH93" s="18" t="str">
        <f>'P05'!$F84</f>
        <v>N</v>
      </c>
      <c r="AI93" s="18" t="str">
        <f>'P06'!$F84</f>
        <v>N</v>
      </c>
      <c r="AJ93" s="18" t="str">
        <f>'P07'!$F84</f>
        <v>N</v>
      </c>
      <c r="AK93" s="18" t="str">
        <f>'P08'!$F84</f>
        <v>N</v>
      </c>
      <c r="AL93" s="18" t="str">
        <f>'P09'!$F84</f>
        <v>N</v>
      </c>
      <c r="AM93" s="18" t="str">
        <f>'P10'!$F84</f>
        <v>N</v>
      </c>
      <c r="AN93" s="18" t="str">
        <f>'P11'!$F84</f>
        <v>N</v>
      </c>
      <c r="AO93" s="18" t="str">
        <f>'P12'!$F84</f>
        <v>N</v>
      </c>
      <c r="AP93" s="18" t="str">
        <f>'P13'!$F84</f>
        <v>N</v>
      </c>
      <c r="AQ93" s="18" t="str">
        <f>'P14'!$F84</f>
        <v>N</v>
      </c>
      <c r="AR93" s="18" t="str">
        <f>'P15'!$F84</f>
        <v>N</v>
      </c>
      <c r="AS93" s="20">
        <f t="shared" si="35"/>
        <v>0</v>
      </c>
      <c r="AT93" s="20">
        <f t="shared" si="36"/>
        <v>0</v>
      </c>
    </row>
    <row r="94" spans="1:46" x14ac:dyDescent="0.35">
      <c r="A94" s="13">
        <v>11</v>
      </c>
      <c r="B94" s="18" t="str">
        <f>Criteria!$B84</f>
        <v>RGAA</v>
      </c>
      <c r="C94" s="18" t="str">
        <f>Criteria!$C84</f>
        <v>11.7</v>
      </c>
      <c r="D94" s="18" t="str">
        <f>Criteria!$A$78</f>
        <v>FORMS</v>
      </c>
      <c r="E94" s="18" t="s">
        <v>138</v>
      </c>
      <c r="F94" s="18" t="str">
        <f>'P01'!$E85</f>
        <v>NT</v>
      </c>
      <c r="G94" s="18" t="str">
        <f>'P02'!$E85</f>
        <v>NT</v>
      </c>
      <c r="H94" s="18" t="str">
        <f>'P03'!$E85</f>
        <v>NT</v>
      </c>
      <c r="I94" s="18" t="str">
        <f>'P04'!$E85</f>
        <v>NT</v>
      </c>
      <c r="J94" s="18" t="str">
        <f>'P05'!$E85</f>
        <v>NT</v>
      </c>
      <c r="K94" s="18" t="str">
        <f>'P06'!$E85</f>
        <v>NT</v>
      </c>
      <c r="L94" s="18" t="str">
        <f>'P07'!$E85</f>
        <v>NT</v>
      </c>
      <c r="M94" s="18" t="str">
        <f>'P08'!$E85</f>
        <v>NT</v>
      </c>
      <c r="N94" s="18" t="str">
        <f>'P09'!$E85</f>
        <v>NT</v>
      </c>
      <c r="O94" s="18" t="str">
        <f>'P10'!$E85</f>
        <v>NT</v>
      </c>
      <c r="P94" s="18" t="str">
        <f>'P11'!$E85</f>
        <v>NT</v>
      </c>
      <c r="Q94" s="18" t="str">
        <f>'P12'!$E85</f>
        <v>NT</v>
      </c>
      <c r="R94" s="18" t="str">
        <f>'P13'!$E85</f>
        <v>NT</v>
      </c>
      <c r="S94" s="18" t="str">
        <f>'P14'!$E85</f>
        <v>NT</v>
      </c>
      <c r="T94" s="18" t="str">
        <f>'P15'!$E85</f>
        <v>NT</v>
      </c>
      <c r="U94" s="20">
        <f t="shared" si="30"/>
        <v>0</v>
      </c>
      <c r="V94" s="20">
        <f t="shared" si="31"/>
        <v>0</v>
      </c>
      <c r="W94" s="20">
        <f t="shared" si="32"/>
        <v>0</v>
      </c>
      <c r="X94" s="20">
        <f t="shared" si="33"/>
        <v>15</v>
      </c>
      <c r="Y94" s="13" t="str">
        <f t="shared" si="34"/>
        <v>NT</v>
      </c>
      <c r="Z94" s="13"/>
      <c r="AA94" s="13">
        <v>11</v>
      </c>
      <c r="AB94" s="18" t="str">
        <f>Criteria!$C84</f>
        <v>11.7</v>
      </c>
      <c r="AC94" s="18" t="str">
        <f>Criteria!$A$78</f>
        <v>FORMS</v>
      </c>
      <c r="AD94" s="18" t="str">
        <f>'P01'!$F85</f>
        <v>N</v>
      </c>
      <c r="AE94" s="18" t="str">
        <f>'P02'!$F85</f>
        <v>N</v>
      </c>
      <c r="AF94" s="18" t="str">
        <f>'P03'!$F85</f>
        <v>N</v>
      </c>
      <c r="AG94" s="18" t="str">
        <f>'P04'!$F85</f>
        <v>N</v>
      </c>
      <c r="AH94" s="18" t="str">
        <f>'P05'!$F85</f>
        <v>N</v>
      </c>
      <c r="AI94" s="18" t="str">
        <f>'P06'!$F85</f>
        <v>N</v>
      </c>
      <c r="AJ94" s="18" t="str">
        <f>'P07'!$F85</f>
        <v>N</v>
      </c>
      <c r="AK94" s="18" t="str">
        <f>'P08'!$F85</f>
        <v>N</v>
      </c>
      <c r="AL94" s="18" t="str">
        <f>'P09'!$F85</f>
        <v>N</v>
      </c>
      <c r="AM94" s="18" t="str">
        <f>'P10'!$F85</f>
        <v>N</v>
      </c>
      <c r="AN94" s="18" t="str">
        <f>'P11'!$F85</f>
        <v>N</v>
      </c>
      <c r="AO94" s="18" t="str">
        <f>'P12'!$F85</f>
        <v>N</v>
      </c>
      <c r="AP94" s="18" t="str">
        <f>'P13'!$F85</f>
        <v>N</v>
      </c>
      <c r="AQ94" s="18" t="str">
        <f>'P14'!$F85</f>
        <v>N</v>
      </c>
      <c r="AR94" s="18" t="str">
        <f>'P15'!$F85</f>
        <v>N</v>
      </c>
      <c r="AS94" s="20">
        <f t="shared" si="35"/>
        <v>0</v>
      </c>
      <c r="AT94" s="20">
        <f t="shared" si="36"/>
        <v>0</v>
      </c>
    </row>
    <row r="95" spans="1:46" x14ac:dyDescent="0.35">
      <c r="A95" s="13">
        <v>11</v>
      </c>
      <c r="B95" s="18" t="str">
        <f>Criteria!$B85</f>
        <v>RGAA</v>
      </c>
      <c r="C95" s="18" t="str">
        <f>Criteria!$C85</f>
        <v>11.8</v>
      </c>
      <c r="D95" s="18" t="str">
        <f>Criteria!$A$78</f>
        <v>FORMS</v>
      </c>
      <c r="E95" s="18" t="s">
        <v>138</v>
      </c>
      <c r="F95" s="18" t="str">
        <f>'P01'!$E86</f>
        <v>NT</v>
      </c>
      <c r="G95" s="18" t="str">
        <f>'P02'!$E86</f>
        <v>NT</v>
      </c>
      <c r="H95" s="18" t="str">
        <f>'P03'!$E86</f>
        <v>NT</v>
      </c>
      <c r="I95" s="18" t="str">
        <f>'P04'!$E86</f>
        <v>NT</v>
      </c>
      <c r="J95" s="18" t="str">
        <f>'P05'!$E86</f>
        <v>NT</v>
      </c>
      <c r="K95" s="18" t="str">
        <f>'P06'!$E86</f>
        <v>NT</v>
      </c>
      <c r="L95" s="18" t="str">
        <f>'P07'!$E86</f>
        <v>NT</v>
      </c>
      <c r="M95" s="18" t="str">
        <f>'P08'!$E86</f>
        <v>NT</v>
      </c>
      <c r="N95" s="18" t="str">
        <f>'P09'!$E86</f>
        <v>NT</v>
      </c>
      <c r="O95" s="18" t="str">
        <f>'P10'!$E86</f>
        <v>NT</v>
      </c>
      <c r="P95" s="18" t="str">
        <f>'P11'!$E86</f>
        <v>NT</v>
      </c>
      <c r="Q95" s="18" t="str">
        <f>'P12'!$E86</f>
        <v>NT</v>
      </c>
      <c r="R95" s="18" t="str">
        <f>'P13'!$E86</f>
        <v>NT</v>
      </c>
      <c r="S95" s="18" t="str">
        <f>'P14'!$E86</f>
        <v>NT</v>
      </c>
      <c r="T95" s="18" t="str">
        <f>'P15'!$E86</f>
        <v>NT</v>
      </c>
      <c r="U95" s="20">
        <f t="shared" si="30"/>
        <v>0</v>
      </c>
      <c r="V95" s="20">
        <f t="shared" si="31"/>
        <v>0</v>
      </c>
      <c r="W95" s="20">
        <f t="shared" si="32"/>
        <v>0</v>
      </c>
      <c r="X95" s="20">
        <f t="shared" si="33"/>
        <v>15</v>
      </c>
      <c r="Y95" s="13" t="str">
        <f t="shared" si="34"/>
        <v>NT</v>
      </c>
      <c r="Z95" s="13"/>
      <c r="AA95" s="13">
        <v>11</v>
      </c>
      <c r="AB95" s="18" t="str">
        <f>Criteria!$C85</f>
        <v>11.8</v>
      </c>
      <c r="AC95" s="18" t="str">
        <f>Criteria!$A$78</f>
        <v>FORMS</v>
      </c>
      <c r="AD95" s="18" t="str">
        <f>'P01'!$F86</f>
        <v>N</v>
      </c>
      <c r="AE95" s="18" t="str">
        <f>'P02'!$F86</f>
        <v>N</v>
      </c>
      <c r="AF95" s="18" t="str">
        <f>'P03'!$F86</f>
        <v>N</v>
      </c>
      <c r="AG95" s="18" t="str">
        <f>'P04'!$F86</f>
        <v>N</v>
      </c>
      <c r="AH95" s="18" t="str">
        <f>'P05'!$F86</f>
        <v>N</v>
      </c>
      <c r="AI95" s="18" t="str">
        <f>'P06'!$F86</f>
        <v>N</v>
      </c>
      <c r="AJ95" s="18" t="str">
        <f>'P07'!$F86</f>
        <v>N</v>
      </c>
      <c r="AK95" s="18" t="str">
        <f>'P08'!$F86</f>
        <v>N</v>
      </c>
      <c r="AL95" s="18" t="str">
        <f>'P09'!$F86</f>
        <v>N</v>
      </c>
      <c r="AM95" s="18" t="str">
        <f>'P10'!$F86</f>
        <v>N</v>
      </c>
      <c r="AN95" s="18" t="str">
        <f>'P11'!$F86</f>
        <v>N</v>
      </c>
      <c r="AO95" s="18" t="str">
        <f>'P12'!$F86</f>
        <v>N</v>
      </c>
      <c r="AP95" s="18" t="str">
        <f>'P13'!$F86</f>
        <v>N</v>
      </c>
      <c r="AQ95" s="18" t="str">
        <f>'P14'!$F86</f>
        <v>N</v>
      </c>
      <c r="AR95" s="18" t="str">
        <f>'P15'!$F86</f>
        <v>N</v>
      </c>
      <c r="AS95" s="20">
        <f t="shared" si="35"/>
        <v>0</v>
      </c>
      <c r="AT95" s="20">
        <f t="shared" si="36"/>
        <v>0</v>
      </c>
    </row>
    <row r="96" spans="1:46" x14ac:dyDescent="0.35">
      <c r="A96" s="13">
        <v>11</v>
      </c>
      <c r="B96" s="18" t="str">
        <f>Criteria!$B86</f>
        <v>RGAA</v>
      </c>
      <c r="C96" s="18" t="str">
        <f>Criteria!$C86</f>
        <v>11.9</v>
      </c>
      <c r="D96" s="18" t="str">
        <f>Criteria!$A$78</f>
        <v>FORMS</v>
      </c>
      <c r="E96" s="18" t="s">
        <v>138</v>
      </c>
      <c r="F96" s="18" t="str">
        <f>'P01'!$E87</f>
        <v>NT</v>
      </c>
      <c r="G96" s="18" t="str">
        <f>'P02'!$E87</f>
        <v>NT</v>
      </c>
      <c r="H96" s="18" t="str">
        <f>'P03'!$E87</f>
        <v>NT</v>
      </c>
      <c r="I96" s="18" t="str">
        <f>'P04'!$E87</f>
        <v>NT</v>
      </c>
      <c r="J96" s="18" t="str">
        <f>'P05'!$E87</f>
        <v>NT</v>
      </c>
      <c r="K96" s="18" t="str">
        <f>'P06'!$E87</f>
        <v>NT</v>
      </c>
      <c r="L96" s="18" t="str">
        <f>'P07'!$E87</f>
        <v>NT</v>
      </c>
      <c r="M96" s="18" t="str">
        <f>'P08'!$E87</f>
        <v>NT</v>
      </c>
      <c r="N96" s="18" t="str">
        <f>'P09'!$E87</f>
        <v>NT</v>
      </c>
      <c r="O96" s="18" t="str">
        <f>'P10'!$E87</f>
        <v>NT</v>
      </c>
      <c r="P96" s="18" t="str">
        <f>'P11'!$E87</f>
        <v>NT</v>
      </c>
      <c r="Q96" s="18" t="str">
        <f>'P12'!$E87</f>
        <v>NT</v>
      </c>
      <c r="R96" s="18" t="str">
        <f>'P13'!$E87</f>
        <v>NT</v>
      </c>
      <c r="S96" s="18" t="str">
        <f>'P14'!$E87</f>
        <v>NT</v>
      </c>
      <c r="T96" s="18" t="str">
        <f>'P15'!$E87</f>
        <v>NT</v>
      </c>
      <c r="U96" s="20">
        <f t="shared" si="30"/>
        <v>0</v>
      </c>
      <c r="V96" s="20">
        <f t="shared" si="31"/>
        <v>0</v>
      </c>
      <c r="W96" s="20">
        <f t="shared" si="32"/>
        <v>0</v>
      </c>
      <c r="X96" s="20">
        <f t="shared" si="33"/>
        <v>15</v>
      </c>
      <c r="Y96" s="13" t="str">
        <f t="shared" si="34"/>
        <v>NT</v>
      </c>
      <c r="Z96" s="13"/>
      <c r="AA96" s="13">
        <v>11</v>
      </c>
      <c r="AB96" s="18" t="str">
        <f>Criteria!$C86</f>
        <v>11.9</v>
      </c>
      <c r="AC96" s="18" t="str">
        <f>Criteria!$A$78</f>
        <v>FORMS</v>
      </c>
      <c r="AD96" s="18" t="str">
        <f>'P01'!$F87</f>
        <v>N</v>
      </c>
      <c r="AE96" s="18" t="str">
        <f>'P02'!$F87</f>
        <v>N</v>
      </c>
      <c r="AF96" s="18" t="str">
        <f>'P03'!$F87</f>
        <v>N</v>
      </c>
      <c r="AG96" s="18" t="str">
        <f>'P04'!$F87</f>
        <v>N</v>
      </c>
      <c r="AH96" s="18" t="str">
        <f>'P05'!$F87</f>
        <v>N</v>
      </c>
      <c r="AI96" s="18" t="str">
        <f>'P06'!$F87</f>
        <v>N</v>
      </c>
      <c r="AJ96" s="18" t="str">
        <f>'P07'!$F87</f>
        <v>N</v>
      </c>
      <c r="AK96" s="18" t="str">
        <f>'P08'!$F87</f>
        <v>N</v>
      </c>
      <c r="AL96" s="18" t="str">
        <f>'P09'!$F87</f>
        <v>N</v>
      </c>
      <c r="AM96" s="18" t="str">
        <f>'P10'!$F87</f>
        <v>N</v>
      </c>
      <c r="AN96" s="18" t="str">
        <f>'P11'!$F87</f>
        <v>N</v>
      </c>
      <c r="AO96" s="18" t="str">
        <f>'P12'!$F87</f>
        <v>N</v>
      </c>
      <c r="AP96" s="18" t="str">
        <f>'P13'!$F87</f>
        <v>N</v>
      </c>
      <c r="AQ96" s="18" t="str">
        <f>'P14'!$F87</f>
        <v>N</v>
      </c>
      <c r="AR96" s="18" t="str">
        <f>'P15'!$F87</f>
        <v>N</v>
      </c>
      <c r="AS96" s="20">
        <f t="shared" si="35"/>
        <v>0</v>
      </c>
      <c r="AT96" s="20">
        <f t="shared" si="36"/>
        <v>0</v>
      </c>
    </row>
    <row r="97" spans="1:46" x14ac:dyDescent="0.35">
      <c r="A97" s="13">
        <v>11</v>
      </c>
      <c r="B97" s="18" t="str">
        <f>Criteria!$B87</f>
        <v>RGAA</v>
      </c>
      <c r="C97" s="18" t="str">
        <f>Criteria!$C87</f>
        <v>11.10</v>
      </c>
      <c r="D97" s="18" t="str">
        <f>Criteria!$A$78</f>
        <v>FORMS</v>
      </c>
      <c r="E97" s="18" t="s">
        <v>138</v>
      </c>
      <c r="F97" s="18" t="str">
        <f>'P01'!$E88</f>
        <v>NT</v>
      </c>
      <c r="G97" s="18" t="str">
        <f>'P02'!$E88</f>
        <v>NT</v>
      </c>
      <c r="H97" s="18" t="str">
        <f>'P03'!$E88</f>
        <v>NT</v>
      </c>
      <c r="I97" s="18" t="str">
        <f>'P04'!$E88</f>
        <v>NT</v>
      </c>
      <c r="J97" s="18" t="str">
        <f>'P05'!$E88</f>
        <v>NT</v>
      </c>
      <c r="K97" s="18" t="str">
        <f>'P06'!$E88</f>
        <v>NT</v>
      </c>
      <c r="L97" s="18" t="str">
        <f>'P07'!$E88</f>
        <v>NT</v>
      </c>
      <c r="M97" s="18" t="str">
        <f>'P08'!$E88</f>
        <v>NT</v>
      </c>
      <c r="N97" s="18" t="str">
        <f>'P09'!$E88</f>
        <v>NT</v>
      </c>
      <c r="O97" s="18" t="str">
        <f>'P10'!$E88</f>
        <v>NT</v>
      </c>
      <c r="P97" s="18" t="str">
        <f>'P11'!$E88</f>
        <v>NT</v>
      </c>
      <c r="Q97" s="18" t="str">
        <f>'P12'!$E88</f>
        <v>NT</v>
      </c>
      <c r="R97" s="18" t="str">
        <f>'P13'!$E88</f>
        <v>NT</v>
      </c>
      <c r="S97" s="18" t="str">
        <f>'P14'!$E88</f>
        <v>NT</v>
      </c>
      <c r="T97" s="18" t="str">
        <f>'P15'!$E88</f>
        <v>NT</v>
      </c>
      <c r="U97" s="20">
        <f t="shared" si="30"/>
        <v>0</v>
      </c>
      <c r="V97" s="20">
        <f t="shared" si="31"/>
        <v>0</v>
      </c>
      <c r="W97" s="20">
        <f t="shared" si="32"/>
        <v>0</v>
      </c>
      <c r="X97" s="20">
        <f t="shared" si="33"/>
        <v>15</v>
      </c>
      <c r="Y97" s="13" t="str">
        <f t="shared" si="34"/>
        <v>NT</v>
      </c>
      <c r="Z97" s="13"/>
      <c r="AA97" s="13">
        <v>11</v>
      </c>
      <c r="AB97" s="18" t="str">
        <f>Criteria!$C87</f>
        <v>11.10</v>
      </c>
      <c r="AC97" s="18" t="str">
        <f>Criteria!$A$78</f>
        <v>FORMS</v>
      </c>
      <c r="AD97" s="18" t="str">
        <f>'P01'!$F88</f>
        <v>N</v>
      </c>
      <c r="AE97" s="18" t="str">
        <f>'P02'!$F88</f>
        <v>N</v>
      </c>
      <c r="AF97" s="18" t="str">
        <f>'P03'!$F88</f>
        <v>N</v>
      </c>
      <c r="AG97" s="18" t="str">
        <f>'P04'!$F88</f>
        <v>N</v>
      </c>
      <c r="AH97" s="18" t="str">
        <f>'P05'!$F88</f>
        <v>N</v>
      </c>
      <c r="AI97" s="18" t="str">
        <f>'P06'!$F88</f>
        <v>N</v>
      </c>
      <c r="AJ97" s="18" t="str">
        <f>'P07'!$F88</f>
        <v>N</v>
      </c>
      <c r="AK97" s="18" t="str">
        <f>'P08'!$F88</f>
        <v>N</v>
      </c>
      <c r="AL97" s="18" t="str">
        <f>'P09'!$F88</f>
        <v>N</v>
      </c>
      <c r="AM97" s="18" t="str">
        <f>'P10'!$F88</f>
        <v>N</v>
      </c>
      <c r="AN97" s="18" t="str">
        <f>'P11'!$F88</f>
        <v>N</v>
      </c>
      <c r="AO97" s="18" t="str">
        <f>'P12'!$F88</f>
        <v>N</v>
      </c>
      <c r="AP97" s="18" t="str">
        <f>'P13'!$F88</f>
        <v>N</v>
      </c>
      <c r="AQ97" s="18" t="str">
        <f>'P14'!$F88</f>
        <v>N</v>
      </c>
      <c r="AR97" s="18" t="str">
        <f>'P15'!$F88</f>
        <v>N</v>
      </c>
      <c r="AS97" s="20">
        <f t="shared" si="35"/>
        <v>0</v>
      </c>
      <c r="AT97" s="20">
        <f t="shared" si="36"/>
        <v>0</v>
      </c>
    </row>
    <row r="98" spans="1:46" x14ac:dyDescent="0.35">
      <c r="A98" s="13">
        <v>11</v>
      </c>
      <c r="B98" s="18" t="str">
        <f>Criteria!$B88</f>
        <v>RGAA</v>
      </c>
      <c r="C98" s="18" t="str">
        <f>Criteria!$C88</f>
        <v>11.11</v>
      </c>
      <c r="D98" s="18" t="str">
        <f>Criteria!$A$78</f>
        <v>FORMS</v>
      </c>
      <c r="E98" s="18" t="s">
        <v>139</v>
      </c>
      <c r="F98" s="18" t="str">
        <f>'P01'!$E89</f>
        <v>NT</v>
      </c>
      <c r="G98" s="18" t="str">
        <f>'P02'!$E89</f>
        <v>NT</v>
      </c>
      <c r="H98" s="18" t="str">
        <f>'P03'!$E89</f>
        <v>NT</v>
      </c>
      <c r="I98" s="18" t="str">
        <f>'P04'!$E89</f>
        <v>NT</v>
      </c>
      <c r="J98" s="18" t="str">
        <f>'P05'!$E89</f>
        <v>NT</v>
      </c>
      <c r="K98" s="18" t="str">
        <f>'P06'!$E89</f>
        <v>NT</v>
      </c>
      <c r="L98" s="18" t="str">
        <f>'P07'!$E89</f>
        <v>NT</v>
      </c>
      <c r="M98" s="18" t="str">
        <f>'P08'!$E89</f>
        <v>NT</v>
      </c>
      <c r="N98" s="18" t="str">
        <f>'P09'!$E89</f>
        <v>NT</v>
      </c>
      <c r="O98" s="18" t="str">
        <f>'P10'!$E89</f>
        <v>NT</v>
      </c>
      <c r="P98" s="18" t="str">
        <f>'P11'!$E89</f>
        <v>NT</v>
      </c>
      <c r="Q98" s="18" t="str">
        <f>'P12'!$E89</f>
        <v>NT</v>
      </c>
      <c r="R98" s="18" t="str">
        <f>'P13'!$E89</f>
        <v>NT</v>
      </c>
      <c r="S98" s="18" t="str">
        <f>'P14'!$E89</f>
        <v>NT</v>
      </c>
      <c r="T98" s="18" t="str">
        <f>'P15'!$E89</f>
        <v>NT</v>
      </c>
      <c r="U98" s="20">
        <f t="shared" si="30"/>
        <v>0</v>
      </c>
      <c r="V98" s="20">
        <f t="shared" si="31"/>
        <v>0</v>
      </c>
      <c r="W98" s="20">
        <f t="shared" si="32"/>
        <v>0</v>
      </c>
      <c r="X98" s="20">
        <f t="shared" si="33"/>
        <v>15</v>
      </c>
      <c r="Y98" s="13" t="str">
        <f t="shared" si="34"/>
        <v>NT</v>
      </c>
      <c r="Z98" s="13"/>
      <c r="AA98" s="13">
        <v>11</v>
      </c>
      <c r="AB98" s="18" t="str">
        <f>Criteria!$C88</f>
        <v>11.11</v>
      </c>
      <c r="AC98" s="18" t="str">
        <f>Criteria!$A$78</f>
        <v>FORMS</v>
      </c>
      <c r="AD98" s="18" t="str">
        <f>'P01'!$F89</f>
        <v>N</v>
      </c>
      <c r="AE98" s="18" t="str">
        <f>'P02'!$F89</f>
        <v>N</v>
      </c>
      <c r="AF98" s="18" t="str">
        <f>'P03'!$F89</f>
        <v>N</v>
      </c>
      <c r="AG98" s="18" t="str">
        <f>'P04'!$F89</f>
        <v>N</v>
      </c>
      <c r="AH98" s="18" t="str">
        <f>'P05'!$F89</f>
        <v>N</v>
      </c>
      <c r="AI98" s="18" t="str">
        <f>'P06'!$F89</f>
        <v>N</v>
      </c>
      <c r="AJ98" s="18" t="str">
        <f>'P07'!$F89</f>
        <v>N</v>
      </c>
      <c r="AK98" s="18" t="str">
        <f>'P08'!$F89</f>
        <v>N</v>
      </c>
      <c r="AL98" s="18" t="str">
        <f>'P09'!$F89</f>
        <v>N</v>
      </c>
      <c r="AM98" s="18" t="str">
        <f>'P10'!$F89</f>
        <v>N</v>
      </c>
      <c r="AN98" s="18" t="str">
        <f>'P11'!$F89</f>
        <v>N</v>
      </c>
      <c r="AO98" s="18" t="str">
        <f>'P12'!$F89</f>
        <v>N</v>
      </c>
      <c r="AP98" s="18" t="str">
        <f>'P13'!$F89</f>
        <v>N</v>
      </c>
      <c r="AQ98" s="18" t="str">
        <f>'P14'!$F89</f>
        <v>N</v>
      </c>
      <c r="AR98" s="18" t="str">
        <f>'P15'!$F89</f>
        <v>N</v>
      </c>
      <c r="AS98" s="20">
        <f t="shared" si="35"/>
        <v>0</v>
      </c>
      <c r="AT98" s="20">
        <f t="shared" si="36"/>
        <v>0</v>
      </c>
    </row>
    <row r="99" spans="1:46" x14ac:dyDescent="0.35">
      <c r="A99" s="13">
        <v>11</v>
      </c>
      <c r="B99" s="18" t="str">
        <f>Criteria!$B89</f>
        <v>RGAA</v>
      </c>
      <c r="C99" s="18" t="str">
        <f>Criteria!$C89</f>
        <v>11.12</v>
      </c>
      <c r="D99" s="18" t="str">
        <f>Criteria!$A$78</f>
        <v>FORMS</v>
      </c>
      <c r="E99" s="18" t="s">
        <v>139</v>
      </c>
      <c r="F99" s="18" t="str">
        <f>'P01'!$E90</f>
        <v>NT</v>
      </c>
      <c r="G99" s="18" t="str">
        <f>'P02'!$E90</f>
        <v>NT</v>
      </c>
      <c r="H99" s="18" t="str">
        <f>'P03'!$E90</f>
        <v>NT</v>
      </c>
      <c r="I99" s="18" t="str">
        <f>'P04'!$E90</f>
        <v>NT</v>
      </c>
      <c r="J99" s="18" t="str">
        <f>'P05'!$E90</f>
        <v>NT</v>
      </c>
      <c r="K99" s="18" t="str">
        <f>'P06'!$E90</f>
        <v>NT</v>
      </c>
      <c r="L99" s="18" t="str">
        <f>'P07'!$E90</f>
        <v>NT</v>
      </c>
      <c r="M99" s="18" t="str">
        <f>'P08'!$E90</f>
        <v>NT</v>
      </c>
      <c r="N99" s="18" t="str">
        <f>'P09'!$E90</f>
        <v>NT</v>
      </c>
      <c r="O99" s="18" t="str">
        <f>'P10'!$E90</f>
        <v>NT</v>
      </c>
      <c r="P99" s="18" t="str">
        <f>'P11'!$E90</f>
        <v>NT</v>
      </c>
      <c r="Q99" s="18" t="str">
        <f>'P12'!$E90</f>
        <v>NT</v>
      </c>
      <c r="R99" s="18" t="str">
        <f>'P13'!$E90</f>
        <v>NT</v>
      </c>
      <c r="S99" s="18" t="str">
        <f>'P14'!$E90</f>
        <v>NT</v>
      </c>
      <c r="T99" s="18" t="str">
        <f>'P15'!$E90</f>
        <v>NT</v>
      </c>
      <c r="U99" s="20">
        <f t="shared" si="30"/>
        <v>0</v>
      </c>
      <c r="V99" s="20">
        <f t="shared" si="31"/>
        <v>0</v>
      </c>
      <c r="W99" s="20">
        <f t="shared" si="32"/>
        <v>0</v>
      </c>
      <c r="X99" s="20">
        <f t="shared" si="33"/>
        <v>15</v>
      </c>
      <c r="Y99" s="13" t="str">
        <f t="shared" si="34"/>
        <v>NT</v>
      </c>
      <c r="Z99" s="13"/>
      <c r="AA99" s="13">
        <v>11</v>
      </c>
      <c r="AB99" s="18" t="str">
        <f>Criteria!$C89</f>
        <v>11.12</v>
      </c>
      <c r="AC99" s="18" t="str">
        <f>Criteria!$A$78</f>
        <v>FORMS</v>
      </c>
      <c r="AD99" s="18" t="str">
        <f>'P01'!$F90</f>
        <v>N</v>
      </c>
      <c r="AE99" s="18" t="str">
        <f>'P02'!$F90</f>
        <v>N</v>
      </c>
      <c r="AF99" s="18" t="str">
        <f>'P03'!$F90</f>
        <v>N</v>
      </c>
      <c r="AG99" s="18" t="str">
        <f>'P04'!$F90</f>
        <v>N</v>
      </c>
      <c r="AH99" s="18" t="str">
        <f>'P05'!$F90</f>
        <v>N</v>
      </c>
      <c r="AI99" s="18" t="str">
        <f>'P06'!$F90</f>
        <v>N</v>
      </c>
      <c r="AJ99" s="18" t="str">
        <f>'P07'!$F90</f>
        <v>N</v>
      </c>
      <c r="AK99" s="18" t="str">
        <f>'P08'!$F90</f>
        <v>N</v>
      </c>
      <c r="AL99" s="18" t="str">
        <f>'P09'!$F90</f>
        <v>N</v>
      </c>
      <c r="AM99" s="18" t="str">
        <f>'P10'!$F90</f>
        <v>N</v>
      </c>
      <c r="AN99" s="18" t="str">
        <f>'P11'!$F90</f>
        <v>N</v>
      </c>
      <c r="AO99" s="18" t="str">
        <f>'P12'!$F90</f>
        <v>N</v>
      </c>
      <c r="AP99" s="18" t="str">
        <f>'P13'!$F90</f>
        <v>N</v>
      </c>
      <c r="AQ99" s="18" t="str">
        <f>'P14'!$F90</f>
        <v>N</v>
      </c>
      <c r="AR99" s="18" t="str">
        <f>'P15'!$F90</f>
        <v>N</v>
      </c>
      <c r="AS99" s="20">
        <f t="shared" si="35"/>
        <v>0</v>
      </c>
      <c r="AT99" s="20">
        <f t="shared" si="36"/>
        <v>0</v>
      </c>
    </row>
    <row r="100" spans="1:46" x14ac:dyDescent="0.35">
      <c r="A100" s="13">
        <v>11</v>
      </c>
      <c r="B100" s="18" t="str">
        <f>Criteria!$B90</f>
        <v>RGAA</v>
      </c>
      <c r="C100" s="18" t="str">
        <f>Criteria!$C90</f>
        <v>11.13</v>
      </c>
      <c r="D100" s="18" t="str">
        <f>Criteria!$A$78</f>
        <v>FORMS</v>
      </c>
      <c r="E100" s="18" t="s">
        <v>139</v>
      </c>
      <c r="F100" s="18" t="str">
        <f>'P01'!$E91</f>
        <v>NT</v>
      </c>
      <c r="G100" s="18" t="str">
        <f>'P02'!$E91</f>
        <v>NT</v>
      </c>
      <c r="H100" s="18" t="str">
        <f>'P03'!$E91</f>
        <v>NT</v>
      </c>
      <c r="I100" s="18" t="str">
        <f>'P04'!$E91</f>
        <v>NT</v>
      </c>
      <c r="J100" s="18" t="str">
        <f>'P05'!$E91</f>
        <v>NT</v>
      </c>
      <c r="K100" s="18" t="str">
        <f>'P06'!$E91</f>
        <v>NT</v>
      </c>
      <c r="L100" s="18" t="str">
        <f>'P07'!$E91</f>
        <v>NT</v>
      </c>
      <c r="M100" s="18" t="str">
        <f>'P08'!$E91</f>
        <v>NT</v>
      </c>
      <c r="N100" s="18" t="str">
        <f>'P09'!$E91</f>
        <v>NT</v>
      </c>
      <c r="O100" s="18" t="str">
        <f>'P10'!$E91</f>
        <v>NT</v>
      </c>
      <c r="P100" s="18" t="str">
        <f>'P11'!$E91</f>
        <v>NT</v>
      </c>
      <c r="Q100" s="18" t="str">
        <f>'P12'!$E91</f>
        <v>NT</v>
      </c>
      <c r="R100" s="18" t="str">
        <f>'P13'!$E91</f>
        <v>NT</v>
      </c>
      <c r="S100" s="18" t="str">
        <f>'P14'!$E91</f>
        <v>NT</v>
      </c>
      <c r="T100" s="18" t="str">
        <f>'P15'!$E91</f>
        <v>NT</v>
      </c>
      <c r="U100" s="20">
        <f t="shared" si="30"/>
        <v>0</v>
      </c>
      <c r="V100" s="20">
        <f t="shared" si="31"/>
        <v>0</v>
      </c>
      <c r="W100" s="20">
        <f t="shared" si="32"/>
        <v>0</v>
      </c>
      <c r="X100" s="20">
        <f t="shared" si="33"/>
        <v>15</v>
      </c>
      <c r="Y100" s="13" t="str">
        <f t="shared" si="34"/>
        <v>NT</v>
      </c>
      <c r="Z100" s="13"/>
      <c r="AA100" s="13">
        <v>11</v>
      </c>
      <c r="AB100" s="18" t="str">
        <f>Criteria!$C90</f>
        <v>11.13</v>
      </c>
      <c r="AC100" s="18" t="str">
        <f>Criteria!$A$78</f>
        <v>FORMS</v>
      </c>
      <c r="AD100" s="18" t="str">
        <f>'P01'!$F91</f>
        <v>N</v>
      </c>
      <c r="AE100" s="18" t="str">
        <f>'P02'!$F91</f>
        <v>N</v>
      </c>
      <c r="AF100" s="18" t="str">
        <f>'P03'!$F91</f>
        <v>N</v>
      </c>
      <c r="AG100" s="18" t="str">
        <f>'P04'!$F91</f>
        <v>N</v>
      </c>
      <c r="AH100" s="18" t="str">
        <f>'P05'!$F91</f>
        <v>N</v>
      </c>
      <c r="AI100" s="18" t="str">
        <f>'P06'!$F91</f>
        <v>N</v>
      </c>
      <c r="AJ100" s="18" t="str">
        <f>'P07'!$F91</f>
        <v>N</v>
      </c>
      <c r="AK100" s="18" t="str">
        <f>'P08'!$F91</f>
        <v>N</v>
      </c>
      <c r="AL100" s="18" t="str">
        <f>'P09'!$F91</f>
        <v>N</v>
      </c>
      <c r="AM100" s="18" t="str">
        <f>'P10'!$F91</f>
        <v>N</v>
      </c>
      <c r="AN100" s="18" t="str">
        <f>'P11'!$F91</f>
        <v>N</v>
      </c>
      <c r="AO100" s="18" t="str">
        <f>'P12'!$F91</f>
        <v>N</v>
      </c>
      <c r="AP100" s="18" t="str">
        <f>'P13'!$F91</f>
        <v>N</v>
      </c>
      <c r="AQ100" s="18" t="str">
        <f>'P14'!$F91</f>
        <v>N</v>
      </c>
      <c r="AR100" s="18" t="str">
        <f>'P15'!$F91</f>
        <v>N</v>
      </c>
      <c r="AS100" s="20">
        <f t="shared" si="35"/>
        <v>0</v>
      </c>
      <c r="AT100" s="20">
        <f t="shared" si="36"/>
        <v>0</v>
      </c>
    </row>
    <row r="101" spans="1:46" x14ac:dyDescent="0.35">
      <c r="A101" s="55"/>
      <c r="B101" s="56"/>
      <c r="C101" s="56"/>
      <c r="D101" s="56"/>
      <c r="E101" s="56"/>
      <c r="F101" s="56"/>
      <c r="G101" s="56"/>
      <c r="H101" s="56"/>
      <c r="I101" s="56"/>
      <c r="J101" s="56"/>
      <c r="K101" s="56"/>
      <c r="L101" s="56"/>
      <c r="M101" s="56"/>
      <c r="N101" s="56"/>
      <c r="O101" s="56"/>
      <c r="P101" s="56"/>
      <c r="Q101" s="56"/>
      <c r="R101" s="56"/>
      <c r="S101" s="56"/>
      <c r="T101" s="56"/>
      <c r="U101" s="60">
        <f>SUM(U88:U100)</f>
        <v>0</v>
      </c>
      <c r="V101" s="60">
        <f t="shared" ref="V101:X101" si="39">SUM(V88:V100)</f>
        <v>0</v>
      </c>
      <c r="W101" s="60">
        <f t="shared" si="39"/>
        <v>0</v>
      </c>
      <c r="X101" s="60">
        <f t="shared" si="39"/>
        <v>195</v>
      </c>
      <c r="Y101" s="13"/>
      <c r="Z101" s="13"/>
      <c r="AA101" s="55"/>
      <c r="AB101" s="56"/>
      <c r="AC101" s="56"/>
      <c r="AD101" s="56"/>
      <c r="AE101" s="56"/>
      <c r="AF101" s="56"/>
      <c r="AG101" s="56"/>
      <c r="AH101" s="56"/>
      <c r="AI101" s="56"/>
      <c r="AJ101" s="56"/>
      <c r="AK101" s="56"/>
      <c r="AL101" s="56"/>
      <c r="AM101" s="56"/>
      <c r="AN101" s="56"/>
      <c r="AO101" s="56"/>
      <c r="AP101" s="56"/>
      <c r="AQ101" s="56"/>
      <c r="AR101" s="56"/>
      <c r="AS101" s="60">
        <f>SUM(AS88:AS100)</f>
        <v>0</v>
      </c>
      <c r="AT101" s="60">
        <f t="shared" ref="AT101" si="40">SUM(AT88:AT100)</f>
        <v>0</v>
      </c>
    </row>
    <row r="102" spans="1:46" x14ac:dyDescent="0.35">
      <c r="A102" s="13">
        <v>12</v>
      </c>
      <c r="B102" s="18" t="str">
        <f>Criteria!$B91</f>
        <v>RGAA</v>
      </c>
      <c r="C102" s="18" t="str">
        <f>Criteria!$C91</f>
        <v>12.1</v>
      </c>
      <c r="D102" s="18" t="str">
        <f>Criteria!$A$91</f>
        <v>NAVIGATION</v>
      </c>
      <c r="E102" s="18" t="s">
        <v>139</v>
      </c>
      <c r="F102" s="18" t="str">
        <f>'P01'!$E92</f>
        <v>NT</v>
      </c>
      <c r="G102" s="18" t="str">
        <f>'P02'!$E92</f>
        <v>NT</v>
      </c>
      <c r="H102" s="18" t="str">
        <f>'P03'!$E92</f>
        <v>NT</v>
      </c>
      <c r="I102" s="18" t="str">
        <f>'P04'!$E92</f>
        <v>NT</v>
      </c>
      <c r="J102" s="18" t="str">
        <f>'P05'!$E92</f>
        <v>NT</v>
      </c>
      <c r="K102" s="18" t="str">
        <f>'P06'!$E92</f>
        <v>NT</v>
      </c>
      <c r="L102" s="18" t="str">
        <f>'P07'!$E92</f>
        <v>NT</v>
      </c>
      <c r="M102" s="18" t="str">
        <f>'P08'!$E92</f>
        <v>NT</v>
      </c>
      <c r="N102" s="18" t="str">
        <f>'P09'!$E92</f>
        <v>NT</v>
      </c>
      <c r="O102" s="18" t="str">
        <f>'P10'!$E92</f>
        <v>NT</v>
      </c>
      <c r="P102" s="18" t="str">
        <f>'P11'!$E92</f>
        <v>NT</v>
      </c>
      <c r="Q102" s="18" t="str">
        <f>'P12'!$E92</f>
        <v>NT</v>
      </c>
      <c r="R102" s="18" t="str">
        <f>'P13'!$E92</f>
        <v>NT</v>
      </c>
      <c r="S102" s="18" t="str">
        <f>'P14'!$E92</f>
        <v>NT</v>
      </c>
      <c r="T102" s="18" t="str">
        <f>'P15'!$E92</f>
        <v>NT</v>
      </c>
      <c r="U102" s="20">
        <f t="shared" si="30"/>
        <v>0</v>
      </c>
      <c r="V102" s="20">
        <f t="shared" si="31"/>
        <v>0</v>
      </c>
      <c r="W102" s="20">
        <f t="shared" si="32"/>
        <v>0</v>
      </c>
      <c r="X102" s="20">
        <f t="shared" si="33"/>
        <v>15</v>
      </c>
      <c r="Y102" s="13" t="str">
        <f t="shared" si="34"/>
        <v>NT</v>
      </c>
      <c r="Z102" s="13"/>
      <c r="AA102" s="13">
        <v>12</v>
      </c>
      <c r="AB102" s="18" t="str">
        <f>Criteria!$C91</f>
        <v>12.1</v>
      </c>
      <c r="AC102" s="18" t="str">
        <f>Criteria!$A$91</f>
        <v>NAVIGATION</v>
      </c>
      <c r="AD102" s="18" t="str">
        <f>'P01'!$F92</f>
        <v>N</v>
      </c>
      <c r="AE102" s="18" t="str">
        <f>'P02'!$F92</f>
        <v>N</v>
      </c>
      <c r="AF102" s="18" t="str">
        <f>'P03'!$F92</f>
        <v>N</v>
      </c>
      <c r="AG102" s="18" t="str">
        <f>'P04'!$F92</f>
        <v>N</v>
      </c>
      <c r="AH102" s="18" t="str">
        <f>'P05'!$F92</f>
        <v>N</v>
      </c>
      <c r="AI102" s="18" t="str">
        <f>'P06'!$F92</f>
        <v>N</v>
      </c>
      <c r="AJ102" s="18" t="str">
        <f>'P07'!$F92</f>
        <v>N</v>
      </c>
      <c r="AK102" s="18" t="str">
        <f>'P08'!$F92</f>
        <v>N</v>
      </c>
      <c r="AL102" s="18" t="str">
        <f>'P09'!$F92</f>
        <v>N</v>
      </c>
      <c r="AM102" s="18" t="str">
        <f>'P10'!$F92</f>
        <v>N</v>
      </c>
      <c r="AN102" s="18" t="str">
        <f>'P11'!$F92</f>
        <v>N</v>
      </c>
      <c r="AO102" s="18" t="str">
        <f>'P12'!$F92</f>
        <v>N</v>
      </c>
      <c r="AP102" s="18" t="str">
        <f>'P13'!$F92</f>
        <v>N</v>
      </c>
      <c r="AQ102" s="18" t="str">
        <f>'P14'!$F92</f>
        <v>N</v>
      </c>
      <c r="AR102" s="18" t="str">
        <f>'P15'!$F92</f>
        <v>N</v>
      </c>
      <c r="AS102" s="20">
        <f t="shared" si="35"/>
        <v>0</v>
      </c>
      <c r="AT102" s="20">
        <f t="shared" si="36"/>
        <v>0</v>
      </c>
    </row>
    <row r="103" spans="1:46" x14ac:dyDescent="0.35">
      <c r="A103" s="13">
        <v>12</v>
      </c>
      <c r="B103" s="18" t="str">
        <f>Criteria!$B92</f>
        <v>RGAA</v>
      </c>
      <c r="C103" s="18" t="str">
        <f>Criteria!$C92</f>
        <v>12.2</v>
      </c>
      <c r="D103" s="18" t="str">
        <f>Criteria!$A$91</f>
        <v>NAVIGATION</v>
      </c>
      <c r="E103" s="18" t="s">
        <v>139</v>
      </c>
      <c r="F103" s="18" t="str">
        <f>'P01'!$E93</f>
        <v>NT</v>
      </c>
      <c r="G103" s="18" t="str">
        <f>'P02'!$E93</f>
        <v>NT</v>
      </c>
      <c r="H103" s="18" t="str">
        <f>'P03'!$E93</f>
        <v>NT</v>
      </c>
      <c r="I103" s="18" t="str">
        <f>'P04'!$E93</f>
        <v>NT</v>
      </c>
      <c r="J103" s="18" t="str">
        <f>'P05'!$E93</f>
        <v>NT</v>
      </c>
      <c r="K103" s="18" t="str">
        <f>'P06'!$E93</f>
        <v>NT</v>
      </c>
      <c r="L103" s="18" t="str">
        <f>'P07'!$E93</f>
        <v>NT</v>
      </c>
      <c r="M103" s="18" t="str">
        <f>'P08'!$E93</f>
        <v>NT</v>
      </c>
      <c r="N103" s="18" t="str">
        <f>'P09'!$E93</f>
        <v>NT</v>
      </c>
      <c r="O103" s="18" t="str">
        <f>'P10'!$E93</f>
        <v>NT</v>
      </c>
      <c r="P103" s="18" t="str">
        <f>'P11'!$E93</f>
        <v>NT</v>
      </c>
      <c r="Q103" s="18" t="str">
        <f>'P12'!$E93</f>
        <v>NT</v>
      </c>
      <c r="R103" s="18" t="str">
        <f>'P13'!$E93</f>
        <v>NT</v>
      </c>
      <c r="S103" s="18" t="str">
        <f>'P14'!$E93</f>
        <v>NT</v>
      </c>
      <c r="T103" s="18" t="str">
        <f>'P15'!$E93</f>
        <v>NT</v>
      </c>
      <c r="U103" s="20">
        <f t="shared" si="30"/>
        <v>0</v>
      </c>
      <c r="V103" s="20">
        <f t="shared" si="31"/>
        <v>0</v>
      </c>
      <c r="W103" s="20">
        <f t="shared" si="32"/>
        <v>0</v>
      </c>
      <c r="X103" s="20">
        <f t="shared" si="33"/>
        <v>15</v>
      </c>
      <c r="Y103" s="13" t="str">
        <f t="shared" si="34"/>
        <v>NT</v>
      </c>
      <c r="Z103" s="13"/>
      <c r="AA103" s="13">
        <v>12</v>
      </c>
      <c r="AB103" s="18" t="str">
        <f>Criteria!$C92</f>
        <v>12.2</v>
      </c>
      <c r="AC103" s="18" t="str">
        <f>Criteria!$A$91</f>
        <v>NAVIGATION</v>
      </c>
      <c r="AD103" s="18" t="str">
        <f>'P01'!$F93</f>
        <v>N</v>
      </c>
      <c r="AE103" s="18" t="str">
        <f>'P02'!$F93</f>
        <v>N</v>
      </c>
      <c r="AF103" s="18" t="str">
        <f>'P03'!$F93</f>
        <v>N</v>
      </c>
      <c r="AG103" s="18" t="str">
        <f>'P04'!$F93</f>
        <v>N</v>
      </c>
      <c r="AH103" s="18" t="str">
        <f>'P05'!$F93</f>
        <v>N</v>
      </c>
      <c r="AI103" s="18" t="str">
        <f>'P06'!$F93</f>
        <v>N</v>
      </c>
      <c r="AJ103" s="18" t="str">
        <f>'P07'!$F93</f>
        <v>N</v>
      </c>
      <c r="AK103" s="18" t="str">
        <f>'P08'!$F93</f>
        <v>N</v>
      </c>
      <c r="AL103" s="18" t="str">
        <f>'P09'!$F93</f>
        <v>N</v>
      </c>
      <c r="AM103" s="18" t="str">
        <f>'P10'!$F93</f>
        <v>N</v>
      </c>
      <c r="AN103" s="18" t="str">
        <f>'P11'!$F93</f>
        <v>N</v>
      </c>
      <c r="AO103" s="18" t="str">
        <f>'P12'!$F93</f>
        <v>N</v>
      </c>
      <c r="AP103" s="18" t="str">
        <f>'P13'!$F93</f>
        <v>N</v>
      </c>
      <c r="AQ103" s="18" t="str">
        <f>'P14'!$F93</f>
        <v>N</v>
      </c>
      <c r="AR103" s="18" t="str">
        <f>'P15'!$F93</f>
        <v>N</v>
      </c>
      <c r="AS103" s="20">
        <f t="shared" si="35"/>
        <v>0</v>
      </c>
      <c r="AT103" s="20">
        <f t="shared" si="36"/>
        <v>0</v>
      </c>
    </row>
    <row r="104" spans="1:46" x14ac:dyDescent="0.35">
      <c r="A104" s="13">
        <v>12</v>
      </c>
      <c r="B104" s="18" t="str">
        <f>Criteria!$B93</f>
        <v>RGAA</v>
      </c>
      <c r="C104" s="18" t="str">
        <f>Criteria!$C93</f>
        <v>12.3</v>
      </c>
      <c r="D104" s="18" t="str">
        <f>Criteria!$A$91</f>
        <v>NAVIGATION</v>
      </c>
      <c r="E104" s="18" t="s">
        <v>139</v>
      </c>
      <c r="F104" s="18" t="str">
        <f>'P01'!$E94</f>
        <v>NT</v>
      </c>
      <c r="G104" s="18" t="str">
        <f>'P02'!$E94</f>
        <v>NT</v>
      </c>
      <c r="H104" s="18" t="str">
        <f>'P03'!$E94</f>
        <v>NT</v>
      </c>
      <c r="I104" s="18" t="str">
        <f>'P04'!$E94</f>
        <v>NT</v>
      </c>
      <c r="J104" s="18" t="str">
        <f>'P05'!$E94</f>
        <v>NT</v>
      </c>
      <c r="K104" s="18" t="str">
        <f>'P06'!$E94</f>
        <v>NT</v>
      </c>
      <c r="L104" s="18" t="str">
        <f>'P07'!$E94</f>
        <v>NT</v>
      </c>
      <c r="M104" s="18" t="str">
        <f>'P08'!$E94</f>
        <v>NT</v>
      </c>
      <c r="N104" s="18" t="str">
        <f>'P09'!$E94</f>
        <v>NT</v>
      </c>
      <c r="O104" s="18" t="str">
        <f>'P10'!$E94</f>
        <v>NT</v>
      </c>
      <c r="P104" s="18" t="str">
        <f>'P11'!$E94</f>
        <v>NT</v>
      </c>
      <c r="Q104" s="18" t="str">
        <f>'P12'!$E94</f>
        <v>NT</v>
      </c>
      <c r="R104" s="18" t="str">
        <f>'P13'!$E94</f>
        <v>NT</v>
      </c>
      <c r="S104" s="18" t="str">
        <f>'P14'!$E94</f>
        <v>NT</v>
      </c>
      <c r="T104" s="18" t="str">
        <f>'P15'!$E94</f>
        <v>NT</v>
      </c>
      <c r="U104" s="20">
        <f t="shared" si="30"/>
        <v>0</v>
      </c>
      <c r="V104" s="20">
        <f t="shared" si="31"/>
        <v>0</v>
      </c>
      <c r="W104" s="20">
        <f t="shared" si="32"/>
        <v>0</v>
      </c>
      <c r="X104" s="20">
        <f t="shared" si="33"/>
        <v>15</v>
      </c>
      <c r="Y104" s="13" t="str">
        <f t="shared" si="34"/>
        <v>NT</v>
      </c>
      <c r="Z104" s="13"/>
      <c r="AA104" s="13">
        <v>12</v>
      </c>
      <c r="AB104" s="18" t="str">
        <f>Criteria!$C93</f>
        <v>12.3</v>
      </c>
      <c r="AC104" s="18" t="str">
        <f>Criteria!$A$91</f>
        <v>NAVIGATION</v>
      </c>
      <c r="AD104" s="18" t="str">
        <f>'P01'!$F94</f>
        <v>N</v>
      </c>
      <c r="AE104" s="18" t="str">
        <f>'P02'!$F94</f>
        <v>N</v>
      </c>
      <c r="AF104" s="18" t="str">
        <f>'P03'!$F94</f>
        <v>N</v>
      </c>
      <c r="AG104" s="18" t="str">
        <f>'P04'!$F94</f>
        <v>N</v>
      </c>
      <c r="AH104" s="18" t="str">
        <f>'P05'!$F94</f>
        <v>N</v>
      </c>
      <c r="AI104" s="18" t="str">
        <f>'P06'!$F94</f>
        <v>N</v>
      </c>
      <c r="AJ104" s="18" t="str">
        <f>'P07'!$F94</f>
        <v>N</v>
      </c>
      <c r="AK104" s="18" t="str">
        <f>'P08'!$F94</f>
        <v>N</v>
      </c>
      <c r="AL104" s="18" t="str">
        <f>'P09'!$F94</f>
        <v>N</v>
      </c>
      <c r="AM104" s="18" t="str">
        <f>'P10'!$F94</f>
        <v>N</v>
      </c>
      <c r="AN104" s="18" t="str">
        <f>'P11'!$F94</f>
        <v>N</v>
      </c>
      <c r="AO104" s="18" t="str">
        <f>'P12'!$F94</f>
        <v>N</v>
      </c>
      <c r="AP104" s="18" t="str">
        <f>'P13'!$F94</f>
        <v>N</v>
      </c>
      <c r="AQ104" s="18" t="str">
        <f>'P14'!$F94</f>
        <v>N</v>
      </c>
      <c r="AR104" s="18" t="str">
        <f>'P15'!$F94</f>
        <v>N</v>
      </c>
      <c r="AS104" s="20">
        <f t="shared" si="35"/>
        <v>0</v>
      </c>
      <c r="AT104" s="20">
        <f t="shared" si="36"/>
        <v>0</v>
      </c>
    </row>
    <row r="105" spans="1:46" x14ac:dyDescent="0.35">
      <c r="A105" s="13">
        <v>12</v>
      </c>
      <c r="B105" s="18" t="str">
        <f>Criteria!$B94</f>
        <v>RGAA</v>
      </c>
      <c r="C105" s="18" t="str">
        <f>Criteria!$C94</f>
        <v>12.4</v>
      </c>
      <c r="D105" s="18" t="str">
        <f>Criteria!$A$91</f>
        <v>NAVIGATION</v>
      </c>
      <c r="E105" s="18" t="s">
        <v>139</v>
      </c>
      <c r="F105" s="18" t="str">
        <f>'P01'!$E95</f>
        <v>NT</v>
      </c>
      <c r="G105" s="18" t="str">
        <f>'P02'!$E95</f>
        <v>NT</v>
      </c>
      <c r="H105" s="18" t="str">
        <f>'P03'!$E95</f>
        <v>NT</v>
      </c>
      <c r="I105" s="18" t="str">
        <f>'P04'!$E95</f>
        <v>NT</v>
      </c>
      <c r="J105" s="18" t="str">
        <f>'P05'!$E95</f>
        <v>NT</v>
      </c>
      <c r="K105" s="18" t="str">
        <f>'P06'!$E95</f>
        <v>NT</v>
      </c>
      <c r="L105" s="18" t="str">
        <f>'P07'!$E95</f>
        <v>NT</v>
      </c>
      <c r="M105" s="18" t="str">
        <f>'P08'!$E95</f>
        <v>NT</v>
      </c>
      <c r="N105" s="18" t="str">
        <f>'P09'!$E95</f>
        <v>NT</v>
      </c>
      <c r="O105" s="18" t="str">
        <f>'P10'!$E95</f>
        <v>NT</v>
      </c>
      <c r="P105" s="18" t="str">
        <f>'P11'!$E95</f>
        <v>NT</v>
      </c>
      <c r="Q105" s="18" t="str">
        <f>'P12'!$E95</f>
        <v>NT</v>
      </c>
      <c r="R105" s="18" t="str">
        <f>'P13'!$E95</f>
        <v>NT</v>
      </c>
      <c r="S105" s="18" t="str">
        <f>'P14'!$E95</f>
        <v>NT</v>
      </c>
      <c r="T105" s="18" t="str">
        <f>'P15'!$E95</f>
        <v>NT</v>
      </c>
      <c r="U105" s="20">
        <f t="shared" si="30"/>
        <v>0</v>
      </c>
      <c r="V105" s="20">
        <f t="shared" si="31"/>
        <v>0</v>
      </c>
      <c r="W105" s="20">
        <f t="shared" si="32"/>
        <v>0</v>
      </c>
      <c r="X105" s="20">
        <f t="shared" si="33"/>
        <v>15</v>
      </c>
      <c r="Y105" s="13" t="str">
        <f t="shared" si="34"/>
        <v>NT</v>
      </c>
      <c r="Z105" s="13"/>
      <c r="AA105" s="13">
        <v>12</v>
      </c>
      <c r="AB105" s="18" t="str">
        <f>Criteria!$C94</f>
        <v>12.4</v>
      </c>
      <c r="AC105" s="18" t="str">
        <f>Criteria!$A$91</f>
        <v>NAVIGATION</v>
      </c>
      <c r="AD105" s="18" t="str">
        <f>'P01'!$F95</f>
        <v>N</v>
      </c>
      <c r="AE105" s="18" t="str">
        <f>'P02'!$F95</f>
        <v>N</v>
      </c>
      <c r="AF105" s="18" t="str">
        <f>'P03'!$F95</f>
        <v>N</v>
      </c>
      <c r="AG105" s="18" t="str">
        <f>'P04'!$F95</f>
        <v>N</v>
      </c>
      <c r="AH105" s="18" t="str">
        <f>'P05'!$F95</f>
        <v>N</v>
      </c>
      <c r="AI105" s="18" t="str">
        <f>'P06'!$F95</f>
        <v>N</v>
      </c>
      <c r="AJ105" s="18" t="str">
        <f>'P07'!$F95</f>
        <v>N</v>
      </c>
      <c r="AK105" s="18" t="str">
        <f>'P08'!$F95</f>
        <v>N</v>
      </c>
      <c r="AL105" s="18" t="str">
        <f>'P09'!$F95</f>
        <v>N</v>
      </c>
      <c r="AM105" s="18" t="str">
        <f>'P10'!$F95</f>
        <v>N</v>
      </c>
      <c r="AN105" s="18" t="str">
        <f>'P11'!$F95</f>
        <v>N</v>
      </c>
      <c r="AO105" s="18" t="str">
        <f>'P12'!$F95</f>
        <v>N</v>
      </c>
      <c r="AP105" s="18" t="str">
        <f>'P13'!$F95</f>
        <v>N</v>
      </c>
      <c r="AQ105" s="18" t="str">
        <f>'P14'!$F95</f>
        <v>N</v>
      </c>
      <c r="AR105" s="18" t="str">
        <f>'P15'!$F95</f>
        <v>N</v>
      </c>
      <c r="AS105" s="20">
        <f t="shared" si="35"/>
        <v>0</v>
      </c>
      <c r="AT105" s="20">
        <f t="shared" si="36"/>
        <v>0</v>
      </c>
    </row>
    <row r="106" spans="1:46" x14ac:dyDescent="0.35">
      <c r="A106" s="13">
        <v>12</v>
      </c>
      <c r="B106" s="18" t="str">
        <f>Criteria!$B95</f>
        <v>RGAA</v>
      </c>
      <c r="C106" s="18" t="str">
        <f>Criteria!$C95</f>
        <v>12.5</v>
      </c>
      <c r="D106" s="18" t="str">
        <f>Criteria!$A$91</f>
        <v>NAVIGATION</v>
      </c>
      <c r="E106" s="18" t="s">
        <v>139</v>
      </c>
      <c r="F106" s="18" t="str">
        <f>'P01'!$E96</f>
        <v>NT</v>
      </c>
      <c r="G106" s="18" t="str">
        <f>'P02'!$E96</f>
        <v>NT</v>
      </c>
      <c r="H106" s="18" t="str">
        <f>'P03'!$E96</f>
        <v>NT</v>
      </c>
      <c r="I106" s="18" t="str">
        <f>'P04'!$E96</f>
        <v>NT</v>
      </c>
      <c r="J106" s="18" t="str">
        <f>'P05'!$E96</f>
        <v>NT</v>
      </c>
      <c r="K106" s="18" t="str">
        <f>'P06'!$E96</f>
        <v>NT</v>
      </c>
      <c r="L106" s="18" t="str">
        <f>'P07'!$E96</f>
        <v>NT</v>
      </c>
      <c r="M106" s="18" t="str">
        <f>'P08'!$E96</f>
        <v>NT</v>
      </c>
      <c r="N106" s="18" t="str">
        <f>'P09'!$E96</f>
        <v>NT</v>
      </c>
      <c r="O106" s="18" t="str">
        <f>'P10'!$E96</f>
        <v>NT</v>
      </c>
      <c r="P106" s="18" t="str">
        <f>'P11'!$E96</f>
        <v>NT</v>
      </c>
      <c r="Q106" s="18" t="str">
        <f>'P12'!$E96</f>
        <v>NT</v>
      </c>
      <c r="R106" s="18" t="str">
        <f>'P13'!$E96</f>
        <v>NT</v>
      </c>
      <c r="S106" s="18" t="str">
        <f>'P14'!$E96</f>
        <v>NT</v>
      </c>
      <c r="T106" s="18" t="str">
        <f>'P15'!$E96</f>
        <v>NT</v>
      </c>
      <c r="U106" s="20">
        <f t="shared" si="30"/>
        <v>0</v>
      </c>
      <c r="V106" s="20">
        <f t="shared" si="31"/>
        <v>0</v>
      </c>
      <c r="W106" s="20">
        <f t="shared" si="32"/>
        <v>0</v>
      </c>
      <c r="X106" s="20">
        <f t="shared" si="33"/>
        <v>15</v>
      </c>
      <c r="Y106" s="13" t="str">
        <f t="shared" si="34"/>
        <v>NT</v>
      </c>
      <c r="Z106" s="13"/>
      <c r="AA106" s="13">
        <v>12</v>
      </c>
      <c r="AB106" s="18" t="str">
        <f>Criteria!$C95</f>
        <v>12.5</v>
      </c>
      <c r="AC106" s="18" t="str">
        <f>Criteria!$A$91</f>
        <v>NAVIGATION</v>
      </c>
      <c r="AD106" s="18" t="str">
        <f>'P01'!$F96</f>
        <v>N</v>
      </c>
      <c r="AE106" s="18" t="str">
        <f>'P02'!$F96</f>
        <v>N</v>
      </c>
      <c r="AF106" s="18" t="str">
        <f>'P03'!$F96</f>
        <v>N</v>
      </c>
      <c r="AG106" s="18" t="str">
        <f>'P04'!$F96</f>
        <v>N</v>
      </c>
      <c r="AH106" s="18" t="str">
        <f>'P05'!$F96</f>
        <v>N</v>
      </c>
      <c r="AI106" s="18" t="str">
        <f>'P06'!$F96</f>
        <v>N</v>
      </c>
      <c r="AJ106" s="18" t="str">
        <f>'P07'!$F96</f>
        <v>N</v>
      </c>
      <c r="AK106" s="18" t="str">
        <f>'P08'!$F96</f>
        <v>N</v>
      </c>
      <c r="AL106" s="18" t="str">
        <f>'P09'!$F96</f>
        <v>N</v>
      </c>
      <c r="AM106" s="18" t="str">
        <f>'P10'!$F96</f>
        <v>N</v>
      </c>
      <c r="AN106" s="18" t="str">
        <f>'P11'!$F96</f>
        <v>N</v>
      </c>
      <c r="AO106" s="18" t="str">
        <f>'P12'!$F96</f>
        <v>N</v>
      </c>
      <c r="AP106" s="18" t="str">
        <f>'P13'!$F96</f>
        <v>N</v>
      </c>
      <c r="AQ106" s="18" t="str">
        <f>'P14'!$F96</f>
        <v>N</v>
      </c>
      <c r="AR106" s="18" t="str">
        <f>'P15'!$F96</f>
        <v>N</v>
      </c>
      <c r="AS106" s="20">
        <f t="shared" si="35"/>
        <v>0</v>
      </c>
      <c r="AT106" s="20">
        <f t="shared" si="36"/>
        <v>0</v>
      </c>
    </row>
    <row r="107" spans="1:46" x14ac:dyDescent="0.35">
      <c r="A107" s="13">
        <v>12</v>
      </c>
      <c r="B107" s="18" t="str">
        <f>Criteria!$B96</f>
        <v>RGAA</v>
      </c>
      <c r="C107" s="18" t="str">
        <f>Criteria!$C96</f>
        <v>12.6</v>
      </c>
      <c r="D107" s="18" t="str">
        <f>Criteria!$A$91</f>
        <v>NAVIGATION</v>
      </c>
      <c r="E107" s="18" t="s">
        <v>138</v>
      </c>
      <c r="F107" s="18" t="str">
        <f>'P01'!$E97</f>
        <v>NT</v>
      </c>
      <c r="G107" s="18" t="str">
        <f>'P02'!$E97</f>
        <v>NT</v>
      </c>
      <c r="H107" s="18" t="str">
        <f>'P03'!$E97</f>
        <v>NT</v>
      </c>
      <c r="I107" s="18" t="str">
        <f>'P04'!$E97</f>
        <v>NT</v>
      </c>
      <c r="J107" s="18" t="str">
        <f>'P05'!$E97</f>
        <v>NT</v>
      </c>
      <c r="K107" s="18" t="str">
        <f>'P06'!$E97</f>
        <v>NT</v>
      </c>
      <c r="L107" s="18" t="str">
        <f>'P07'!$E97</f>
        <v>NT</v>
      </c>
      <c r="M107" s="18" t="str">
        <f>'P08'!$E97</f>
        <v>NT</v>
      </c>
      <c r="N107" s="18" t="str">
        <f>'P09'!$E97</f>
        <v>NT</v>
      </c>
      <c r="O107" s="18" t="str">
        <f>'P10'!$E97</f>
        <v>NT</v>
      </c>
      <c r="P107" s="18" t="str">
        <f>'P11'!$E97</f>
        <v>NT</v>
      </c>
      <c r="Q107" s="18" t="str">
        <f>'P12'!$E97</f>
        <v>NT</v>
      </c>
      <c r="R107" s="18" t="str">
        <f>'P13'!$E97</f>
        <v>NT</v>
      </c>
      <c r="S107" s="18" t="str">
        <f>'P14'!$E97</f>
        <v>NT</v>
      </c>
      <c r="T107" s="18" t="str">
        <f>'P15'!$E97</f>
        <v>NT</v>
      </c>
      <c r="U107" s="20">
        <f t="shared" si="30"/>
        <v>0</v>
      </c>
      <c r="V107" s="20">
        <f t="shared" si="31"/>
        <v>0</v>
      </c>
      <c r="W107" s="20">
        <f t="shared" si="32"/>
        <v>0</v>
      </c>
      <c r="X107" s="20">
        <f t="shared" si="33"/>
        <v>15</v>
      </c>
      <c r="Y107" s="13" t="str">
        <f t="shared" si="34"/>
        <v>NT</v>
      </c>
      <c r="Z107" s="13"/>
      <c r="AA107" s="13">
        <v>12</v>
      </c>
      <c r="AB107" s="18" t="str">
        <f>Criteria!$C96</f>
        <v>12.6</v>
      </c>
      <c r="AC107" s="18" t="str">
        <f>Criteria!$A$91</f>
        <v>NAVIGATION</v>
      </c>
      <c r="AD107" s="18" t="str">
        <f>'P01'!$F97</f>
        <v>N</v>
      </c>
      <c r="AE107" s="18" t="str">
        <f>'P02'!$F97</f>
        <v>N</v>
      </c>
      <c r="AF107" s="18" t="str">
        <f>'P03'!$F97</f>
        <v>N</v>
      </c>
      <c r="AG107" s="18" t="str">
        <f>'P04'!$F97</f>
        <v>N</v>
      </c>
      <c r="AH107" s="18" t="str">
        <f>'P05'!$F97</f>
        <v>N</v>
      </c>
      <c r="AI107" s="18" t="str">
        <f>'P06'!$F97</f>
        <v>N</v>
      </c>
      <c r="AJ107" s="18" t="str">
        <f>'P07'!$F97</f>
        <v>N</v>
      </c>
      <c r="AK107" s="18" t="str">
        <f>'P08'!$F97</f>
        <v>N</v>
      </c>
      <c r="AL107" s="18" t="str">
        <f>'P09'!$F97</f>
        <v>N</v>
      </c>
      <c r="AM107" s="18" t="str">
        <f>'P10'!$F97</f>
        <v>N</v>
      </c>
      <c r="AN107" s="18" t="str">
        <f>'P11'!$F97</f>
        <v>N</v>
      </c>
      <c r="AO107" s="18" t="str">
        <f>'P12'!$F97</f>
        <v>N</v>
      </c>
      <c r="AP107" s="18" t="str">
        <f>'P13'!$F97</f>
        <v>N</v>
      </c>
      <c r="AQ107" s="18" t="str">
        <f>'P14'!$F97</f>
        <v>N</v>
      </c>
      <c r="AR107" s="18" t="str">
        <f>'P15'!$F97</f>
        <v>N</v>
      </c>
      <c r="AS107" s="20">
        <f t="shared" si="35"/>
        <v>0</v>
      </c>
      <c r="AT107" s="20">
        <f t="shared" si="36"/>
        <v>0</v>
      </c>
    </row>
    <row r="108" spans="1:46" x14ac:dyDescent="0.35">
      <c r="A108" s="13">
        <v>12</v>
      </c>
      <c r="B108" s="18" t="str">
        <f>Criteria!$B97</f>
        <v>RGAA</v>
      </c>
      <c r="C108" s="18" t="str">
        <f>Criteria!$C97</f>
        <v>12.7</v>
      </c>
      <c r="D108" s="18" t="str">
        <f>Criteria!$A$91</f>
        <v>NAVIGATION</v>
      </c>
      <c r="E108" s="18" t="s">
        <v>138</v>
      </c>
      <c r="F108" s="18" t="str">
        <f>'P01'!$E98</f>
        <v>NT</v>
      </c>
      <c r="G108" s="18" t="str">
        <f>'P02'!$E98</f>
        <v>NT</v>
      </c>
      <c r="H108" s="18" t="str">
        <f>'P03'!$E98</f>
        <v>NT</v>
      </c>
      <c r="I108" s="18" t="str">
        <f>'P04'!$E98</f>
        <v>NT</v>
      </c>
      <c r="J108" s="18" t="str">
        <f>'P05'!$E98</f>
        <v>NT</v>
      </c>
      <c r="K108" s="18" t="str">
        <f>'P06'!$E98</f>
        <v>NT</v>
      </c>
      <c r="L108" s="18" t="str">
        <f>'P07'!$E98</f>
        <v>NT</v>
      </c>
      <c r="M108" s="18" t="str">
        <f>'P08'!$E98</f>
        <v>NT</v>
      </c>
      <c r="N108" s="18" t="str">
        <f>'P09'!$E98</f>
        <v>NT</v>
      </c>
      <c r="O108" s="18" t="str">
        <f>'P10'!$E98</f>
        <v>NT</v>
      </c>
      <c r="P108" s="18" t="str">
        <f>'P11'!$E98</f>
        <v>NT</v>
      </c>
      <c r="Q108" s="18" t="str">
        <f>'P12'!$E98</f>
        <v>NT</v>
      </c>
      <c r="R108" s="18" t="str">
        <f>'P13'!$E98</f>
        <v>NT</v>
      </c>
      <c r="S108" s="18" t="str">
        <f>'P14'!$E98</f>
        <v>NT</v>
      </c>
      <c r="T108" s="18" t="str">
        <f>'P15'!$E98</f>
        <v>NT</v>
      </c>
      <c r="U108" s="20">
        <f t="shared" si="30"/>
        <v>0</v>
      </c>
      <c r="V108" s="20">
        <f t="shared" si="31"/>
        <v>0</v>
      </c>
      <c r="W108" s="20">
        <f t="shared" si="32"/>
        <v>0</v>
      </c>
      <c r="X108" s="20">
        <f t="shared" si="33"/>
        <v>15</v>
      </c>
      <c r="Y108" s="13" t="str">
        <f t="shared" si="34"/>
        <v>NT</v>
      </c>
      <c r="Z108" s="13"/>
      <c r="AA108" s="13">
        <v>12</v>
      </c>
      <c r="AB108" s="18" t="str">
        <f>Criteria!$C97</f>
        <v>12.7</v>
      </c>
      <c r="AC108" s="18" t="str">
        <f>Criteria!$A$91</f>
        <v>NAVIGATION</v>
      </c>
      <c r="AD108" s="18" t="str">
        <f>'P01'!$F98</f>
        <v>N</v>
      </c>
      <c r="AE108" s="18" t="str">
        <f>'P02'!$F98</f>
        <v>N</v>
      </c>
      <c r="AF108" s="18" t="str">
        <f>'P03'!$F98</f>
        <v>N</v>
      </c>
      <c r="AG108" s="18" t="str">
        <f>'P04'!$F98</f>
        <v>N</v>
      </c>
      <c r="AH108" s="18" t="str">
        <f>'P05'!$F98</f>
        <v>N</v>
      </c>
      <c r="AI108" s="18" t="str">
        <f>'P06'!$F98</f>
        <v>N</v>
      </c>
      <c r="AJ108" s="18" t="str">
        <f>'P07'!$F98</f>
        <v>N</v>
      </c>
      <c r="AK108" s="18" t="str">
        <f>'P08'!$F98</f>
        <v>N</v>
      </c>
      <c r="AL108" s="18" t="str">
        <f>'P09'!$F98</f>
        <v>N</v>
      </c>
      <c r="AM108" s="18" t="str">
        <f>'P10'!$F98</f>
        <v>N</v>
      </c>
      <c r="AN108" s="18" t="str">
        <f>'P11'!$F98</f>
        <v>N</v>
      </c>
      <c r="AO108" s="18" t="str">
        <f>'P12'!$F98</f>
        <v>N</v>
      </c>
      <c r="AP108" s="18" t="str">
        <f>'P13'!$F98</f>
        <v>N</v>
      </c>
      <c r="AQ108" s="18" t="str">
        <f>'P14'!$F98</f>
        <v>N</v>
      </c>
      <c r="AR108" s="18" t="str">
        <f>'P15'!$F98</f>
        <v>N</v>
      </c>
      <c r="AS108" s="20">
        <f t="shared" si="35"/>
        <v>0</v>
      </c>
      <c r="AT108" s="20">
        <f t="shared" si="36"/>
        <v>0</v>
      </c>
    </row>
    <row r="109" spans="1:46" x14ac:dyDescent="0.35">
      <c r="A109" s="13">
        <v>12</v>
      </c>
      <c r="B109" s="18" t="str">
        <f>Criteria!$B98</f>
        <v>RGAA</v>
      </c>
      <c r="C109" s="18" t="str">
        <f>Criteria!$C98</f>
        <v>12.8</v>
      </c>
      <c r="D109" s="18" t="str">
        <f>Criteria!$A$91</f>
        <v>NAVIGATION</v>
      </c>
      <c r="E109" s="18" t="s">
        <v>138</v>
      </c>
      <c r="F109" s="18" t="str">
        <f>'P01'!$E99</f>
        <v>NT</v>
      </c>
      <c r="G109" s="18" t="str">
        <f>'P02'!$E99</f>
        <v>NT</v>
      </c>
      <c r="H109" s="18" t="str">
        <f>'P03'!$E99</f>
        <v>NT</v>
      </c>
      <c r="I109" s="18" t="str">
        <f>'P04'!$E99</f>
        <v>NT</v>
      </c>
      <c r="J109" s="18" t="str">
        <f>'P05'!$E99</f>
        <v>NT</v>
      </c>
      <c r="K109" s="18" t="str">
        <f>'P06'!$E99</f>
        <v>NT</v>
      </c>
      <c r="L109" s="18" t="str">
        <f>'P07'!$E99</f>
        <v>NT</v>
      </c>
      <c r="M109" s="18" t="str">
        <f>'P08'!$E99</f>
        <v>NT</v>
      </c>
      <c r="N109" s="18" t="str">
        <f>'P09'!$E99</f>
        <v>NT</v>
      </c>
      <c r="O109" s="18" t="str">
        <f>'P10'!$E99</f>
        <v>NT</v>
      </c>
      <c r="P109" s="18" t="str">
        <f>'P11'!$E99</f>
        <v>NT</v>
      </c>
      <c r="Q109" s="18" t="str">
        <f>'P12'!$E99</f>
        <v>NT</v>
      </c>
      <c r="R109" s="18" t="str">
        <f>'P13'!$E99</f>
        <v>NT</v>
      </c>
      <c r="S109" s="18" t="str">
        <f>'P14'!$E99</f>
        <v>NT</v>
      </c>
      <c r="T109" s="18" t="str">
        <f>'P15'!$E99</f>
        <v>NT</v>
      </c>
      <c r="U109" s="20">
        <f t="shared" si="30"/>
        <v>0</v>
      </c>
      <c r="V109" s="20">
        <f t="shared" si="31"/>
        <v>0</v>
      </c>
      <c r="W109" s="20">
        <f t="shared" si="32"/>
        <v>0</v>
      </c>
      <c r="X109" s="20">
        <f t="shared" si="33"/>
        <v>15</v>
      </c>
      <c r="Y109" s="13" t="str">
        <f t="shared" si="34"/>
        <v>NT</v>
      </c>
      <c r="Z109" s="13"/>
      <c r="AA109" s="13">
        <v>12</v>
      </c>
      <c r="AB109" s="18" t="str">
        <f>Criteria!$C98</f>
        <v>12.8</v>
      </c>
      <c r="AC109" s="18" t="str">
        <f>Criteria!$A$91</f>
        <v>NAVIGATION</v>
      </c>
      <c r="AD109" s="18" t="str">
        <f>'P01'!$F99</f>
        <v>N</v>
      </c>
      <c r="AE109" s="18" t="str">
        <f>'P02'!$F99</f>
        <v>N</v>
      </c>
      <c r="AF109" s="18" t="str">
        <f>'P03'!$F99</f>
        <v>N</v>
      </c>
      <c r="AG109" s="18" t="str">
        <f>'P04'!$F99</f>
        <v>N</v>
      </c>
      <c r="AH109" s="18" t="str">
        <f>'P05'!$F99</f>
        <v>N</v>
      </c>
      <c r="AI109" s="18" t="str">
        <f>'P06'!$F99</f>
        <v>N</v>
      </c>
      <c r="AJ109" s="18" t="str">
        <f>'P07'!$F99</f>
        <v>N</v>
      </c>
      <c r="AK109" s="18" t="str">
        <f>'P08'!$F99</f>
        <v>N</v>
      </c>
      <c r="AL109" s="18" t="str">
        <f>'P09'!$F99</f>
        <v>N</v>
      </c>
      <c r="AM109" s="18" t="str">
        <f>'P10'!$F99</f>
        <v>N</v>
      </c>
      <c r="AN109" s="18" t="str">
        <f>'P11'!$F99</f>
        <v>N</v>
      </c>
      <c r="AO109" s="18" t="str">
        <f>'P12'!$F99</f>
        <v>N</v>
      </c>
      <c r="AP109" s="18" t="str">
        <f>'P13'!$F99</f>
        <v>N</v>
      </c>
      <c r="AQ109" s="18" t="str">
        <f>'P14'!$F99</f>
        <v>N</v>
      </c>
      <c r="AR109" s="18" t="str">
        <f>'P15'!$F99</f>
        <v>N</v>
      </c>
      <c r="AS109" s="20">
        <f t="shared" si="35"/>
        <v>0</v>
      </c>
      <c r="AT109" s="20">
        <f t="shared" si="36"/>
        <v>0</v>
      </c>
    </row>
    <row r="110" spans="1:46" x14ac:dyDescent="0.35">
      <c r="A110" s="13">
        <v>12</v>
      </c>
      <c r="B110" s="18" t="str">
        <f>Criteria!$B99</f>
        <v>RGAA</v>
      </c>
      <c r="C110" s="18" t="str">
        <f>Criteria!$C99</f>
        <v>12.9</v>
      </c>
      <c r="D110" s="18" t="str">
        <f>Criteria!$A$91</f>
        <v>NAVIGATION</v>
      </c>
      <c r="E110" s="18" t="s">
        <v>138</v>
      </c>
      <c r="F110" s="18" t="str">
        <f>'P01'!$E100</f>
        <v>NT</v>
      </c>
      <c r="G110" s="18" t="str">
        <f>'P02'!$E100</f>
        <v>NT</v>
      </c>
      <c r="H110" s="18" t="str">
        <f>'P03'!$E100</f>
        <v>NT</v>
      </c>
      <c r="I110" s="18" t="str">
        <f>'P04'!$E100</f>
        <v>NT</v>
      </c>
      <c r="J110" s="18" t="str">
        <f>'P05'!$E100</f>
        <v>NT</v>
      </c>
      <c r="K110" s="18" t="str">
        <f>'P06'!$E100</f>
        <v>NT</v>
      </c>
      <c r="L110" s="18" t="str">
        <f>'P07'!$E100</f>
        <v>NT</v>
      </c>
      <c r="M110" s="18" t="str">
        <f>'P08'!$E100</f>
        <v>NT</v>
      </c>
      <c r="N110" s="18" t="str">
        <f>'P09'!$E100</f>
        <v>NT</v>
      </c>
      <c r="O110" s="18" t="str">
        <f>'P10'!$E100</f>
        <v>NT</v>
      </c>
      <c r="P110" s="18" t="str">
        <f>'P11'!$E100</f>
        <v>NT</v>
      </c>
      <c r="Q110" s="18" t="str">
        <f>'P12'!$E100</f>
        <v>NT</v>
      </c>
      <c r="R110" s="18" t="str">
        <f>'P13'!$E100</f>
        <v>NT</v>
      </c>
      <c r="S110" s="18" t="str">
        <f>'P14'!$E100</f>
        <v>NT</v>
      </c>
      <c r="T110" s="18" t="str">
        <f>'P15'!$E100</f>
        <v>NT</v>
      </c>
      <c r="U110" s="20">
        <f t="shared" si="30"/>
        <v>0</v>
      </c>
      <c r="V110" s="20">
        <f t="shared" si="31"/>
        <v>0</v>
      </c>
      <c r="W110" s="20">
        <f t="shared" si="32"/>
        <v>0</v>
      </c>
      <c r="X110" s="20">
        <f t="shared" si="33"/>
        <v>15</v>
      </c>
      <c r="Y110" s="13" t="str">
        <f t="shared" si="34"/>
        <v>NT</v>
      </c>
      <c r="Z110" s="13"/>
      <c r="AA110" s="13">
        <v>12</v>
      </c>
      <c r="AB110" s="18" t="str">
        <f>Criteria!$C99</f>
        <v>12.9</v>
      </c>
      <c r="AC110" s="18" t="str">
        <f>Criteria!$A$91</f>
        <v>NAVIGATION</v>
      </c>
      <c r="AD110" s="18" t="str">
        <f>'P01'!$F100</f>
        <v>N</v>
      </c>
      <c r="AE110" s="18" t="str">
        <f>'P02'!$F100</f>
        <v>N</v>
      </c>
      <c r="AF110" s="18" t="str">
        <f>'P03'!$F100</f>
        <v>N</v>
      </c>
      <c r="AG110" s="18" t="str">
        <f>'P04'!$F100</f>
        <v>N</v>
      </c>
      <c r="AH110" s="18" t="str">
        <f>'P05'!$F100</f>
        <v>N</v>
      </c>
      <c r="AI110" s="18" t="str">
        <f>'P06'!$F100</f>
        <v>N</v>
      </c>
      <c r="AJ110" s="18" t="str">
        <f>'P07'!$F100</f>
        <v>N</v>
      </c>
      <c r="AK110" s="18" t="str">
        <f>'P08'!$F100</f>
        <v>N</v>
      </c>
      <c r="AL110" s="18" t="str">
        <f>'P09'!$F100</f>
        <v>N</v>
      </c>
      <c r="AM110" s="18" t="str">
        <f>'P10'!$F100</f>
        <v>N</v>
      </c>
      <c r="AN110" s="18" t="str">
        <f>'P11'!$F100</f>
        <v>N</v>
      </c>
      <c r="AO110" s="18" t="str">
        <f>'P12'!$F100</f>
        <v>N</v>
      </c>
      <c r="AP110" s="18" t="str">
        <f>'P13'!$F100</f>
        <v>N</v>
      </c>
      <c r="AQ110" s="18" t="str">
        <f>'P14'!$F100</f>
        <v>N</v>
      </c>
      <c r="AR110" s="18" t="str">
        <f>'P15'!$F100</f>
        <v>N</v>
      </c>
      <c r="AS110" s="20">
        <f t="shared" si="35"/>
        <v>0</v>
      </c>
      <c r="AT110" s="20">
        <f t="shared" si="36"/>
        <v>0</v>
      </c>
    </row>
    <row r="111" spans="1:46" x14ac:dyDescent="0.35">
      <c r="A111" s="13">
        <v>12</v>
      </c>
      <c r="B111" s="18" t="str">
        <f>Criteria!$B100</f>
        <v>RGAA</v>
      </c>
      <c r="C111" s="18" t="str">
        <f>Criteria!$C100</f>
        <v>12.10</v>
      </c>
      <c r="D111" s="18" t="str">
        <f>Criteria!$A$91</f>
        <v>NAVIGATION</v>
      </c>
      <c r="E111" s="18" t="s">
        <v>138</v>
      </c>
      <c r="F111" s="18" t="str">
        <f>'P01'!$E101</f>
        <v>NT</v>
      </c>
      <c r="G111" s="18" t="str">
        <f>'P02'!$E101</f>
        <v>NT</v>
      </c>
      <c r="H111" s="18" t="str">
        <f>'P03'!$E101</f>
        <v>NT</v>
      </c>
      <c r="I111" s="18" t="str">
        <f>'P04'!$E101</f>
        <v>NT</v>
      </c>
      <c r="J111" s="18" t="str">
        <f>'P05'!$E101</f>
        <v>NT</v>
      </c>
      <c r="K111" s="18" t="str">
        <f>'P06'!$E101</f>
        <v>NT</v>
      </c>
      <c r="L111" s="18" t="str">
        <f>'P07'!$E101</f>
        <v>NT</v>
      </c>
      <c r="M111" s="18" t="str">
        <f>'P08'!$E101</f>
        <v>NT</v>
      </c>
      <c r="N111" s="18" t="str">
        <f>'P09'!$E101</f>
        <v>NT</v>
      </c>
      <c r="O111" s="18" t="str">
        <f>'P10'!$E101</f>
        <v>NT</v>
      </c>
      <c r="P111" s="18" t="str">
        <f>'P11'!$E101</f>
        <v>NT</v>
      </c>
      <c r="Q111" s="18" t="str">
        <f>'P12'!$E101</f>
        <v>NT</v>
      </c>
      <c r="R111" s="18" t="str">
        <f>'P13'!$E101</f>
        <v>NT</v>
      </c>
      <c r="S111" s="18" t="str">
        <f>'P14'!$E101</f>
        <v>NT</v>
      </c>
      <c r="T111" s="18" t="str">
        <f>'P15'!$E101</f>
        <v>NT</v>
      </c>
      <c r="U111" s="20">
        <f t="shared" si="30"/>
        <v>0</v>
      </c>
      <c r="V111" s="20">
        <f t="shared" si="31"/>
        <v>0</v>
      </c>
      <c r="W111" s="20">
        <f t="shared" si="32"/>
        <v>0</v>
      </c>
      <c r="X111" s="20">
        <f t="shared" si="33"/>
        <v>15</v>
      </c>
      <c r="Y111" s="13" t="str">
        <f t="shared" si="34"/>
        <v>NT</v>
      </c>
      <c r="Z111" s="13"/>
      <c r="AA111" s="13">
        <v>12</v>
      </c>
      <c r="AB111" s="18" t="str">
        <f>Criteria!$C100</f>
        <v>12.10</v>
      </c>
      <c r="AC111" s="18" t="str">
        <f>Criteria!$A$91</f>
        <v>NAVIGATION</v>
      </c>
      <c r="AD111" s="18" t="str">
        <f>'P01'!$F101</f>
        <v>N</v>
      </c>
      <c r="AE111" s="18" t="str">
        <f>'P02'!$F101</f>
        <v>N</v>
      </c>
      <c r="AF111" s="18" t="str">
        <f>'P03'!$F101</f>
        <v>N</v>
      </c>
      <c r="AG111" s="18" t="str">
        <f>'P04'!$F101</f>
        <v>N</v>
      </c>
      <c r="AH111" s="18" t="str">
        <f>'P05'!$F101</f>
        <v>N</v>
      </c>
      <c r="AI111" s="18" t="str">
        <f>'P06'!$F101</f>
        <v>N</v>
      </c>
      <c r="AJ111" s="18" t="str">
        <f>'P07'!$F101</f>
        <v>N</v>
      </c>
      <c r="AK111" s="18" t="str">
        <f>'P08'!$F101</f>
        <v>N</v>
      </c>
      <c r="AL111" s="18" t="str">
        <f>'P09'!$F101</f>
        <v>N</v>
      </c>
      <c r="AM111" s="18" t="str">
        <f>'P10'!$F101</f>
        <v>N</v>
      </c>
      <c r="AN111" s="18" t="str">
        <f>'P11'!$F101</f>
        <v>N</v>
      </c>
      <c r="AO111" s="18" t="str">
        <f>'P12'!$F101</f>
        <v>N</v>
      </c>
      <c r="AP111" s="18" t="str">
        <f>'P13'!$F101</f>
        <v>N</v>
      </c>
      <c r="AQ111" s="18" t="str">
        <f>'P14'!$F101</f>
        <v>N</v>
      </c>
      <c r="AR111" s="18" t="str">
        <f>'P15'!$F101</f>
        <v>N</v>
      </c>
      <c r="AS111" s="20">
        <f t="shared" si="35"/>
        <v>0</v>
      </c>
      <c r="AT111" s="20">
        <f t="shared" si="36"/>
        <v>0</v>
      </c>
    </row>
    <row r="112" spans="1:46" x14ac:dyDescent="0.35">
      <c r="A112" s="13">
        <v>12</v>
      </c>
      <c r="B112" s="18" t="str">
        <f>Criteria!$B101</f>
        <v>RGAA</v>
      </c>
      <c r="C112" s="18" t="str">
        <f>Criteria!$C101</f>
        <v>12.11</v>
      </c>
      <c r="D112" s="18" t="str">
        <f>Criteria!$A$91</f>
        <v>NAVIGATION</v>
      </c>
      <c r="E112" s="18" t="s">
        <v>139</v>
      </c>
      <c r="F112" s="18" t="str">
        <f>'P01'!$E102</f>
        <v>NT</v>
      </c>
      <c r="G112" s="18" t="str">
        <f>'P02'!$E102</f>
        <v>NT</v>
      </c>
      <c r="H112" s="18" t="str">
        <f>'P03'!$E102</f>
        <v>NT</v>
      </c>
      <c r="I112" s="18" t="str">
        <f>'P04'!$E102</f>
        <v>NT</v>
      </c>
      <c r="J112" s="18" t="str">
        <f>'P05'!$E102</f>
        <v>NT</v>
      </c>
      <c r="K112" s="18" t="str">
        <f>'P06'!$E102</f>
        <v>NT</v>
      </c>
      <c r="L112" s="18" t="str">
        <f>'P07'!$E102</f>
        <v>NT</v>
      </c>
      <c r="M112" s="18" t="str">
        <f>'P08'!$E102</f>
        <v>NT</v>
      </c>
      <c r="N112" s="18" t="str">
        <f>'P09'!$E102</f>
        <v>NT</v>
      </c>
      <c r="O112" s="18" t="str">
        <f>'P10'!$E102</f>
        <v>NT</v>
      </c>
      <c r="P112" s="18" t="str">
        <f>'P11'!$E102</f>
        <v>NT</v>
      </c>
      <c r="Q112" s="18" t="str">
        <f>'P12'!$E102</f>
        <v>NT</v>
      </c>
      <c r="R112" s="18" t="str">
        <f>'P13'!$E102</f>
        <v>NT</v>
      </c>
      <c r="S112" s="18" t="str">
        <f>'P14'!$E102</f>
        <v>NT</v>
      </c>
      <c r="T112" s="18" t="str">
        <f>'P15'!$E102</f>
        <v>NT</v>
      </c>
      <c r="U112" s="20">
        <f t="shared" si="30"/>
        <v>0</v>
      </c>
      <c r="V112" s="20">
        <f t="shared" si="31"/>
        <v>0</v>
      </c>
      <c r="W112" s="20">
        <f t="shared" si="32"/>
        <v>0</v>
      </c>
      <c r="X112" s="20">
        <f t="shared" si="33"/>
        <v>15</v>
      </c>
      <c r="Y112" s="13" t="str">
        <f t="shared" si="34"/>
        <v>NT</v>
      </c>
      <c r="Z112" s="13"/>
      <c r="AA112" s="13">
        <v>12</v>
      </c>
      <c r="AB112" s="18" t="str">
        <f>Criteria!$C101</f>
        <v>12.11</v>
      </c>
      <c r="AC112" s="18" t="str">
        <f>Criteria!$A$91</f>
        <v>NAVIGATION</v>
      </c>
      <c r="AD112" s="18" t="str">
        <f>'P01'!$F102</f>
        <v>N</v>
      </c>
      <c r="AE112" s="18" t="str">
        <f>'P02'!$F102</f>
        <v>N</v>
      </c>
      <c r="AF112" s="18" t="str">
        <f>'P03'!$F102</f>
        <v>N</v>
      </c>
      <c r="AG112" s="18" t="str">
        <f>'P04'!$F102</f>
        <v>N</v>
      </c>
      <c r="AH112" s="18" t="str">
        <f>'P05'!$F102</f>
        <v>N</v>
      </c>
      <c r="AI112" s="18" t="str">
        <f>'P06'!$F102</f>
        <v>N</v>
      </c>
      <c r="AJ112" s="18" t="str">
        <f>'P07'!$F102</f>
        <v>N</v>
      </c>
      <c r="AK112" s="18" t="str">
        <f>'P08'!$F102</f>
        <v>N</v>
      </c>
      <c r="AL112" s="18" t="str">
        <f>'P09'!$F102</f>
        <v>N</v>
      </c>
      <c r="AM112" s="18" t="str">
        <f>'P10'!$F102</f>
        <v>N</v>
      </c>
      <c r="AN112" s="18" t="str">
        <f>'P11'!$F102</f>
        <v>N</v>
      </c>
      <c r="AO112" s="18" t="str">
        <f>'P12'!$F102</f>
        <v>N</v>
      </c>
      <c r="AP112" s="18" t="str">
        <f>'P13'!$F102</f>
        <v>N</v>
      </c>
      <c r="AQ112" s="18" t="str">
        <f>'P14'!$F102</f>
        <v>N</v>
      </c>
      <c r="AR112" s="18" t="str">
        <f>'P15'!$F102</f>
        <v>N</v>
      </c>
      <c r="AS112" s="20">
        <f t="shared" si="35"/>
        <v>0</v>
      </c>
      <c r="AT112" s="20">
        <f t="shared" si="36"/>
        <v>0</v>
      </c>
    </row>
    <row r="113" spans="1:46" x14ac:dyDescent="0.35">
      <c r="A113" s="55"/>
      <c r="B113" s="56"/>
      <c r="C113" s="56"/>
      <c r="D113" s="56"/>
      <c r="E113" s="56"/>
      <c r="F113" s="56"/>
      <c r="G113" s="56"/>
      <c r="H113" s="56"/>
      <c r="I113" s="56"/>
      <c r="J113" s="56"/>
      <c r="K113" s="56"/>
      <c r="L113" s="56"/>
      <c r="M113" s="56"/>
      <c r="N113" s="56"/>
      <c r="O113" s="56"/>
      <c r="P113" s="56"/>
      <c r="Q113" s="56"/>
      <c r="R113" s="56"/>
      <c r="S113" s="56"/>
      <c r="T113" s="56"/>
      <c r="U113" s="60">
        <f>SUM(U102:U112)</f>
        <v>0</v>
      </c>
      <c r="V113" s="60">
        <f t="shared" ref="V113:X113" si="41">SUM(V102:V112)</f>
        <v>0</v>
      </c>
      <c r="W113" s="60">
        <f t="shared" si="41"/>
        <v>0</v>
      </c>
      <c r="X113" s="60">
        <f t="shared" si="41"/>
        <v>165</v>
      </c>
      <c r="Y113" s="13"/>
      <c r="Z113" s="13"/>
      <c r="AA113" s="55"/>
      <c r="AB113" s="56"/>
      <c r="AC113" s="56"/>
      <c r="AD113" s="56"/>
      <c r="AE113" s="56"/>
      <c r="AF113" s="56"/>
      <c r="AG113" s="56"/>
      <c r="AH113" s="56"/>
      <c r="AI113" s="56"/>
      <c r="AJ113" s="56"/>
      <c r="AK113" s="56"/>
      <c r="AL113" s="56"/>
      <c r="AM113" s="56"/>
      <c r="AN113" s="56"/>
      <c r="AO113" s="56"/>
      <c r="AP113" s="56"/>
      <c r="AQ113" s="56"/>
      <c r="AR113" s="56"/>
      <c r="AS113" s="60">
        <f>SUM(AS102:AS112)</f>
        <v>0</v>
      </c>
      <c r="AT113" s="60">
        <f t="shared" ref="AT113" si="42">SUM(AT102:AT112)</f>
        <v>0</v>
      </c>
    </row>
    <row r="114" spans="1:46" x14ac:dyDescent="0.35">
      <c r="A114" s="13">
        <v>13</v>
      </c>
      <c r="B114" s="18" t="str">
        <f>Criteria!$B102</f>
        <v>RGAA</v>
      </c>
      <c r="C114" s="18" t="str">
        <f>Criteria!$C102</f>
        <v>13.1</v>
      </c>
      <c r="D114" s="18" t="str">
        <f>Criteria!$A$102</f>
        <v>CONSULTATION</v>
      </c>
      <c r="E114" s="18" t="s">
        <v>138</v>
      </c>
      <c r="F114" s="18" t="str">
        <f>'P01'!$E103</f>
        <v>NT</v>
      </c>
      <c r="G114" s="18" t="str">
        <f>'P02'!$E103</f>
        <v>NT</v>
      </c>
      <c r="H114" s="18" t="str">
        <f>'P03'!$E103</f>
        <v>NT</v>
      </c>
      <c r="I114" s="18" t="str">
        <f>'P04'!$E103</f>
        <v>NT</v>
      </c>
      <c r="J114" s="18" t="str">
        <f>'P05'!$E103</f>
        <v>NT</v>
      </c>
      <c r="K114" s="18" t="str">
        <f>'P06'!$E103</f>
        <v>NT</v>
      </c>
      <c r="L114" s="18" t="str">
        <f>'P07'!$E103</f>
        <v>NT</v>
      </c>
      <c r="M114" s="18" t="str">
        <f>'P08'!$E103</f>
        <v>NT</v>
      </c>
      <c r="N114" s="18" t="str">
        <f>'P09'!$E103</f>
        <v>NT</v>
      </c>
      <c r="O114" s="18" t="str">
        <f>'P10'!$E103</f>
        <v>NT</v>
      </c>
      <c r="P114" s="18" t="str">
        <f>'P11'!$E103</f>
        <v>NT</v>
      </c>
      <c r="Q114" s="18" t="str">
        <f>'P12'!$E103</f>
        <v>NT</v>
      </c>
      <c r="R114" s="18" t="str">
        <f>'P13'!$E103</f>
        <v>NT</v>
      </c>
      <c r="S114" s="18" t="str">
        <f>'P14'!$E103</f>
        <v>NT</v>
      </c>
      <c r="T114" s="18" t="str">
        <f>'P15'!$E103</f>
        <v>NT</v>
      </c>
      <c r="U114" s="20">
        <f t="shared" si="30"/>
        <v>0</v>
      </c>
      <c r="V114" s="20">
        <f t="shared" si="31"/>
        <v>0</v>
      </c>
      <c r="W114" s="20">
        <f t="shared" si="32"/>
        <v>0</v>
      </c>
      <c r="X114" s="20">
        <f t="shared" si="33"/>
        <v>15</v>
      </c>
      <c r="Y114" s="13" t="str">
        <f t="shared" si="34"/>
        <v>NT</v>
      </c>
      <c r="Z114" s="13"/>
      <c r="AA114" s="13">
        <v>13</v>
      </c>
      <c r="AB114" s="18" t="str">
        <f>Criteria!$C102</f>
        <v>13.1</v>
      </c>
      <c r="AC114" s="18" t="str">
        <f>Criteria!$A$102</f>
        <v>CONSULTATION</v>
      </c>
      <c r="AD114" s="18" t="str">
        <f>'P01'!$F103</f>
        <v>N</v>
      </c>
      <c r="AE114" s="18" t="str">
        <f>'P02'!$F103</f>
        <v>N</v>
      </c>
      <c r="AF114" s="18" t="str">
        <f>'P03'!$F103</f>
        <v>N</v>
      </c>
      <c r="AG114" s="18" t="str">
        <f>'P04'!$F103</f>
        <v>N</v>
      </c>
      <c r="AH114" s="18" t="str">
        <f>'P05'!$F103</f>
        <v>N</v>
      </c>
      <c r="AI114" s="18" t="str">
        <f>'P06'!$F103</f>
        <v>N</v>
      </c>
      <c r="AJ114" s="18" t="str">
        <f>'P07'!$F103</f>
        <v>N</v>
      </c>
      <c r="AK114" s="18" t="str">
        <f>'P08'!$F103</f>
        <v>N</v>
      </c>
      <c r="AL114" s="18" t="str">
        <f>'P09'!$F103</f>
        <v>N</v>
      </c>
      <c r="AM114" s="18" t="str">
        <f>'P10'!$F103</f>
        <v>N</v>
      </c>
      <c r="AN114" s="18" t="str">
        <f>'P11'!$F103</f>
        <v>N</v>
      </c>
      <c r="AO114" s="18" t="str">
        <f>'P12'!$F103</f>
        <v>N</v>
      </c>
      <c r="AP114" s="18" t="str">
        <f>'P13'!$F103</f>
        <v>N</v>
      </c>
      <c r="AQ114" s="18" t="str">
        <f>'P14'!$F103</f>
        <v>N</v>
      </c>
      <c r="AR114" s="18" t="str">
        <f>'P15'!$F103</f>
        <v>N</v>
      </c>
      <c r="AS114" s="20">
        <f t="shared" si="35"/>
        <v>0</v>
      </c>
      <c r="AT114" s="20">
        <f t="shared" si="36"/>
        <v>0</v>
      </c>
    </row>
    <row r="115" spans="1:46" x14ac:dyDescent="0.35">
      <c r="A115" s="13">
        <v>13</v>
      </c>
      <c r="B115" s="18" t="str">
        <f>Criteria!$B103</f>
        <v>RGAA</v>
      </c>
      <c r="C115" s="18" t="str">
        <f>Criteria!$C103</f>
        <v>13.2</v>
      </c>
      <c r="D115" s="18" t="str">
        <f>Criteria!$A$102</f>
        <v>CONSULTATION</v>
      </c>
      <c r="E115" s="18" t="s">
        <v>138</v>
      </c>
      <c r="F115" s="18" t="str">
        <f>'P01'!$E104</f>
        <v>NT</v>
      </c>
      <c r="G115" s="18" t="str">
        <f>'P02'!$E104</f>
        <v>NT</v>
      </c>
      <c r="H115" s="18" t="str">
        <f>'P03'!$E104</f>
        <v>NT</v>
      </c>
      <c r="I115" s="18" t="str">
        <f>'P04'!$E104</f>
        <v>NT</v>
      </c>
      <c r="J115" s="18" t="str">
        <f>'P05'!$E104</f>
        <v>NT</v>
      </c>
      <c r="K115" s="18" t="str">
        <f>'P06'!$E104</f>
        <v>NT</v>
      </c>
      <c r="L115" s="18" t="str">
        <f>'P07'!$E104</f>
        <v>NT</v>
      </c>
      <c r="M115" s="18" t="str">
        <f>'P08'!$E104</f>
        <v>NT</v>
      </c>
      <c r="N115" s="18" t="str">
        <f>'P09'!$E104</f>
        <v>NT</v>
      </c>
      <c r="O115" s="18" t="str">
        <f>'P10'!$E104</f>
        <v>NT</v>
      </c>
      <c r="P115" s="18" t="str">
        <f>'P11'!$E104</f>
        <v>NT</v>
      </c>
      <c r="Q115" s="18" t="str">
        <f>'P12'!$E104</f>
        <v>NT</v>
      </c>
      <c r="R115" s="18" t="str">
        <f>'P13'!$E104</f>
        <v>NT</v>
      </c>
      <c r="S115" s="18" t="str">
        <f>'P14'!$E104</f>
        <v>NT</v>
      </c>
      <c r="T115" s="18" t="str">
        <f>'P15'!$E104</f>
        <v>NT</v>
      </c>
      <c r="U115" s="20">
        <f t="shared" si="30"/>
        <v>0</v>
      </c>
      <c r="V115" s="20">
        <f t="shared" si="31"/>
        <v>0</v>
      </c>
      <c r="W115" s="20">
        <f t="shared" si="32"/>
        <v>0</v>
      </c>
      <c r="X115" s="20">
        <f t="shared" si="33"/>
        <v>15</v>
      </c>
      <c r="Y115" s="13" t="str">
        <f t="shared" si="34"/>
        <v>NT</v>
      </c>
      <c r="Z115" s="13"/>
      <c r="AA115" s="13">
        <v>13</v>
      </c>
      <c r="AB115" s="18" t="str">
        <f>Criteria!$C103</f>
        <v>13.2</v>
      </c>
      <c r="AC115" s="18" t="str">
        <f>Criteria!$A$102</f>
        <v>CONSULTATION</v>
      </c>
      <c r="AD115" s="18" t="str">
        <f>'P01'!$F104</f>
        <v>N</v>
      </c>
      <c r="AE115" s="18" t="str">
        <f>'P02'!$F104</f>
        <v>N</v>
      </c>
      <c r="AF115" s="18" t="str">
        <f>'P03'!$F104</f>
        <v>N</v>
      </c>
      <c r="AG115" s="18" t="str">
        <f>'P04'!$F104</f>
        <v>N</v>
      </c>
      <c r="AH115" s="18" t="str">
        <f>'P05'!$F104</f>
        <v>N</v>
      </c>
      <c r="AI115" s="18" t="str">
        <f>'P06'!$F104</f>
        <v>N</v>
      </c>
      <c r="AJ115" s="18" t="str">
        <f>'P07'!$F104</f>
        <v>N</v>
      </c>
      <c r="AK115" s="18" t="str">
        <f>'P08'!$F104</f>
        <v>N</v>
      </c>
      <c r="AL115" s="18" t="str">
        <f>'P09'!$F104</f>
        <v>N</v>
      </c>
      <c r="AM115" s="18" t="str">
        <f>'P10'!$F104</f>
        <v>N</v>
      </c>
      <c r="AN115" s="18" t="str">
        <f>'P11'!$F104</f>
        <v>N</v>
      </c>
      <c r="AO115" s="18" t="str">
        <f>'P12'!$F104</f>
        <v>N</v>
      </c>
      <c r="AP115" s="18" t="str">
        <f>'P13'!$F104</f>
        <v>N</v>
      </c>
      <c r="AQ115" s="18" t="str">
        <f>'P14'!$F104</f>
        <v>N</v>
      </c>
      <c r="AR115" s="18" t="str">
        <f>'P15'!$F104</f>
        <v>N</v>
      </c>
      <c r="AS115" s="20">
        <f t="shared" si="35"/>
        <v>0</v>
      </c>
      <c r="AT115" s="20">
        <f t="shared" si="36"/>
        <v>0</v>
      </c>
    </row>
    <row r="116" spans="1:46" x14ac:dyDescent="0.35">
      <c r="A116" s="13">
        <v>13</v>
      </c>
      <c r="B116" s="18" t="str">
        <f>Criteria!$B104</f>
        <v>RGAA</v>
      </c>
      <c r="C116" s="18" t="str">
        <f>Criteria!$C104</f>
        <v>13.3</v>
      </c>
      <c r="D116" s="18" t="str">
        <f>Criteria!$A$102</f>
        <v>CONSULTATION</v>
      </c>
      <c r="E116" s="18" t="s">
        <v>138</v>
      </c>
      <c r="F116" s="18" t="str">
        <f>'P01'!$E105</f>
        <v>NT</v>
      </c>
      <c r="G116" s="18" t="str">
        <f>'P02'!$E105</f>
        <v>NT</v>
      </c>
      <c r="H116" s="18" t="str">
        <f>'P03'!$E105</f>
        <v>NT</v>
      </c>
      <c r="I116" s="18" t="str">
        <f>'P04'!$E105</f>
        <v>NT</v>
      </c>
      <c r="J116" s="18" t="str">
        <f>'P05'!$E105</f>
        <v>NT</v>
      </c>
      <c r="K116" s="18" t="str">
        <f>'P06'!$E105</f>
        <v>NT</v>
      </c>
      <c r="L116" s="18" t="str">
        <f>'P07'!$E105</f>
        <v>NT</v>
      </c>
      <c r="M116" s="18" t="str">
        <f>'P08'!$E105</f>
        <v>NT</v>
      </c>
      <c r="N116" s="18" t="str">
        <f>'P09'!$E105</f>
        <v>NT</v>
      </c>
      <c r="O116" s="18" t="str">
        <f>'P10'!$E105</f>
        <v>NT</v>
      </c>
      <c r="P116" s="18" t="str">
        <f>'P11'!$E105</f>
        <v>NT</v>
      </c>
      <c r="Q116" s="18" t="str">
        <f>'P12'!$E105</f>
        <v>NT</v>
      </c>
      <c r="R116" s="18" t="str">
        <f>'P13'!$E105</f>
        <v>NT</v>
      </c>
      <c r="S116" s="18" t="str">
        <f>'P14'!$E105</f>
        <v>NT</v>
      </c>
      <c r="T116" s="18" t="str">
        <f>'P15'!$E105</f>
        <v>NT</v>
      </c>
      <c r="U116" s="20">
        <f t="shared" si="30"/>
        <v>0</v>
      </c>
      <c r="V116" s="20">
        <f t="shared" si="31"/>
        <v>0</v>
      </c>
      <c r="W116" s="20">
        <f t="shared" si="32"/>
        <v>0</v>
      </c>
      <c r="X116" s="20">
        <f t="shared" si="33"/>
        <v>15</v>
      </c>
      <c r="Y116" s="13" t="str">
        <f t="shared" si="34"/>
        <v>NT</v>
      </c>
      <c r="Z116" s="13"/>
      <c r="AA116" s="13">
        <v>13</v>
      </c>
      <c r="AB116" s="18" t="str">
        <f>Criteria!$C104</f>
        <v>13.3</v>
      </c>
      <c r="AC116" s="18" t="str">
        <f>Criteria!$A$102</f>
        <v>CONSULTATION</v>
      </c>
      <c r="AD116" s="18" t="str">
        <f>'P01'!$F105</f>
        <v>N</v>
      </c>
      <c r="AE116" s="18" t="str">
        <f>'P02'!$F105</f>
        <v>N</v>
      </c>
      <c r="AF116" s="18" t="str">
        <f>'P03'!$F105</f>
        <v>N</v>
      </c>
      <c r="AG116" s="18" t="str">
        <f>'P04'!$F105</f>
        <v>N</v>
      </c>
      <c r="AH116" s="18" t="str">
        <f>'P05'!$F105</f>
        <v>N</v>
      </c>
      <c r="AI116" s="18" t="str">
        <f>'P06'!$F105</f>
        <v>N</v>
      </c>
      <c r="AJ116" s="18" t="str">
        <f>'P07'!$F105</f>
        <v>N</v>
      </c>
      <c r="AK116" s="18" t="str">
        <f>'P08'!$F105</f>
        <v>N</v>
      </c>
      <c r="AL116" s="18" t="str">
        <f>'P09'!$F105</f>
        <v>N</v>
      </c>
      <c r="AM116" s="18" t="str">
        <f>'P10'!$F105</f>
        <v>N</v>
      </c>
      <c r="AN116" s="18" t="str">
        <f>'P11'!$F105</f>
        <v>N</v>
      </c>
      <c r="AO116" s="18" t="str">
        <f>'P12'!$F105</f>
        <v>N</v>
      </c>
      <c r="AP116" s="18" t="str">
        <f>'P13'!$F105</f>
        <v>N</v>
      </c>
      <c r="AQ116" s="18" t="str">
        <f>'P14'!$F105</f>
        <v>N</v>
      </c>
      <c r="AR116" s="18" t="str">
        <f>'P15'!$F105</f>
        <v>N</v>
      </c>
      <c r="AS116" s="20">
        <f t="shared" si="35"/>
        <v>0</v>
      </c>
      <c r="AT116" s="20">
        <f t="shared" si="36"/>
        <v>0</v>
      </c>
    </row>
    <row r="117" spans="1:46" x14ac:dyDescent="0.35">
      <c r="A117" s="13">
        <v>13</v>
      </c>
      <c r="B117" s="18" t="str">
        <f>Criteria!$B105</f>
        <v>RGAA</v>
      </c>
      <c r="C117" s="18" t="str">
        <f>Criteria!$C105</f>
        <v>13.4</v>
      </c>
      <c r="D117" s="18" t="str">
        <f>Criteria!$A$102</f>
        <v>CONSULTATION</v>
      </c>
      <c r="E117" s="18" t="s">
        <v>138</v>
      </c>
      <c r="F117" s="18" t="str">
        <f>'P01'!$E106</f>
        <v>NT</v>
      </c>
      <c r="G117" s="18" t="str">
        <f>'P02'!$E106</f>
        <v>NT</v>
      </c>
      <c r="H117" s="18" t="str">
        <f>'P03'!$E106</f>
        <v>NT</v>
      </c>
      <c r="I117" s="18" t="str">
        <f>'P04'!$E106</f>
        <v>NT</v>
      </c>
      <c r="J117" s="18" t="str">
        <f>'P05'!$E106</f>
        <v>NT</v>
      </c>
      <c r="K117" s="18" t="str">
        <f>'P06'!$E106</f>
        <v>NT</v>
      </c>
      <c r="L117" s="18" t="str">
        <f>'P07'!$E106</f>
        <v>NT</v>
      </c>
      <c r="M117" s="18" t="str">
        <f>'P08'!$E106</f>
        <v>NT</v>
      </c>
      <c r="N117" s="18" t="str">
        <f>'P09'!$E106</f>
        <v>NT</v>
      </c>
      <c r="O117" s="18" t="str">
        <f>'P10'!$E106</f>
        <v>NT</v>
      </c>
      <c r="P117" s="18" t="str">
        <f>'P11'!$E106</f>
        <v>NT</v>
      </c>
      <c r="Q117" s="18" t="str">
        <f>'P12'!$E106</f>
        <v>NT</v>
      </c>
      <c r="R117" s="18" t="str">
        <f>'P13'!$E106</f>
        <v>NT</v>
      </c>
      <c r="S117" s="18" t="str">
        <f>'P14'!$E106</f>
        <v>NT</v>
      </c>
      <c r="T117" s="18" t="str">
        <f>'P15'!$E106</f>
        <v>NT</v>
      </c>
      <c r="U117" s="20">
        <f t="shared" si="30"/>
        <v>0</v>
      </c>
      <c r="V117" s="20">
        <f t="shared" si="31"/>
        <v>0</v>
      </c>
      <c r="W117" s="20">
        <f t="shared" si="32"/>
        <v>0</v>
      </c>
      <c r="X117" s="20">
        <f t="shared" si="33"/>
        <v>15</v>
      </c>
      <c r="Y117" s="13" t="str">
        <f t="shared" si="34"/>
        <v>NT</v>
      </c>
      <c r="Z117" s="13"/>
      <c r="AA117" s="13">
        <v>13</v>
      </c>
      <c r="AB117" s="18" t="str">
        <f>Criteria!$C105</f>
        <v>13.4</v>
      </c>
      <c r="AC117" s="18" t="str">
        <f>Criteria!$A$102</f>
        <v>CONSULTATION</v>
      </c>
      <c r="AD117" s="18" t="str">
        <f>'P01'!$F106</f>
        <v>N</v>
      </c>
      <c r="AE117" s="18" t="str">
        <f>'P02'!$F106</f>
        <v>N</v>
      </c>
      <c r="AF117" s="18" t="str">
        <f>'P03'!$F106</f>
        <v>N</v>
      </c>
      <c r="AG117" s="18" t="str">
        <f>'P04'!$F106</f>
        <v>N</v>
      </c>
      <c r="AH117" s="18" t="str">
        <f>'P05'!$F106</f>
        <v>N</v>
      </c>
      <c r="AI117" s="18" t="str">
        <f>'P06'!$F106</f>
        <v>N</v>
      </c>
      <c r="AJ117" s="18" t="str">
        <f>'P07'!$F106</f>
        <v>N</v>
      </c>
      <c r="AK117" s="18" t="str">
        <f>'P08'!$F106</f>
        <v>N</v>
      </c>
      <c r="AL117" s="18" t="str">
        <f>'P09'!$F106</f>
        <v>N</v>
      </c>
      <c r="AM117" s="18" t="str">
        <f>'P10'!$F106</f>
        <v>N</v>
      </c>
      <c r="AN117" s="18" t="str">
        <f>'P11'!$F106</f>
        <v>N</v>
      </c>
      <c r="AO117" s="18" t="str">
        <f>'P12'!$F106</f>
        <v>N</v>
      </c>
      <c r="AP117" s="18" t="str">
        <f>'P13'!$F106</f>
        <v>N</v>
      </c>
      <c r="AQ117" s="18" t="str">
        <f>'P14'!$F106</f>
        <v>N</v>
      </c>
      <c r="AR117" s="18" t="str">
        <f>'P15'!$F106</f>
        <v>N</v>
      </c>
      <c r="AS117" s="20">
        <f t="shared" si="35"/>
        <v>0</v>
      </c>
      <c r="AT117" s="20">
        <f t="shared" si="36"/>
        <v>0</v>
      </c>
    </row>
    <row r="118" spans="1:46" x14ac:dyDescent="0.35">
      <c r="A118" s="13">
        <v>13</v>
      </c>
      <c r="B118" s="18" t="str">
        <f>Criteria!$B106</f>
        <v>RGAA</v>
      </c>
      <c r="C118" s="18" t="str">
        <f>Criteria!$C106</f>
        <v>13.5</v>
      </c>
      <c r="D118" s="18" t="str">
        <f>Criteria!$A$102</f>
        <v>CONSULTATION</v>
      </c>
      <c r="E118" s="18" t="s">
        <v>138</v>
      </c>
      <c r="F118" s="18" t="str">
        <f>'P01'!$E107</f>
        <v>NT</v>
      </c>
      <c r="G118" s="18" t="str">
        <f>'P02'!$E107</f>
        <v>NT</v>
      </c>
      <c r="H118" s="18" t="str">
        <f>'P03'!$E107</f>
        <v>NT</v>
      </c>
      <c r="I118" s="18" t="str">
        <f>'P04'!$E107</f>
        <v>NT</v>
      </c>
      <c r="J118" s="18" t="str">
        <f>'P05'!$E107</f>
        <v>NT</v>
      </c>
      <c r="K118" s="18" t="str">
        <f>'P06'!$E107</f>
        <v>NT</v>
      </c>
      <c r="L118" s="18" t="str">
        <f>'P07'!$E107</f>
        <v>NT</v>
      </c>
      <c r="M118" s="18" t="str">
        <f>'P08'!$E107</f>
        <v>NT</v>
      </c>
      <c r="N118" s="18" t="str">
        <f>'P09'!$E107</f>
        <v>NT</v>
      </c>
      <c r="O118" s="18" t="str">
        <f>'P10'!$E107</f>
        <v>NT</v>
      </c>
      <c r="P118" s="18" t="str">
        <f>'P11'!$E107</f>
        <v>NT</v>
      </c>
      <c r="Q118" s="18" t="str">
        <f>'P12'!$E107</f>
        <v>NT</v>
      </c>
      <c r="R118" s="18" t="str">
        <f>'P13'!$E107</f>
        <v>NT</v>
      </c>
      <c r="S118" s="18" t="str">
        <f>'P14'!$E107</f>
        <v>NT</v>
      </c>
      <c r="T118" s="18" t="str">
        <f>'P15'!$E107</f>
        <v>NT</v>
      </c>
      <c r="U118" s="20">
        <f t="shared" si="30"/>
        <v>0</v>
      </c>
      <c r="V118" s="20">
        <f t="shared" si="31"/>
        <v>0</v>
      </c>
      <c r="W118" s="20">
        <f t="shared" si="32"/>
        <v>0</v>
      </c>
      <c r="X118" s="20">
        <f t="shared" si="33"/>
        <v>15</v>
      </c>
      <c r="Y118" s="13" t="str">
        <f t="shared" si="34"/>
        <v>NT</v>
      </c>
      <c r="Z118" s="13"/>
      <c r="AA118" s="13">
        <v>13</v>
      </c>
      <c r="AB118" s="18" t="str">
        <f>Criteria!$C106</f>
        <v>13.5</v>
      </c>
      <c r="AC118" s="18" t="str">
        <f>Criteria!$A$102</f>
        <v>CONSULTATION</v>
      </c>
      <c r="AD118" s="18" t="str">
        <f>'P01'!$F107</f>
        <v>N</v>
      </c>
      <c r="AE118" s="18" t="str">
        <f>'P02'!$F107</f>
        <v>N</v>
      </c>
      <c r="AF118" s="18" t="str">
        <f>'P03'!$F107</f>
        <v>N</v>
      </c>
      <c r="AG118" s="18" t="str">
        <f>'P04'!$F107</f>
        <v>N</v>
      </c>
      <c r="AH118" s="18" t="str">
        <f>'P05'!$F107</f>
        <v>N</v>
      </c>
      <c r="AI118" s="18" t="str">
        <f>'P06'!$F107</f>
        <v>N</v>
      </c>
      <c r="AJ118" s="18" t="str">
        <f>'P07'!$F107</f>
        <v>N</v>
      </c>
      <c r="AK118" s="18" t="str">
        <f>'P08'!$F107</f>
        <v>N</v>
      </c>
      <c r="AL118" s="18" t="str">
        <f>'P09'!$F107</f>
        <v>N</v>
      </c>
      <c r="AM118" s="18" t="str">
        <f>'P10'!$F107</f>
        <v>N</v>
      </c>
      <c r="AN118" s="18" t="str">
        <f>'P11'!$F107</f>
        <v>N</v>
      </c>
      <c r="AO118" s="18" t="str">
        <f>'P12'!$F107</f>
        <v>N</v>
      </c>
      <c r="AP118" s="18" t="str">
        <f>'P13'!$F107</f>
        <v>N</v>
      </c>
      <c r="AQ118" s="18" t="str">
        <f>'P14'!$F107</f>
        <v>N</v>
      </c>
      <c r="AR118" s="18" t="str">
        <f>'P15'!$F107</f>
        <v>N</v>
      </c>
      <c r="AS118" s="20">
        <f t="shared" si="35"/>
        <v>0</v>
      </c>
      <c r="AT118" s="20">
        <f t="shared" si="36"/>
        <v>0</v>
      </c>
    </row>
    <row r="119" spans="1:46" x14ac:dyDescent="0.35">
      <c r="A119" s="13">
        <v>13</v>
      </c>
      <c r="B119" s="18" t="str">
        <f>Criteria!$B107</f>
        <v>RGAA</v>
      </c>
      <c r="C119" s="18" t="str">
        <f>Criteria!$C107</f>
        <v>13.6</v>
      </c>
      <c r="D119" s="18" t="str">
        <f>Criteria!$A$102</f>
        <v>CONSULTATION</v>
      </c>
      <c r="E119" s="18" t="s">
        <v>138</v>
      </c>
      <c r="F119" s="18" t="str">
        <f>'P01'!$E108</f>
        <v>NT</v>
      </c>
      <c r="G119" s="18" t="str">
        <f>'P02'!$E108</f>
        <v>NT</v>
      </c>
      <c r="H119" s="18" t="str">
        <f>'P03'!$E108</f>
        <v>NT</v>
      </c>
      <c r="I119" s="18" t="str">
        <f>'P04'!$E108</f>
        <v>NT</v>
      </c>
      <c r="J119" s="18" t="str">
        <f>'P05'!$E108</f>
        <v>NT</v>
      </c>
      <c r="K119" s="18" t="str">
        <f>'P06'!$E108</f>
        <v>NT</v>
      </c>
      <c r="L119" s="18" t="str">
        <f>'P07'!$E108</f>
        <v>NT</v>
      </c>
      <c r="M119" s="18" t="str">
        <f>'P08'!$E108</f>
        <v>NT</v>
      </c>
      <c r="N119" s="18" t="str">
        <f>'P09'!$E108</f>
        <v>NT</v>
      </c>
      <c r="O119" s="18" t="str">
        <f>'P10'!$E108</f>
        <v>NT</v>
      </c>
      <c r="P119" s="18" t="str">
        <f>'P11'!$E108</f>
        <v>NT</v>
      </c>
      <c r="Q119" s="18" t="str">
        <f>'P12'!$E108</f>
        <v>NT</v>
      </c>
      <c r="R119" s="18" t="str">
        <f>'P13'!$E108</f>
        <v>NT</v>
      </c>
      <c r="S119" s="18" t="str">
        <f>'P14'!$E108</f>
        <v>NT</v>
      </c>
      <c r="T119" s="18" t="str">
        <f>'P15'!$E108</f>
        <v>NT</v>
      </c>
      <c r="U119" s="20">
        <f t="shared" si="30"/>
        <v>0</v>
      </c>
      <c r="V119" s="20">
        <f t="shared" si="31"/>
        <v>0</v>
      </c>
      <c r="W119" s="20">
        <f t="shared" si="32"/>
        <v>0</v>
      </c>
      <c r="X119" s="20">
        <f t="shared" si="33"/>
        <v>15</v>
      </c>
      <c r="Y119" s="13" t="str">
        <f t="shared" si="34"/>
        <v>NT</v>
      </c>
      <c r="Z119" s="13"/>
      <c r="AA119" s="13">
        <v>13</v>
      </c>
      <c r="AB119" s="18" t="str">
        <f>Criteria!$C107</f>
        <v>13.6</v>
      </c>
      <c r="AC119" s="18" t="str">
        <f>Criteria!$A$102</f>
        <v>CONSULTATION</v>
      </c>
      <c r="AD119" s="18" t="str">
        <f>'P01'!$F108</f>
        <v>N</v>
      </c>
      <c r="AE119" s="18" t="str">
        <f>'P02'!$F108</f>
        <v>N</v>
      </c>
      <c r="AF119" s="18" t="str">
        <f>'P03'!$F108</f>
        <v>N</v>
      </c>
      <c r="AG119" s="18" t="str">
        <f>'P04'!$F108</f>
        <v>N</v>
      </c>
      <c r="AH119" s="18" t="str">
        <f>'P05'!$F108</f>
        <v>N</v>
      </c>
      <c r="AI119" s="18" t="str">
        <f>'P06'!$F108</f>
        <v>N</v>
      </c>
      <c r="AJ119" s="18" t="str">
        <f>'P07'!$F108</f>
        <v>N</v>
      </c>
      <c r="AK119" s="18" t="str">
        <f>'P08'!$F108</f>
        <v>N</v>
      </c>
      <c r="AL119" s="18" t="str">
        <f>'P09'!$F108</f>
        <v>N</v>
      </c>
      <c r="AM119" s="18" t="str">
        <f>'P10'!$F108</f>
        <v>N</v>
      </c>
      <c r="AN119" s="18" t="str">
        <f>'P11'!$F108</f>
        <v>N</v>
      </c>
      <c r="AO119" s="18" t="str">
        <f>'P12'!$F108</f>
        <v>N</v>
      </c>
      <c r="AP119" s="18" t="str">
        <f>'P13'!$F108</f>
        <v>N</v>
      </c>
      <c r="AQ119" s="18" t="str">
        <f>'P14'!$F108</f>
        <v>N</v>
      </c>
      <c r="AR119" s="18" t="str">
        <f>'P15'!$F108</f>
        <v>N</v>
      </c>
      <c r="AS119" s="20">
        <f t="shared" si="35"/>
        <v>0</v>
      </c>
      <c r="AT119" s="20">
        <f t="shared" si="36"/>
        <v>0</v>
      </c>
    </row>
    <row r="120" spans="1:46" x14ac:dyDescent="0.35">
      <c r="A120" s="13">
        <v>13</v>
      </c>
      <c r="B120" s="18" t="str">
        <f>Criteria!$B108</f>
        <v>RGAA</v>
      </c>
      <c r="C120" s="18" t="str">
        <f>Criteria!$C108</f>
        <v>13.7</v>
      </c>
      <c r="D120" s="18" t="str">
        <f>Criteria!$A$102</f>
        <v>CONSULTATION</v>
      </c>
      <c r="E120" s="18" t="s">
        <v>138</v>
      </c>
      <c r="F120" s="18" t="str">
        <f>'P01'!$E109</f>
        <v>NT</v>
      </c>
      <c r="G120" s="18" t="str">
        <f>'P02'!$E109</f>
        <v>NT</v>
      </c>
      <c r="H120" s="18" t="str">
        <f>'P03'!$E109</f>
        <v>NT</v>
      </c>
      <c r="I120" s="18" t="str">
        <f>'P04'!$E109</f>
        <v>NT</v>
      </c>
      <c r="J120" s="18" t="str">
        <f>'P05'!$E109</f>
        <v>NT</v>
      </c>
      <c r="K120" s="18" t="str">
        <f>'P06'!$E109</f>
        <v>NT</v>
      </c>
      <c r="L120" s="18" t="str">
        <f>'P07'!$E109</f>
        <v>NT</v>
      </c>
      <c r="M120" s="18" t="str">
        <f>'P08'!$E109</f>
        <v>NT</v>
      </c>
      <c r="N120" s="18" t="str">
        <f>'P09'!$E109</f>
        <v>NT</v>
      </c>
      <c r="O120" s="18" t="str">
        <f>'P10'!$E109</f>
        <v>NT</v>
      </c>
      <c r="P120" s="18" t="str">
        <f>'P11'!$E109</f>
        <v>NT</v>
      </c>
      <c r="Q120" s="18" t="str">
        <f>'P12'!$E109</f>
        <v>NT</v>
      </c>
      <c r="R120" s="18" t="str">
        <f>'P13'!$E109</f>
        <v>NT</v>
      </c>
      <c r="S120" s="18" t="str">
        <f>'P14'!$E109</f>
        <v>NT</v>
      </c>
      <c r="T120" s="18" t="str">
        <f>'P15'!$E109</f>
        <v>NT</v>
      </c>
      <c r="U120" s="20">
        <f t="shared" si="30"/>
        <v>0</v>
      </c>
      <c r="V120" s="20">
        <f t="shared" si="31"/>
        <v>0</v>
      </c>
      <c r="W120" s="20">
        <f t="shared" si="32"/>
        <v>0</v>
      </c>
      <c r="X120" s="20">
        <f t="shared" si="33"/>
        <v>15</v>
      </c>
      <c r="Y120" s="13" t="str">
        <f t="shared" si="34"/>
        <v>NT</v>
      </c>
      <c r="Z120" s="13"/>
      <c r="AA120" s="13">
        <v>13</v>
      </c>
      <c r="AB120" s="18" t="str">
        <f>Criteria!$C108</f>
        <v>13.7</v>
      </c>
      <c r="AC120" s="18" t="str">
        <f>Criteria!$A$102</f>
        <v>CONSULTATION</v>
      </c>
      <c r="AD120" s="18" t="str">
        <f>'P01'!$F109</f>
        <v>N</v>
      </c>
      <c r="AE120" s="18" t="str">
        <f>'P02'!$F109</f>
        <v>N</v>
      </c>
      <c r="AF120" s="18" t="str">
        <f>'P03'!$F109</f>
        <v>N</v>
      </c>
      <c r="AG120" s="18" t="str">
        <f>'P04'!$F109</f>
        <v>N</v>
      </c>
      <c r="AH120" s="18" t="str">
        <f>'P05'!$F109</f>
        <v>N</v>
      </c>
      <c r="AI120" s="18" t="str">
        <f>'P06'!$F109</f>
        <v>N</v>
      </c>
      <c r="AJ120" s="18" t="str">
        <f>'P07'!$F109</f>
        <v>N</v>
      </c>
      <c r="AK120" s="18" t="str">
        <f>'P08'!$F109</f>
        <v>N</v>
      </c>
      <c r="AL120" s="18" t="str">
        <f>'P09'!$F109</f>
        <v>N</v>
      </c>
      <c r="AM120" s="18" t="str">
        <f>'P10'!$F109</f>
        <v>N</v>
      </c>
      <c r="AN120" s="18" t="str">
        <f>'P11'!$F109</f>
        <v>N</v>
      </c>
      <c r="AO120" s="18" t="str">
        <f>'P12'!$F109</f>
        <v>N</v>
      </c>
      <c r="AP120" s="18" t="str">
        <f>'P13'!$F109</f>
        <v>N</v>
      </c>
      <c r="AQ120" s="18" t="str">
        <f>'P14'!$F109</f>
        <v>N</v>
      </c>
      <c r="AR120" s="18" t="str">
        <f>'P15'!$F109</f>
        <v>N</v>
      </c>
      <c r="AS120" s="20">
        <f t="shared" si="35"/>
        <v>0</v>
      </c>
      <c r="AT120" s="20">
        <f t="shared" si="36"/>
        <v>0</v>
      </c>
    </row>
    <row r="121" spans="1:46" x14ac:dyDescent="0.35">
      <c r="A121" s="13">
        <v>13</v>
      </c>
      <c r="B121" s="18" t="str">
        <f>Criteria!$B109</f>
        <v>RGAA</v>
      </c>
      <c r="C121" s="18" t="str">
        <f>Criteria!$C109</f>
        <v>13.8</v>
      </c>
      <c r="D121" s="18" t="str">
        <f>Criteria!$A$102</f>
        <v>CONSULTATION</v>
      </c>
      <c r="E121" s="18" t="s">
        <v>138</v>
      </c>
      <c r="F121" s="18" t="str">
        <f>'P01'!$E110</f>
        <v>NT</v>
      </c>
      <c r="G121" s="18" t="str">
        <f>'P02'!$E110</f>
        <v>NT</v>
      </c>
      <c r="H121" s="18" t="str">
        <f>'P03'!$E110</f>
        <v>NT</v>
      </c>
      <c r="I121" s="18" t="str">
        <f>'P04'!$E110</f>
        <v>NT</v>
      </c>
      <c r="J121" s="18" t="str">
        <f>'P05'!$E110</f>
        <v>NT</v>
      </c>
      <c r="K121" s="18" t="str">
        <f>'P06'!$E110</f>
        <v>NT</v>
      </c>
      <c r="L121" s="18" t="str">
        <f>'P07'!$E110</f>
        <v>NT</v>
      </c>
      <c r="M121" s="18" t="str">
        <f>'P08'!$E110</f>
        <v>NT</v>
      </c>
      <c r="N121" s="18" t="str">
        <f>'P09'!$E110</f>
        <v>NT</v>
      </c>
      <c r="O121" s="18" t="str">
        <f>'P10'!$E110</f>
        <v>NT</v>
      </c>
      <c r="P121" s="18" t="str">
        <f>'P11'!$E110</f>
        <v>NT</v>
      </c>
      <c r="Q121" s="18" t="str">
        <f>'P12'!$E110</f>
        <v>NT</v>
      </c>
      <c r="R121" s="18" t="str">
        <f>'P13'!$E110</f>
        <v>NT</v>
      </c>
      <c r="S121" s="18" t="str">
        <f>'P14'!$E110</f>
        <v>NT</v>
      </c>
      <c r="T121" s="18" t="str">
        <f>'P15'!$E110</f>
        <v>NT</v>
      </c>
      <c r="U121" s="20">
        <f t="shared" si="30"/>
        <v>0</v>
      </c>
      <c r="V121" s="20">
        <f t="shared" si="31"/>
        <v>0</v>
      </c>
      <c r="W121" s="20">
        <f t="shared" si="32"/>
        <v>0</v>
      </c>
      <c r="X121" s="20">
        <f t="shared" si="33"/>
        <v>15</v>
      </c>
      <c r="Y121" s="13" t="str">
        <f t="shared" si="34"/>
        <v>NT</v>
      </c>
      <c r="Z121" s="13"/>
      <c r="AA121" s="13">
        <v>13</v>
      </c>
      <c r="AB121" s="18" t="str">
        <f>Criteria!$C109</f>
        <v>13.8</v>
      </c>
      <c r="AC121" s="18" t="str">
        <f>Criteria!$A$102</f>
        <v>CONSULTATION</v>
      </c>
      <c r="AD121" s="18" t="str">
        <f>'P01'!$F110</f>
        <v>N</v>
      </c>
      <c r="AE121" s="18" t="str">
        <f>'P02'!$F110</f>
        <v>N</v>
      </c>
      <c r="AF121" s="18" t="str">
        <f>'P03'!$F110</f>
        <v>N</v>
      </c>
      <c r="AG121" s="18" t="str">
        <f>'P04'!$F110</f>
        <v>N</v>
      </c>
      <c r="AH121" s="18" t="str">
        <f>'P05'!$F110</f>
        <v>N</v>
      </c>
      <c r="AI121" s="18" t="str">
        <f>'P06'!$F110</f>
        <v>N</v>
      </c>
      <c r="AJ121" s="18" t="str">
        <f>'P07'!$F110</f>
        <v>N</v>
      </c>
      <c r="AK121" s="18" t="str">
        <f>'P08'!$F110</f>
        <v>N</v>
      </c>
      <c r="AL121" s="18" t="str">
        <f>'P09'!$F110</f>
        <v>N</v>
      </c>
      <c r="AM121" s="18" t="str">
        <f>'P10'!$F110</f>
        <v>N</v>
      </c>
      <c r="AN121" s="18" t="str">
        <f>'P11'!$F110</f>
        <v>N</v>
      </c>
      <c r="AO121" s="18" t="str">
        <f>'P12'!$F110</f>
        <v>N</v>
      </c>
      <c r="AP121" s="18" t="str">
        <f>'P13'!$F110</f>
        <v>N</v>
      </c>
      <c r="AQ121" s="18" t="str">
        <f>'P14'!$F110</f>
        <v>N</v>
      </c>
      <c r="AR121" s="18" t="str">
        <f>'P15'!$F110</f>
        <v>N</v>
      </c>
      <c r="AS121" s="20">
        <f t="shared" si="35"/>
        <v>0</v>
      </c>
      <c r="AT121" s="20">
        <f t="shared" si="36"/>
        <v>0</v>
      </c>
    </row>
    <row r="122" spans="1:46" x14ac:dyDescent="0.35">
      <c r="A122" s="13">
        <v>13</v>
      </c>
      <c r="B122" s="18" t="str">
        <f>Criteria!$B110</f>
        <v>RGAA</v>
      </c>
      <c r="C122" s="18" t="str">
        <f>Criteria!$C110</f>
        <v>13.9</v>
      </c>
      <c r="D122" s="18" t="str">
        <f>Criteria!$A$102</f>
        <v>CONSULTATION</v>
      </c>
      <c r="E122" s="18" t="s">
        <v>139</v>
      </c>
      <c r="F122" s="18" t="str">
        <f>'P01'!$E111</f>
        <v>NT</v>
      </c>
      <c r="G122" s="18" t="str">
        <f>'P02'!$E111</f>
        <v>NT</v>
      </c>
      <c r="H122" s="18" t="str">
        <f>'P03'!$E111</f>
        <v>NT</v>
      </c>
      <c r="I122" s="18" t="str">
        <f>'P04'!$E111</f>
        <v>NT</v>
      </c>
      <c r="J122" s="18" t="str">
        <f>'P05'!$E111</f>
        <v>NT</v>
      </c>
      <c r="K122" s="18" t="str">
        <f>'P06'!$E111</f>
        <v>NT</v>
      </c>
      <c r="L122" s="18" t="str">
        <f>'P07'!$E111</f>
        <v>NT</v>
      </c>
      <c r="M122" s="18" t="str">
        <f>'P08'!$E111</f>
        <v>NT</v>
      </c>
      <c r="N122" s="18" t="str">
        <f>'P09'!$E111</f>
        <v>NT</v>
      </c>
      <c r="O122" s="18" t="str">
        <f>'P10'!$E111</f>
        <v>NT</v>
      </c>
      <c r="P122" s="18" t="str">
        <f>'P11'!$E111</f>
        <v>NT</v>
      </c>
      <c r="Q122" s="18" t="str">
        <f>'P12'!$E111</f>
        <v>NT</v>
      </c>
      <c r="R122" s="18" t="str">
        <f>'P13'!$E111</f>
        <v>NT</v>
      </c>
      <c r="S122" s="18" t="str">
        <f>'P14'!$E111</f>
        <v>NT</v>
      </c>
      <c r="T122" s="18" t="str">
        <f>'P15'!$E111</f>
        <v>NT</v>
      </c>
      <c r="U122" s="20">
        <f t="shared" si="30"/>
        <v>0</v>
      </c>
      <c r="V122" s="20">
        <f t="shared" si="31"/>
        <v>0</v>
      </c>
      <c r="W122" s="20">
        <f t="shared" si="32"/>
        <v>0</v>
      </c>
      <c r="X122" s="20">
        <f t="shared" si="33"/>
        <v>15</v>
      </c>
      <c r="Y122" s="13" t="str">
        <f t="shared" si="34"/>
        <v>NT</v>
      </c>
      <c r="Z122" s="13"/>
      <c r="AA122" s="13">
        <v>13</v>
      </c>
      <c r="AB122" s="18" t="str">
        <f>Criteria!$C110</f>
        <v>13.9</v>
      </c>
      <c r="AC122" s="18" t="str">
        <f>Criteria!$A$102</f>
        <v>CONSULTATION</v>
      </c>
      <c r="AD122" s="18" t="str">
        <f>'P01'!$F111</f>
        <v>N</v>
      </c>
      <c r="AE122" s="18" t="str">
        <f>'P02'!$F111</f>
        <v>N</v>
      </c>
      <c r="AF122" s="18" t="str">
        <f>'P03'!$F111</f>
        <v>N</v>
      </c>
      <c r="AG122" s="18" t="str">
        <f>'P04'!$F111</f>
        <v>N</v>
      </c>
      <c r="AH122" s="18" t="str">
        <f>'P05'!$F111</f>
        <v>N</v>
      </c>
      <c r="AI122" s="18" t="str">
        <f>'P06'!$F111</f>
        <v>N</v>
      </c>
      <c r="AJ122" s="18" t="str">
        <f>'P07'!$F111</f>
        <v>N</v>
      </c>
      <c r="AK122" s="18" t="str">
        <f>'P08'!$F111</f>
        <v>N</v>
      </c>
      <c r="AL122" s="18" t="str">
        <f>'P09'!$F111</f>
        <v>N</v>
      </c>
      <c r="AM122" s="18" t="str">
        <f>'P10'!$F111</f>
        <v>N</v>
      </c>
      <c r="AN122" s="18" t="str">
        <f>'P11'!$F111</f>
        <v>N</v>
      </c>
      <c r="AO122" s="18" t="str">
        <f>'P12'!$F111</f>
        <v>N</v>
      </c>
      <c r="AP122" s="18" t="str">
        <f>'P13'!$F111</f>
        <v>N</v>
      </c>
      <c r="AQ122" s="18" t="str">
        <f>'P14'!$F111</f>
        <v>N</v>
      </c>
      <c r="AR122" s="18" t="str">
        <f>'P15'!$F111</f>
        <v>N</v>
      </c>
      <c r="AS122" s="20">
        <f t="shared" si="35"/>
        <v>0</v>
      </c>
      <c r="AT122" s="20">
        <f t="shared" si="36"/>
        <v>0</v>
      </c>
    </row>
    <row r="123" spans="1:46" x14ac:dyDescent="0.35">
      <c r="A123" s="13">
        <v>13</v>
      </c>
      <c r="B123" s="18" t="str">
        <f>Criteria!$B111</f>
        <v>RGAA</v>
      </c>
      <c r="C123" s="18" t="str">
        <f>Criteria!$C111</f>
        <v>13.10</v>
      </c>
      <c r="D123" s="18" t="str">
        <f>Criteria!$A$102</f>
        <v>CONSULTATION</v>
      </c>
      <c r="E123" s="18" t="s">
        <v>138</v>
      </c>
      <c r="F123" s="18" t="str">
        <f>'P01'!$E112</f>
        <v>NT</v>
      </c>
      <c r="G123" s="18" t="str">
        <f>'P02'!$E112</f>
        <v>NT</v>
      </c>
      <c r="H123" s="18" t="str">
        <f>'P03'!$E112</f>
        <v>NT</v>
      </c>
      <c r="I123" s="18" t="str">
        <f>'P04'!$E112</f>
        <v>NT</v>
      </c>
      <c r="J123" s="18" t="str">
        <f>'P05'!$E112</f>
        <v>NT</v>
      </c>
      <c r="K123" s="18" t="str">
        <f>'P06'!$E112</f>
        <v>NT</v>
      </c>
      <c r="L123" s="18" t="str">
        <f>'P07'!$E112</f>
        <v>NT</v>
      </c>
      <c r="M123" s="18" t="str">
        <f>'P08'!$E112</f>
        <v>NT</v>
      </c>
      <c r="N123" s="18" t="str">
        <f>'P09'!$E112</f>
        <v>NT</v>
      </c>
      <c r="O123" s="18" t="str">
        <f>'P10'!$E112</f>
        <v>NT</v>
      </c>
      <c r="P123" s="18" t="str">
        <f>'P11'!$E112</f>
        <v>NT</v>
      </c>
      <c r="Q123" s="18" t="str">
        <f>'P12'!$E112</f>
        <v>NT</v>
      </c>
      <c r="R123" s="18" t="str">
        <f>'P13'!$E112</f>
        <v>NT</v>
      </c>
      <c r="S123" s="18" t="str">
        <f>'P14'!$E112</f>
        <v>NT</v>
      </c>
      <c r="T123" s="18" t="str">
        <f>'P15'!$E112</f>
        <v>NT</v>
      </c>
      <c r="U123" s="20">
        <f t="shared" si="30"/>
        <v>0</v>
      </c>
      <c r="V123" s="20">
        <f t="shared" si="31"/>
        <v>0</v>
      </c>
      <c r="W123" s="20">
        <f t="shared" si="32"/>
        <v>0</v>
      </c>
      <c r="X123" s="20">
        <f t="shared" si="33"/>
        <v>15</v>
      </c>
      <c r="Y123" s="13" t="str">
        <f t="shared" si="34"/>
        <v>NT</v>
      </c>
      <c r="Z123" s="13"/>
      <c r="AA123" s="13">
        <v>13</v>
      </c>
      <c r="AB123" s="18" t="str">
        <f>Criteria!$C111</f>
        <v>13.10</v>
      </c>
      <c r="AC123" s="18" t="str">
        <f>Criteria!$A$102</f>
        <v>CONSULTATION</v>
      </c>
      <c r="AD123" s="18" t="str">
        <f>'P01'!$F112</f>
        <v>N</v>
      </c>
      <c r="AE123" s="18" t="str">
        <f>'P02'!$F112</f>
        <v>N</v>
      </c>
      <c r="AF123" s="18" t="str">
        <f>'P03'!$F112</f>
        <v>N</v>
      </c>
      <c r="AG123" s="18" t="str">
        <f>'P04'!$F112</f>
        <v>N</v>
      </c>
      <c r="AH123" s="18" t="str">
        <f>'P05'!$F112</f>
        <v>N</v>
      </c>
      <c r="AI123" s="18" t="str">
        <f>'P06'!$F112</f>
        <v>N</v>
      </c>
      <c r="AJ123" s="18" t="str">
        <f>'P07'!$F112</f>
        <v>N</v>
      </c>
      <c r="AK123" s="18" t="str">
        <f>'P08'!$F112</f>
        <v>N</v>
      </c>
      <c r="AL123" s="18" t="str">
        <f>'P09'!$F112</f>
        <v>N</v>
      </c>
      <c r="AM123" s="18" t="str">
        <f>'P10'!$F112</f>
        <v>N</v>
      </c>
      <c r="AN123" s="18" t="str">
        <f>'P11'!$F112</f>
        <v>N</v>
      </c>
      <c r="AO123" s="18" t="str">
        <f>'P12'!$F112</f>
        <v>N</v>
      </c>
      <c r="AP123" s="18" t="str">
        <f>'P13'!$F112</f>
        <v>N</v>
      </c>
      <c r="AQ123" s="18" t="str">
        <f>'P14'!$F112</f>
        <v>N</v>
      </c>
      <c r="AR123" s="18" t="str">
        <f>'P15'!$F112</f>
        <v>N</v>
      </c>
      <c r="AS123" s="20">
        <f t="shared" si="35"/>
        <v>0</v>
      </c>
      <c r="AT123" s="20">
        <f t="shared" si="36"/>
        <v>0</v>
      </c>
    </row>
    <row r="124" spans="1:46" x14ac:dyDescent="0.35">
      <c r="A124" s="13">
        <v>13</v>
      </c>
      <c r="B124" s="18" t="str">
        <f>Criteria!$B112</f>
        <v>RGAA</v>
      </c>
      <c r="C124" s="18" t="str">
        <f>Criteria!$C112</f>
        <v>13.11</v>
      </c>
      <c r="D124" s="18" t="str">
        <f>Criteria!$A$102</f>
        <v>CONSULTATION</v>
      </c>
      <c r="E124" s="18" t="s">
        <v>138</v>
      </c>
      <c r="F124" s="18" t="str">
        <f>'P01'!$E113</f>
        <v>NT</v>
      </c>
      <c r="G124" s="18" t="str">
        <f>'P02'!$E113</f>
        <v>NT</v>
      </c>
      <c r="H124" s="18" t="str">
        <f>'P03'!$E113</f>
        <v>NT</v>
      </c>
      <c r="I124" s="18" t="str">
        <f>'P04'!$E113</f>
        <v>NT</v>
      </c>
      <c r="J124" s="18" t="str">
        <f>'P05'!$E113</f>
        <v>NT</v>
      </c>
      <c r="K124" s="18" t="str">
        <f>'P06'!$E113</f>
        <v>NT</v>
      </c>
      <c r="L124" s="18" t="str">
        <f>'P07'!$E113</f>
        <v>NT</v>
      </c>
      <c r="M124" s="18" t="str">
        <f>'P08'!$E113</f>
        <v>NT</v>
      </c>
      <c r="N124" s="18" t="str">
        <f>'P09'!$E113</f>
        <v>NT</v>
      </c>
      <c r="O124" s="18" t="str">
        <f>'P10'!$E113</f>
        <v>NT</v>
      </c>
      <c r="P124" s="18" t="str">
        <f>'P11'!$E113</f>
        <v>NT</v>
      </c>
      <c r="Q124" s="18" t="str">
        <f>'P12'!$E113</f>
        <v>NT</v>
      </c>
      <c r="R124" s="18" t="str">
        <f>'P13'!$E113</f>
        <v>NT</v>
      </c>
      <c r="S124" s="18" t="str">
        <f>'P14'!$E113</f>
        <v>NT</v>
      </c>
      <c r="T124" s="18" t="str">
        <f>'P15'!$E113</f>
        <v>NT</v>
      </c>
      <c r="U124" s="20">
        <f t="shared" si="30"/>
        <v>0</v>
      </c>
      <c r="V124" s="20">
        <f t="shared" si="31"/>
        <v>0</v>
      </c>
      <c r="W124" s="20">
        <f t="shared" si="32"/>
        <v>0</v>
      </c>
      <c r="X124" s="20">
        <f t="shared" si="33"/>
        <v>15</v>
      </c>
      <c r="Y124" s="13" t="str">
        <f t="shared" si="34"/>
        <v>NT</v>
      </c>
      <c r="Z124" s="13"/>
      <c r="AA124" s="13">
        <v>13</v>
      </c>
      <c r="AB124" s="18" t="str">
        <f>Criteria!$C112</f>
        <v>13.11</v>
      </c>
      <c r="AC124" s="18" t="str">
        <f>Criteria!$A$102</f>
        <v>CONSULTATION</v>
      </c>
      <c r="AD124" s="18" t="str">
        <f>'P01'!$F113</f>
        <v>N</v>
      </c>
      <c r="AE124" s="18" t="str">
        <f>'P02'!$F113</f>
        <v>N</v>
      </c>
      <c r="AF124" s="18" t="str">
        <f>'P03'!$F113</f>
        <v>N</v>
      </c>
      <c r="AG124" s="18" t="str">
        <f>'P04'!$F113</f>
        <v>N</v>
      </c>
      <c r="AH124" s="18" t="str">
        <f>'P05'!$F113</f>
        <v>N</v>
      </c>
      <c r="AI124" s="18" t="str">
        <f>'P06'!$F113</f>
        <v>N</v>
      </c>
      <c r="AJ124" s="18" t="str">
        <f>'P07'!$F113</f>
        <v>N</v>
      </c>
      <c r="AK124" s="18" t="str">
        <f>'P08'!$F113</f>
        <v>N</v>
      </c>
      <c r="AL124" s="18" t="str">
        <f>'P09'!$F113</f>
        <v>N</v>
      </c>
      <c r="AM124" s="18" t="str">
        <f>'P10'!$F113</f>
        <v>N</v>
      </c>
      <c r="AN124" s="18" t="str">
        <f>'P11'!$F113</f>
        <v>N</v>
      </c>
      <c r="AO124" s="18" t="str">
        <f>'P12'!$F113</f>
        <v>N</v>
      </c>
      <c r="AP124" s="18" t="str">
        <f>'P13'!$F113</f>
        <v>N</v>
      </c>
      <c r="AQ124" s="18" t="str">
        <f>'P14'!$F113</f>
        <v>N</v>
      </c>
      <c r="AR124" s="18" t="str">
        <f>'P15'!$F113</f>
        <v>N</v>
      </c>
      <c r="AS124" s="20">
        <f t="shared" si="35"/>
        <v>0</v>
      </c>
      <c r="AT124" s="20">
        <f t="shared" si="36"/>
        <v>0</v>
      </c>
    </row>
    <row r="125" spans="1:46" x14ac:dyDescent="0.35">
      <c r="A125" s="13">
        <v>13</v>
      </c>
      <c r="B125" s="18" t="str">
        <f>Criteria!$B113</f>
        <v>RGAA</v>
      </c>
      <c r="C125" s="18" t="str">
        <f>Criteria!$C113</f>
        <v>13.12</v>
      </c>
      <c r="D125" s="18" t="str">
        <f>Criteria!$A$102</f>
        <v>CONSULTATION</v>
      </c>
      <c r="E125" s="18" t="s">
        <v>138</v>
      </c>
      <c r="F125" s="18" t="str">
        <f>'P01'!$E114</f>
        <v>NT</v>
      </c>
      <c r="G125" s="18" t="str">
        <f>'P02'!$E114</f>
        <v>NT</v>
      </c>
      <c r="H125" s="18" t="str">
        <f>'P03'!$E114</f>
        <v>NT</v>
      </c>
      <c r="I125" s="18" t="str">
        <f>'P04'!$E114</f>
        <v>NT</v>
      </c>
      <c r="J125" s="18" t="str">
        <f>'P05'!$E114</f>
        <v>NT</v>
      </c>
      <c r="K125" s="18" t="str">
        <f>'P06'!$E114</f>
        <v>NT</v>
      </c>
      <c r="L125" s="18" t="str">
        <f>'P07'!$E114</f>
        <v>NT</v>
      </c>
      <c r="M125" s="18" t="str">
        <f>'P08'!$E114</f>
        <v>NT</v>
      </c>
      <c r="N125" s="18" t="str">
        <f>'P09'!$E114</f>
        <v>NT</v>
      </c>
      <c r="O125" s="18" t="str">
        <f>'P10'!$E114</f>
        <v>NT</v>
      </c>
      <c r="P125" s="18" t="str">
        <f>'P11'!$E114</f>
        <v>NT</v>
      </c>
      <c r="Q125" s="18" t="str">
        <f>'P12'!$E114</f>
        <v>NT</v>
      </c>
      <c r="R125" s="18" t="str">
        <f>'P13'!$E114</f>
        <v>NT</v>
      </c>
      <c r="S125" s="18" t="str">
        <f>'P14'!$E114</f>
        <v>NT</v>
      </c>
      <c r="T125" s="18" t="str">
        <f>'P15'!$E114</f>
        <v>NT</v>
      </c>
      <c r="U125" s="20">
        <f t="shared" si="30"/>
        <v>0</v>
      </c>
      <c r="V125" s="20">
        <f t="shared" si="31"/>
        <v>0</v>
      </c>
      <c r="W125" s="20">
        <f t="shared" si="32"/>
        <v>0</v>
      </c>
      <c r="X125" s="20">
        <f t="shared" si="33"/>
        <v>15</v>
      </c>
      <c r="Y125" s="13" t="str">
        <f t="shared" si="34"/>
        <v>NT</v>
      </c>
      <c r="Z125" s="13"/>
      <c r="AA125" s="13">
        <v>13</v>
      </c>
      <c r="AB125" s="18" t="str">
        <f>Criteria!$C113</f>
        <v>13.12</v>
      </c>
      <c r="AC125" s="18" t="str">
        <f>Criteria!$A$102</f>
        <v>CONSULTATION</v>
      </c>
      <c r="AD125" s="18" t="str">
        <f>'P01'!$F114</f>
        <v>N</v>
      </c>
      <c r="AE125" s="18" t="str">
        <f>'P02'!$F114</f>
        <v>N</v>
      </c>
      <c r="AF125" s="18" t="str">
        <f>'P03'!$F114</f>
        <v>N</v>
      </c>
      <c r="AG125" s="18" t="str">
        <f>'P04'!$F114</f>
        <v>N</v>
      </c>
      <c r="AH125" s="18" t="str">
        <f>'P05'!$F114</f>
        <v>N</v>
      </c>
      <c r="AI125" s="18" t="str">
        <f>'P06'!$F114</f>
        <v>N</v>
      </c>
      <c r="AJ125" s="18" t="str">
        <f>'P07'!$F114</f>
        <v>N</v>
      </c>
      <c r="AK125" s="18" t="str">
        <f>'P08'!$F114</f>
        <v>N</v>
      </c>
      <c r="AL125" s="18" t="str">
        <f>'P09'!$F114</f>
        <v>N</v>
      </c>
      <c r="AM125" s="18" t="str">
        <f>'P10'!$F114</f>
        <v>N</v>
      </c>
      <c r="AN125" s="18" t="str">
        <f>'P11'!$F114</f>
        <v>N</v>
      </c>
      <c r="AO125" s="18" t="str">
        <f>'P12'!$F114</f>
        <v>N</v>
      </c>
      <c r="AP125" s="18" t="str">
        <f>'P13'!$F114</f>
        <v>N</v>
      </c>
      <c r="AQ125" s="18" t="str">
        <f>'P14'!$F114</f>
        <v>N</v>
      </c>
      <c r="AR125" s="18" t="str">
        <f>'P15'!$F114</f>
        <v>N</v>
      </c>
      <c r="AS125" s="20">
        <f t="shared" si="35"/>
        <v>0</v>
      </c>
      <c r="AT125" s="20">
        <f t="shared" si="36"/>
        <v>0</v>
      </c>
    </row>
    <row r="126" spans="1:46" x14ac:dyDescent="0.35">
      <c r="A126" s="13">
        <v>13</v>
      </c>
      <c r="B126" s="18" t="str">
        <f>Criteria!$B114</f>
        <v>-</v>
      </c>
      <c r="C126" s="18" t="str">
        <f>Criteria!$C114</f>
        <v>13.13</v>
      </c>
      <c r="D126" s="18" t="str">
        <f>Criteria!$A$102</f>
        <v>CONSULTATION</v>
      </c>
      <c r="E126" s="18" t="s">
        <v>139</v>
      </c>
      <c r="F126" s="18" t="str">
        <f>'P01'!$E115</f>
        <v>NT</v>
      </c>
      <c r="G126" s="18" t="str">
        <f>'P02'!$E115</f>
        <v>NT</v>
      </c>
      <c r="H126" s="18" t="str">
        <f>'P03'!$E115</f>
        <v>NT</v>
      </c>
      <c r="I126" s="18" t="str">
        <f>'P04'!$E115</f>
        <v>NT</v>
      </c>
      <c r="J126" s="18" t="str">
        <f>'P05'!$E115</f>
        <v>NT</v>
      </c>
      <c r="K126" s="18" t="str">
        <f>'P06'!$E115</f>
        <v>NT</v>
      </c>
      <c r="L126" s="18" t="str">
        <f>'P07'!$E115</f>
        <v>NT</v>
      </c>
      <c r="M126" s="18" t="str">
        <f>'P08'!$E115</f>
        <v>NT</v>
      </c>
      <c r="N126" s="18" t="str">
        <f>'P09'!$E115</f>
        <v>NT</v>
      </c>
      <c r="O126" s="18" t="str">
        <f>'P10'!$E115</f>
        <v>NT</v>
      </c>
      <c r="P126" s="18" t="str">
        <f>'P11'!$E115</f>
        <v>NT</v>
      </c>
      <c r="Q126" s="18" t="str">
        <f>'P12'!$E115</f>
        <v>NT</v>
      </c>
      <c r="R126" s="18" t="str">
        <f>'P13'!$E115</f>
        <v>NT</v>
      </c>
      <c r="S126" s="18" t="str">
        <f>'P14'!$E115</f>
        <v>NT</v>
      </c>
      <c r="T126" s="18" t="str">
        <f>'P15'!$E115</f>
        <v>NT</v>
      </c>
      <c r="U126" s="20">
        <f t="shared" si="30"/>
        <v>0</v>
      </c>
      <c r="V126" s="20">
        <f t="shared" si="31"/>
        <v>0</v>
      </c>
      <c r="W126" s="20">
        <f t="shared" si="32"/>
        <v>0</v>
      </c>
      <c r="X126" s="20">
        <f t="shared" si="33"/>
        <v>15</v>
      </c>
      <c r="Y126" s="13" t="str">
        <f t="shared" si="34"/>
        <v>NT</v>
      </c>
      <c r="Z126" s="13"/>
      <c r="AA126" s="13">
        <v>13</v>
      </c>
      <c r="AB126" s="18" t="str">
        <f>Criteria!$C114</f>
        <v>13.13</v>
      </c>
      <c r="AC126" s="18" t="str">
        <f>Criteria!$A$102</f>
        <v>CONSULTATION</v>
      </c>
      <c r="AD126" s="18" t="str">
        <f>'P01'!$F115</f>
        <v>N</v>
      </c>
      <c r="AE126" s="18" t="str">
        <f>'P02'!$F115</f>
        <v>N</v>
      </c>
      <c r="AF126" s="18" t="str">
        <f>'P03'!$F115</f>
        <v>N</v>
      </c>
      <c r="AG126" s="18" t="str">
        <f>'P04'!$F115</f>
        <v>N</v>
      </c>
      <c r="AH126" s="18" t="str">
        <f>'P05'!$F115</f>
        <v>N</v>
      </c>
      <c r="AI126" s="18" t="str">
        <f>'P06'!$F115</f>
        <v>N</v>
      </c>
      <c r="AJ126" s="18" t="str">
        <f>'P07'!$F115</f>
        <v>N</v>
      </c>
      <c r="AK126" s="18" t="str">
        <f>'P08'!$F115</f>
        <v>N</v>
      </c>
      <c r="AL126" s="18" t="str">
        <f>'P09'!$F115</f>
        <v>N</v>
      </c>
      <c r="AM126" s="18" t="str">
        <f>'P10'!$F115</f>
        <v>N</v>
      </c>
      <c r="AN126" s="18" t="str">
        <f>'P11'!$F115</f>
        <v>N</v>
      </c>
      <c r="AO126" s="18" t="str">
        <f>'P12'!$F115</f>
        <v>N</v>
      </c>
      <c r="AP126" s="18" t="str">
        <f>'P13'!$F115</f>
        <v>N</v>
      </c>
      <c r="AQ126" s="18" t="str">
        <f>'P14'!$F115</f>
        <v>N</v>
      </c>
      <c r="AR126" s="18" t="str">
        <f>'P15'!$F115</f>
        <v>N</v>
      </c>
      <c r="AS126" s="20">
        <f t="shared" si="35"/>
        <v>0</v>
      </c>
      <c r="AT126" s="20">
        <f t="shared" si="36"/>
        <v>0</v>
      </c>
    </row>
    <row r="127" spans="1:46" x14ac:dyDescent="0.35">
      <c r="A127" s="13">
        <v>13</v>
      </c>
      <c r="B127" s="18" t="str">
        <f>Criteria!$B115</f>
        <v>-</v>
      </c>
      <c r="C127" s="18" t="str">
        <f>Criteria!$C115</f>
        <v>13.14</v>
      </c>
      <c r="D127" s="18" t="str">
        <f>Criteria!$A$102</f>
        <v>CONSULTATION</v>
      </c>
      <c r="E127" s="18" t="s">
        <v>138</v>
      </c>
      <c r="F127" s="18" t="str">
        <f>'P01'!$E116</f>
        <v>NT</v>
      </c>
      <c r="G127" s="18" t="str">
        <f>'P02'!$E116</f>
        <v>NT</v>
      </c>
      <c r="H127" s="18" t="str">
        <f>'P03'!$E116</f>
        <v>NT</v>
      </c>
      <c r="I127" s="18" t="str">
        <f>'P04'!$E116</f>
        <v>NT</v>
      </c>
      <c r="J127" s="18" t="str">
        <f>'P05'!$E116</f>
        <v>NT</v>
      </c>
      <c r="K127" s="18" t="str">
        <f>'P06'!$E116</f>
        <v>NT</v>
      </c>
      <c r="L127" s="18" t="str">
        <f>'P07'!$E116</f>
        <v>NT</v>
      </c>
      <c r="M127" s="18" t="str">
        <f>'P08'!$E116</f>
        <v>NT</v>
      </c>
      <c r="N127" s="18" t="str">
        <f>'P09'!$E116</f>
        <v>NT</v>
      </c>
      <c r="O127" s="18" t="str">
        <f>'P10'!$E116</f>
        <v>NT</v>
      </c>
      <c r="P127" s="18" t="str">
        <f>'P11'!$E116</f>
        <v>NT</v>
      </c>
      <c r="Q127" s="18" t="str">
        <f>'P12'!$E116</f>
        <v>NT</v>
      </c>
      <c r="R127" s="18" t="str">
        <f>'P13'!$E116</f>
        <v>NT</v>
      </c>
      <c r="S127" s="18" t="str">
        <f>'P14'!$E116</f>
        <v>NT</v>
      </c>
      <c r="T127" s="18" t="str">
        <f>'P15'!$E116</f>
        <v>NT</v>
      </c>
      <c r="U127" s="20">
        <f t="shared" si="30"/>
        <v>0</v>
      </c>
      <c r="V127" s="20">
        <f t="shared" si="31"/>
        <v>0</v>
      </c>
      <c r="W127" s="20">
        <f t="shared" si="32"/>
        <v>0</v>
      </c>
      <c r="X127" s="20">
        <f t="shared" si="33"/>
        <v>15</v>
      </c>
      <c r="Y127" s="13" t="str">
        <f t="shared" si="34"/>
        <v>NT</v>
      </c>
      <c r="Z127" s="13"/>
      <c r="AA127" s="13">
        <v>13</v>
      </c>
      <c r="AB127" s="18" t="str">
        <f>Criteria!$C115</f>
        <v>13.14</v>
      </c>
      <c r="AC127" s="18" t="str">
        <f>Criteria!$A$102</f>
        <v>CONSULTATION</v>
      </c>
      <c r="AD127" s="18" t="str">
        <f>'P01'!$F116</f>
        <v>N</v>
      </c>
      <c r="AE127" s="18" t="str">
        <f>'P02'!$F116</f>
        <v>N</v>
      </c>
      <c r="AF127" s="18" t="str">
        <f>'P03'!$F116</f>
        <v>N</v>
      </c>
      <c r="AG127" s="18" t="str">
        <f>'P04'!$F116</f>
        <v>N</v>
      </c>
      <c r="AH127" s="18" t="str">
        <f>'P05'!$F116</f>
        <v>N</v>
      </c>
      <c r="AI127" s="18" t="str">
        <f>'P06'!$F116</f>
        <v>N</v>
      </c>
      <c r="AJ127" s="18" t="str">
        <f>'P07'!$F116</f>
        <v>N</v>
      </c>
      <c r="AK127" s="18" t="str">
        <f>'P08'!$F116</f>
        <v>N</v>
      </c>
      <c r="AL127" s="18" t="str">
        <f>'P09'!$F116</f>
        <v>N</v>
      </c>
      <c r="AM127" s="18" t="str">
        <f>'P10'!$F116</f>
        <v>N</v>
      </c>
      <c r="AN127" s="18" t="str">
        <f>'P11'!$F116</f>
        <v>N</v>
      </c>
      <c r="AO127" s="18" t="str">
        <f>'P12'!$F116</f>
        <v>N</v>
      </c>
      <c r="AP127" s="18" t="str">
        <f>'P13'!$F116</f>
        <v>N</v>
      </c>
      <c r="AQ127" s="18" t="str">
        <f>'P14'!$F116</f>
        <v>N</v>
      </c>
      <c r="AR127" s="18" t="str">
        <f>'P15'!$F116</f>
        <v>N</v>
      </c>
      <c r="AS127" s="20">
        <f t="shared" si="35"/>
        <v>0</v>
      </c>
      <c r="AT127" s="20">
        <f t="shared" si="36"/>
        <v>0</v>
      </c>
    </row>
    <row r="128" spans="1:46" x14ac:dyDescent="0.35">
      <c r="A128" s="55"/>
      <c r="B128" s="56"/>
      <c r="C128" s="56"/>
      <c r="D128" s="56"/>
      <c r="E128" s="56"/>
      <c r="F128" s="56"/>
      <c r="G128" s="56"/>
      <c r="H128" s="56"/>
      <c r="I128" s="56"/>
      <c r="J128" s="56"/>
      <c r="K128" s="56"/>
      <c r="L128" s="56"/>
      <c r="M128" s="56"/>
      <c r="N128" s="56"/>
      <c r="O128" s="56"/>
      <c r="P128" s="56"/>
      <c r="Q128" s="56"/>
      <c r="R128" s="56"/>
      <c r="S128" s="56"/>
      <c r="T128" s="56"/>
      <c r="U128" s="60">
        <f>SUM(U114:U127)</f>
        <v>0</v>
      </c>
      <c r="V128" s="60">
        <f t="shared" ref="V128:X128" si="43">SUM(V114:V127)</f>
        <v>0</v>
      </c>
      <c r="W128" s="60">
        <f t="shared" si="43"/>
        <v>0</v>
      </c>
      <c r="X128" s="60">
        <f t="shared" si="43"/>
        <v>210</v>
      </c>
      <c r="Y128" s="13"/>
      <c r="Z128" s="13"/>
      <c r="AA128" s="55"/>
      <c r="AB128" s="56"/>
      <c r="AC128" s="56"/>
      <c r="AD128" s="56"/>
      <c r="AE128" s="56"/>
      <c r="AF128" s="56"/>
      <c r="AG128" s="56"/>
      <c r="AH128" s="56"/>
      <c r="AI128" s="56"/>
      <c r="AJ128" s="56"/>
      <c r="AK128" s="56"/>
      <c r="AL128" s="56"/>
      <c r="AM128" s="56"/>
      <c r="AN128" s="56"/>
      <c r="AO128" s="56"/>
      <c r="AP128" s="56"/>
      <c r="AQ128" s="56"/>
      <c r="AR128" s="56"/>
      <c r="AS128" s="60">
        <f>SUM(AS114:AS127)</f>
        <v>0</v>
      </c>
      <c r="AT128" s="60">
        <f t="shared" ref="AT128" si="44">SUM(AT114:AT127)</f>
        <v>0</v>
      </c>
    </row>
    <row r="129" spans="1:46" x14ac:dyDescent="0.35">
      <c r="A129" s="13">
        <v>14</v>
      </c>
      <c r="B129" s="18" t="str">
        <f>Criteria!$B116</f>
        <v>-</v>
      </c>
      <c r="C129" s="18" t="str">
        <f>Criteria!$C116</f>
        <v>14.1</v>
      </c>
      <c r="D129" s="18" t="str">
        <f>Criteria!$A$116</f>
        <v>DOC &amp; ACCESSIBILITY FEATURES</v>
      </c>
      <c r="E129" s="18" t="s">
        <v>139</v>
      </c>
      <c r="F129" s="18" t="str">
        <f>'P01'!$E117</f>
        <v>NT</v>
      </c>
      <c r="G129" s="18" t="str">
        <f>'P02'!$E117</f>
        <v>NT</v>
      </c>
      <c r="H129" s="18" t="str">
        <f>'P03'!$E117</f>
        <v>NT</v>
      </c>
      <c r="I129" s="18" t="str">
        <f>'P04'!$E117</f>
        <v>NT</v>
      </c>
      <c r="J129" s="18" t="str">
        <f>'P05'!$E117</f>
        <v>NT</v>
      </c>
      <c r="K129" s="18" t="str">
        <f>'P06'!$E117</f>
        <v>NT</v>
      </c>
      <c r="L129" s="18" t="str">
        <f>'P07'!$E117</f>
        <v>NT</v>
      </c>
      <c r="M129" s="18" t="str">
        <f>'P08'!$E117</f>
        <v>NT</v>
      </c>
      <c r="N129" s="18" t="str">
        <f>'P09'!$E117</f>
        <v>NT</v>
      </c>
      <c r="O129" s="18" t="str">
        <f>'P10'!$E117</f>
        <v>NT</v>
      </c>
      <c r="P129" s="18" t="str">
        <f>'P11'!$E117</f>
        <v>NT</v>
      </c>
      <c r="Q129" s="18" t="str">
        <f>'P12'!$E117</f>
        <v>NT</v>
      </c>
      <c r="R129" s="18" t="str">
        <f>'P13'!$E117</f>
        <v>NT</v>
      </c>
      <c r="S129" s="18" t="str">
        <f>'P14'!$E117</f>
        <v>NT</v>
      </c>
      <c r="T129" s="18" t="str">
        <f>'P15'!$E117</f>
        <v>NT</v>
      </c>
      <c r="U129" s="20">
        <f t="shared" si="30"/>
        <v>0</v>
      </c>
      <c r="V129" s="20">
        <f t="shared" si="31"/>
        <v>0</v>
      </c>
      <c r="W129" s="20">
        <f t="shared" si="32"/>
        <v>0</v>
      </c>
      <c r="X129" s="20">
        <f t="shared" si="33"/>
        <v>15</v>
      </c>
      <c r="Y129" s="13" t="str">
        <f t="shared" si="34"/>
        <v>NT</v>
      </c>
      <c r="Z129" s="13"/>
      <c r="AA129" s="13">
        <v>14</v>
      </c>
      <c r="AB129" s="18" t="str">
        <f>Criteria!$C116</f>
        <v>14.1</v>
      </c>
      <c r="AC129" s="18" t="str">
        <f>Criteria!$A$116</f>
        <v>DOC &amp; ACCESSIBILITY FEATURES</v>
      </c>
      <c r="AD129" s="18" t="str">
        <f>'P01'!$F117</f>
        <v>N</v>
      </c>
      <c r="AE129" s="18" t="str">
        <f>'P02'!$F117</f>
        <v>N</v>
      </c>
      <c r="AF129" s="18" t="str">
        <f>'P03'!$F117</f>
        <v>N</v>
      </c>
      <c r="AG129" s="18" t="str">
        <f>'P04'!$F117</f>
        <v>N</v>
      </c>
      <c r="AH129" s="18" t="str">
        <f>'P05'!$F117</f>
        <v>N</v>
      </c>
      <c r="AI129" s="18" t="str">
        <f>'P06'!$F117</f>
        <v>N</v>
      </c>
      <c r="AJ129" s="18" t="str">
        <f>'P07'!$F117</f>
        <v>N</v>
      </c>
      <c r="AK129" s="18" t="str">
        <f>'P08'!$F117</f>
        <v>N</v>
      </c>
      <c r="AL129" s="18" t="str">
        <f>'P09'!$F117</f>
        <v>N</v>
      </c>
      <c r="AM129" s="18" t="str">
        <f>'P10'!$F117</f>
        <v>N</v>
      </c>
      <c r="AN129" s="18" t="str">
        <f>'P11'!$F117</f>
        <v>N</v>
      </c>
      <c r="AO129" s="18" t="str">
        <f>'P12'!$F117</f>
        <v>N</v>
      </c>
      <c r="AP129" s="18" t="str">
        <f>'P13'!$F117</f>
        <v>N</v>
      </c>
      <c r="AQ129" s="18" t="str">
        <f>'P14'!$F117</f>
        <v>N</v>
      </c>
      <c r="AR129" s="18" t="str">
        <f>'P15'!$F117</f>
        <v>N</v>
      </c>
      <c r="AS129" s="20">
        <f t="shared" si="35"/>
        <v>0</v>
      </c>
      <c r="AT129" s="20">
        <f t="shared" si="36"/>
        <v>0</v>
      </c>
    </row>
    <row r="130" spans="1:46" x14ac:dyDescent="0.35">
      <c r="A130" s="13">
        <v>14</v>
      </c>
      <c r="B130" s="18" t="str">
        <f>Criteria!$B117</f>
        <v>-</v>
      </c>
      <c r="C130" s="18" t="str">
        <f>Criteria!$C117</f>
        <v>14.2</v>
      </c>
      <c r="D130" s="18" t="str">
        <f>Criteria!$A$116</f>
        <v>DOC &amp; ACCESSIBILITY FEATURES</v>
      </c>
      <c r="E130" s="18" t="s">
        <v>138</v>
      </c>
      <c r="F130" s="18" t="str">
        <f>'P01'!$E118</f>
        <v>NT</v>
      </c>
      <c r="G130" s="18" t="str">
        <f>'P02'!$E118</f>
        <v>NT</v>
      </c>
      <c r="H130" s="18" t="str">
        <f>'P03'!$E118</f>
        <v>NT</v>
      </c>
      <c r="I130" s="18" t="str">
        <f>'P04'!$E118</f>
        <v>NT</v>
      </c>
      <c r="J130" s="18" t="str">
        <f>'P05'!$E118</f>
        <v>NT</v>
      </c>
      <c r="K130" s="18" t="str">
        <f>'P06'!$E118</f>
        <v>NT</v>
      </c>
      <c r="L130" s="18" t="str">
        <f>'P07'!$E118</f>
        <v>NT</v>
      </c>
      <c r="M130" s="18" t="str">
        <f>'P08'!$E118</f>
        <v>NT</v>
      </c>
      <c r="N130" s="18" t="str">
        <f>'P09'!$E118</f>
        <v>NT</v>
      </c>
      <c r="O130" s="18" t="str">
        <f>'P10'!$E118</f>
        <v>NT</v>
      </c>
      <c r="P130" s="18" t="str">
        <f>'P11'!$E118</f>
        <v>NT</v>
      </c>
      <c r="Q130" s="18" t="str">
        <f>'P12'!$E118</f>
        <v>NT</v>
      </c>
      <c r="R130" s="18" t="str">
        <f>'P13'!$E118</f>
        <v>NT</v>
      </c>
      <c r="S130" s="18" t="str">
        <f>'P14'!$E118</f>
        <v>NT</v>
      </c>
      <c r="T130" s="18" t="str">
        <f>'P15'!$E118</f>
        <v>NT</v>
      </c>
      <c r="U130" s="20">
        <f t="shared" si="30"/>
        <v>0</v>
      </c>
      <c r="V130" s="20">
        <f t="shared" si="31"/>
        <v>0</v>
      </c>
      <c r="W130" s="20">
        <f t="shared" si="32"/>
        <v>0</v>
      </c>
      <c r="X130" s="20">
        <f t="shared" si="33"/>
        <v>15</v>
      </c>
      <c r="Y130" s="13" t="str">
        <f t="shared" si="34"/>
        <v>NT</v>
      </c>
      <c r="Z130" s="13"/>
      <c r="AA130" s="13">
        <v>14</v>
      </c>
      <c r="AB130" s="18" t="str">
        <f>Criteria!$C117</f>
        <v>14.2</v>
      </c>
      <c r="AC130" s="18" t="str">
        <f>Criteria!$A$116</f>
        <v>DOC &amp; ACCESSIBILITY FEATURES</v>
      </c>
      <c r="AD130" s="18" t="str">
        <f>'P01'!$F118</f>
        <v>N</v>
      </c>
      <c r="AE130" s="18" t="str">
        <f>'P02'!$F118</f>
        <v>N</v>
      </c>
      <c r="AF130" s="18" t="str">
        <f>'P03'!$F118</f>
        <v>N</v>
      </c>
      <c r="AG130" s="18" t="str">
        <f>'P04'!$F118</f>
        <v>N</v>
      </c>
      <c r="AH130" s="18" t="str">
        <f>'P05'!$F118</f>
        <v>N</v>
      </c>
      <c r="AI130" s="18" t="str">
        <f>'P06'!$F118</f>
        <v>N</v>
      </c>
      <c r="AJ130" s="18" t="str">
        <f>'P07'!$F118</f>
        <v>N</v>
      </c>
      <c r="AK130" s="18" t="str">
        <f>'P08'!$F118</f>
        <v>N</v>
      </c>
      <c r="AL130" s="18" t="str">
        <f>'P09'!$F118</f>
        <v>N</v>
      </c>
      <c r="AM130" s="18" t="str">
        <f>'P10'!$F118</f>
        <v>N</v>
      </c>
      <c r="AN130" s="18" t="str">
        <f>'P11'!$F118</f>
        <v>N</v>
      </c>
      <c r="AO130" s="18" t="str">
        <f>'P12'!$F118</f>
        <v>N</v>
      </c>
      <c r="AP130" s="18" t="str">
        <f>'P13'!$F118</f>
        <v>N</v>
      </c>
      <c r="AQ130" s="18" t="str">
        <f>'P14'!$F118</f>
        <v>N</v>
      </c>
      <c r="AR130" s="18" t="str">
        <f>'P15'!$F118</f>
        <v>N</v>
      </c>
      <c r="AS130" s="20">
        <f t="shared" si="35"/>
        <v>0</v>
      </c>
      <c r="AT130" s="20">
        <f t="shared" si="36"/>
        <v>0</v>
      </c>
    </row>
    <row r="131" spans="1:46" x14ac:dyDescent="0.35">
      <c r="A131" s="13">
        <v>14</v>
      </c>
      <c r="B131" s="18" t="str">
        <f>Criteria!$B118</f>
        <v>-</v>
      </c>
      <c r="C131" s="18" t="str">
        <f>Criteria!$C118</f>
        <v>14.3</v>
      </c>
      <c r="D131" s="18" t="str">
        <f>Criteria!$A$116</f>
        <v>DOC &amp; ACCESSIBILITY FEATURES</v>
      </c>
      <c r="E131" s="18" t="s">
        <v>139</v>
      </c>
      <c r="F131" s="18" t="str">
        <f>'P01'!$E119</f>
        <v>NT</v>
      </c>
      <c r="G131" s="18" t="str">
        <f>'P02'!$E119</f>
        <v>NT</v>
      </c>
      <c r="H131" s="18" t="str">
        <f>'P03'!$E119</f>
        <v>NT</v>
      </c>
      <c r="I131" s="18" t="str">
        <f>'P04'!$E119</f>
        <v>NT</v>
      </c>
      <c r="J131" s="18" t="str">
        <f>'P05'!$E119</f>
        <v>NT</v>
      </c>
      <c r="K131" s="18" t="str">
        <f>'P06'!$E119</f>
        <v>NT</v>
      </c>
      <c r="L131" s="18" t="str">
        <f>'P07'!$E119</f>
        <v>NT</v>
      </c>
      <c r="M131" s="18" t="str">
        <f>'P08'!$E119</f>
        <v>NT</v>
      </c>
      <c r="N131" s="18" t="str">
        <f>'P09'!$E119</f>
        <v>NT</v>
      </c>
      <c r="O131" s="18" t="str">
        <f>'P10'!$E119</f>
        <v>NT</v>
      </c>
      <c r="P131" s="18" t="str">
        <f>'P11'!$E119</f>
        <v>NT</v>
      </c>
      <c r="Q131" s="18" t="str">
        <f>'P12'!$E119</f>
        <v>NT</v>
      </c>
      <c r="R131" s="18" t="str">
        <f>'P13'!$E119</f>
        <v>NT</v>
      </c>
      <c r="S131" s="18" t="str">
        <f>'P14'!$E119</f>
        <v>NT</v>
      </c>
      <c r="T131" s="18" t="str">
        <f>'P15'!$E119</f>
        <v>NT</v>
      </c>
      <c r="U131" s="20">
        <f t="shared" si="30"/>
        <v>0</v>
      </c>
      <c r="V131" s="20">
        <f t="shared" si="31"/>
        <v>0</v>
      </c>
      <c r="W131" s="20">
        <f t="shared" si="32"/>
        <v>0</v>
      </c>
      <c r="X131" s="20">
        <f t="shared" si="33"/>
        <v>15</v>
      </c>
      <c r="Y131" s="13" t="str">
        <f t="shared" si="34"/>
        <v>NT</v>
      </c>
      <c r="Z131" s="13"/>
      <c r="AA131" s="13">
        <v>14</v>
      </c>
      <c r="AB131" s="18" t="str">
        <f>Criteria!$C118</f>
        <v>14.3</v>
      </c>
      <c r="AC131" s="18" t="str">
        <f>Criteria!$A$116</f>
        <v>DOC &amp; ACCESSIBILITY FEATURES</v>
      </c>
      <c r="AD131" s="18" t="str">
        <f>'P01'!$F119</f>
        <v>N</v>
      </c>
      <c r="AE131" s="18" t="str">
        <f>'P02'!$F119</f>
        <v>N</v>
      </c>
      <c r="AF131" s="18" t="str">
        <f>'P03'!$F119</f>
        <v>N</v>
      </c>
      <c r="AG131" s="18" t="str">
        <f>'P04'!$F119</f>
        <v>N</v>
      </c>
      <c r="AH131" s="18" t="str">
        <f>'P05'!$F119</f>
        <v>N</v>
      </c>
      <c r="AI131" s="18" t="str">
        <f>'P06'!$F119</f>
        <v>N</v>
      </c>
      <c r="AJ131" s="18" t="str">
        <f>'P07'!$F119</f>
        <v>N</v>
      </c>
      <c r="AK131" s="18" t="str">
        <f>'P08'!$F119</f>
        <v>N</v>
      </c>
      <c r="AL131" s="18" t="str">
        <f>'P09'!$F119</f>
        <v>N</v>
      </c>
      <c r="AM131" s="18" t="str">
        <f>'P10'!$F119</f>
        <v>N</v>
      </c>
      <c r="AN131" s="18" t="str">
        <f>'P11'!$F119</f>
        <v>N</v>
      </c>
      <c r="AO131" s="18" t="str">
        <f>'P12'!$F119</f>
        <v>N</v>
      </c>
      <c r="AP131" s="18" t="str">
        <f>'P13'!$F119</f>
        <v>N</v>
      </c>
      <c r="AQ131" s="18" t="str">
        <f>'P14'!$F119</f>
        <v>N</v>
      </c>
      <c r="AR131" s="18" t="str">
        <f>'P15'!$F119</f>
        <v>N</v>
      </c>
      <c r="AS131" s="20">
        <f t="shared" si="35"/>
        <v>0</v>
      </c>
      <c r="AT131" s="20">
        <f t="shared" si="36"/>
        <v>0</v>
      </c>
    </row>
    <row r="132" spans="1:46" x14ac:dyDescent="0.35">
      <c r="A132" s="55"/>
      <c r="B132" s="56"/>
      <c r="C132" s="56"/>
      <c r="D132" s="56"/>
      <c r="E132" s="56"/>
      <c r="F132" s="56"/>
      <c r="G132" s="56"/>
      <c r="H132" s="56"/>
      <c r="I132" s="56"/>
      <c r="J132" s="56"/>
      <c r="K132" s="56"/>
      <c r="L132" s="56"/>
      <c r="M132" s="56"/>
      <c r="N132" s="56"/>
      <c r="O132" s="56"/>
      <c r="P132" s="56"/>
      <c r="Q132" s="56"/>
      <c r="R132" s="56"/>
      <c r="S132" s="56"/>
      <c r="T132" s="56"/>
      <c r="U132" s="60">
        <f>SUM(U129:U131)</f>
        <v>0</v>
      </c>
      <c r="V132" s="60">
        <f t="shared" ref="V132:X132" si="45">SUM(V129:V131)</f>
        <v>0</v>
      </c>
      <c r="W132" s="60">
        <f t="shared" si="45"/>
        <v>0</v>
      </c>
      <c r="X132" s="60">
        <f t="shared" si="45"/>
        <v>45</v>
      </c>
      <c r="Y132" s="13"/>
      <c r="Z132" s="13"/>
      <c r="AA132" s="55"/>
      <c r="AB132" s="56"/>
      <c r="AC132" s="56"/>
      <c r="AD132" s="56"/>
      <c r="AE132" s="56"/>
      <c r="AF132" s="56"/>
      <c r="AG132" s="56"/>
      <c r="AH132" s="56"/>
      <c r="AI132" s="56"/>
      <c r="AJ132" s="56"/>
      <c r="AK132" s="56"/>
      <c r="AL132" s="56"/>
      <c r="AM132" s="56"/>
      <c r="AN132" s="56"/>
      <c r="AO132" s="56"/>
      <c r="AP132" s="56"/>
      <c r="AQ132" s="56"/>
      <c r="AR132" s="56"/>
      <c r="AS132" s="60">
        <f>SUM(AS129:AS131)</f>
        <v>0</v>
      </c>
      <c r="AT132" s="60">
        <f t="shared" ref="AT132" si="46">SUM(AT129:AT131)</f>
        <v>0</v>
      </c>
    </row>
    <row r="133" spans="1:46" x14ac:dyDescent="0.35">
      <c r="A133" s="13">
        <v>15</v>
      </c>
      <c r="B133" s="18" t="str">
        <f>Criteria!$B119</f>
        <v>-</v>
      </c>
      <c r="C133" s="18" t="str">
        <f>Criteria!$C119</f>
        <v>15.1</v>
      </c>
      <c r="D133" s="18" t="str">
        <f>Criteria!$A$119</f>
        <v>EDITING TOOLS</v>
      </c>
      <c r="E133" s="18" t="s">
        <v>139</v>
      </c>
      <c r="F133" s="18" t="str">
        <f>'P01'!$E120</f>
        <v>NT</v>
      </c>
      <c r="G133" s="18" t="str">
        <f>'P02'!$E120</f>
        <v>NT</v>
      </c>
      <c r="H133" s="18" t="str">
        <f>'P03'!$E120</f>
        <v>NT</v>
      </c>
      <c r="I133" s="18" t="str">
        <f>'P04'!$E120</f>
        <v>NT</v>
      </c>
      <c r="J133" s="18" t="str">
        <f>'P05'!$E120</f>
        <v>NT</v>
      </c>
      <c r="K133" s="18" t="str">
        <f>'P06'!$E120</f>
        <v>NT</v>
      </c>
      <c r="L133" s="18" t="str">
        <f>'P07'!$E120</f>
        <v>NT</v>
      </c>
      <c r="M133" s="18" t="str">
        <f>'P08'!$E120</f>
        <v>NT</v>
      </c>
      <c r="N133" s="18" t="str">
        <f>'P09'!$E120</f>
        <v>NT</v>
      </c>
      <c r="O133" s="18" t="str">
        <f>'P10'!$E120</f>
        <v>NT</v>
      </c>
      <c r="P133" s="18" t="str">
        <f>'P11'!$E120</f>
        <v>NT</v>
      </c>
      <c r="Q133" s="18" t="str">
        <f>'P12'!$E120</f>
        <v>NT</v>
      </c>
      <c r="R133" s="18" t="str">
        <f>'P13'!$E120</f>
        <v>NT</v>
      </c>
      <c r="S133" s="18" t="str">
        <f>'P14'!$E120</f>
        <v>NT</v>
      </c>
      <c r="T133" s="18" t="str">
        <f>'P15'!$E120</f>
        <v>NT</v>
      </c>
      <c r="U133" s="20">
        <f t="shared" si="30"/>
        <v>0</v>
      </c>
      <c r="V133" s="20">
        <f t="shared" si="31"/>
        <v>0</v>
      </c>
      <c r="W133" s="20">
        <f t="shared" si="32"/>
        <v>0</v>
      </c>
      <c r="X133" s="20">
        <f t="shared" si="33"/>
        <v>15</v>
      </c>
      <c r="Y133" s="13" t="str">
        <f t="shared" si="34"/>
        <v>NT</v>
      </c>
      <c r="Z133" s="13"/>
      <c r="AA133" s="13">
        <v>15</v>
      </c>
      <c r="AB133" s="18" t="str">
        <f>Criteria!$C119</f>
        <v>15.1</v>
      </c>
      <c r="AC133" s="18" t="str">
        <f>Criteria!$A$119</f>
        <v>EDITING TOOLS</v>
      </c>
      <c r="AD133" s="18" t="str">
        <f>'P01'!$F120</f>
        <v>N</v>
      </c>
      <c r="AE133" s="18" t="str">
        <f>'P02'!$F120</f>
        <v>N</v>
      </c>
      <c r="AF133" s="18" t="str">
        <f>'P03'!$F120</f>
        <v>N</v>
      </c>
      <c r="AG133" s="18" t="str">
        <f>'P04'!$F120</f>
        <v>N</v>
      </c>
      <c r="AH133" s="18" t="str">
        <f>'P05'!$F120</f>
        <v>N</v>
      </c>
      <c r="AI133" s="18" t="str">
        <f>'P06'!$F120</f>
        <v>N</v>
      </c>
      <c r="AJ133" s="18" t="str">
        <f>'P07'!$F120</f>
        <v>N</v>
      </c>
      <c r="AK133" s="18" t="str">
        <f>'P08'!$F120</f>
        <v>N</v>
      </c>
      <c r="AL133" s="18" t="str">
        <f>'P09'!$F120</f>
        <v>N</v>
      </c>
      <c r="AM133" s="18" t="str">
        <f>'P10'!$F120</f>
        <v>N</v>
      </c>
      <c r="AN133" s="18" t="str">
        <f>'P11'!$F120</f>
        <v>N</v>
      </c>
      <c r="AO133" s="18" t="str">
        <f>'P12'!$F120</f>
        <v>N</v>
      </c>
      <c r="AP133" s="18" t="str">
        <f>'P13'!$F120</f>
        <v>N</v>
      </c>
      <c r="AQ133" s="18" t="str">
        <f>'P14'!$F120</f>
        <v>N</v>
      </c>
      <c r="AR133" s="18" t="str">
        <f>'P15'!$F120</f>
        <v>N</v>
      </c>
      <c r="AS133" s="20">
        <f t="shared" si="35"/>
        <v>0</v>
      </c>
      <c r="AT133" s="20">
        <f t="shared" si="36"/>
        <v>0</v>
      </c>
    </row>
    <row r="134" spans="1:46" x14ac:dyDescent="0.35">
      <c r="A134" s="13">
        <v>15</v>
      </c>
      <c r="B134" s="18" t="str">
        <f>Criteria!$B120</f>
        <v>-</v>
      </c>
      <c r="C134" s="18" t="str">
        <f>Criteria!$C120</f>
        <v>15.2</v>
      </c>
      <c r="D134" s="18" t="str">
        <f>Criteria!$A$119</f>
        <v>EDITING TOOLS</v>
      </c>
      <c r="E134" s="18" t="s">
        <v>138</v>
      </c>
      <c r="F134" s="18" t="str">
        <f>'P01'!$E121</f>
        <v>NT</v>
      </c>
      <c r="G134" s="18" t="str">
        <f>'P02'!$E121</f>
        <v>NT</v>
      </c>
      <c r="H134" s="18" t="str">
        <f>'P03'!$E121</f>
        <v>NT</v>
      </c>
      <c r="I134" s="18" t="str">
        <f>'P04'!$E121</f>
        <v>NT</v>
      </c>
      <c r="J134" s="18" t="str">
        <f>'P05'!$E121</f>
        <v>NT</v>
      </c>
      <c r="K134" s="18" t="str">
        <f>'P06'!$E121</f>
        <v>NT</v>
      </c>
      <c r="L134" s="18" t="str">
        <f>'P07'!$E121</f>
        <v>NT</v>
      </c>
      <c r="M134" s="18" t="str">
        <f>'P08'!$E121</f>
        <v>NT</v>
      </c>
      <c r="N134" s="18" t="str">
        <f>'P09'!$E121</f>
        <v>NT</v>
      </c>
      <c r="O134" s="18" t="str">
        <f>'P10'!$E121</f>
        <v>NT</v>
      </c>
      <c r="P134" s="18" t="str">
        <f>'P11'!$E121</f>
        <v>NT</v>
      </c>
      <c r="Q134" s="18" t="str">
        <f>'P12'!$E121</f>
        <v>NT</v>
      </c>
      <c r="R134" s="18" t="str">
        <f>'P13'!$E121</f>
        <v>NT</v>
      </c>
      <c r="S134" s="18" t="str">
        <f>'P14'!$E121</f>
        <v>NT</v>
      </c>
      <c r="T134" s="18" t="str">
        <f>'P15'!$E121</f>
        <v>NT</v>
      </c>
      <c r="U134" s="20">
        <f t="shared" si="30"/>
        <v>0</v>
      </c>
      <c r="V134" s="20">
        <f t="shared" si="31"/>
        <v>0</v>
      </c>
      <c r="W134" s="20">
        <f t="shared" si="32"/>
        <v>0</v>
      </c>
      <c r="X134" s="20">
        <f t="shared" si="33"/>
        <v>15</v>
      </c>
      <c r="Y134" s="13" t="str">
        <f t="shared" si="34"/>
        <v>NT</v>
      </c>
      <c r="Z134" s="13"/>
      <c r="AA134" s="13">
        <v>15</v>
      </c>
      <c r="AB134" s="18" t="str">
        <f>Criteria!$C120</f>
        <v>15.2</v>
      </c>
      <c r="AC134" s="18" t="str">
        <f>Criteria!$A$119</f>
        <v>EDITING TOOLS</v>
      </c>
      <c r="AD134" s="18" t="str">
        <f>'P01'!$F121</f>
        <v>N</v>
      </c>
      <c r="AE134" s="18" t="str">
        <f>'P02'!$F121</f>
        <v>N</v>
      </c>
      <c r="AF134" s="18" t="str">
        <f>'P03'!$F121</f>
        <v>N</v>
      </c>
      <c r="AG134" s="18" t="str">
        <f>'P04'!$F121</f>
        <v>N</v>
      </c>
      <c r="AH134" s="18" t="str">
        <f>'P05'!$F121</f>
        <v>N</v>
      </c>
      <c r="AI134" s="18" t="str">
        <f>'P06'!$F121</f>
        <v>N</v>
      </c>
      <c r="AJ134" s="18" t="str">
        <f>'P07'!$F121</f>
        <v>N</v>
      </c>
      <c r="AK134" s="18" t="str">
        <f>'P08'!$F121</f>
        <v>N</v>
      </c>
      <c r="AL134" s="18" t="str">
        <f>'P09'!$F121</f>
        <v>N</v>
      </c>
      <c r="AM134" s="18" t="str">
        <f>'P10'!$F121</f>
        <v>N</v>
      </c>
      <c r="AN134" s="18" t="str">
        <f>'P11'!$F121</f>
        <v>N</v>
      </c>
      <c r="AO134" s="18" t="str">
        <f>'P12'!$F121</f>
        <v>N</v>
      </c>
      <c r="AP134" s="18" t="str">
        <f>'P13'!$F121</f>
        <v>N</v>
      </c>
      <c r="AQ134" s="18" t="str">
        <f>'P14'!$F121</f>
        <v>N</v>
      </c>
      <c r="AR134" s="18" t="str">
        <f>'P15'!$F121</f>
        <v>N</v>
      </c>
      <c r="AS134" s="20">
        <f t="shared" si="35"/>
        <v>0</v>
      </c>
      <c r="AT134" s="20">
        <f t="shared" si="36"/>
        <v>0</v>
      </c>
    </row>
    <row r="135" spans="1:46" x14ac:dyDescent="0.35">
      <c r="A135" s="13">
        <v>15</v>
      </c>
      <c r="B135" s="18" t="str">
        <f>Criteria!$B121</f>
        <v>-</v>
      </c>
      <c r="C135" s="18" t="str">
        <f>Criteria!$C121</f>
        <v>15.3</v>
      </c>
      <c r="D135" s="18" t="str">
        <f>Criteria!$A$119</f>
        <v>EDITING TOOLS</v>
      </c>
      <c r="E135" s="18" t="s">
        <v>139</v>
      </c>
      <c r="F135" s="18" t="str">
        <f>'P01'!$E122</f>
        <v>NT</v>
      </c>
      <c r="G135" s="18" t="str">
        <f>'P02'!$E122</f>
        <v>NT</v>
      </c>
      <c r="H135" s="18" t="str">
        <f>'P03'!$E122</f>
        <v>NT</v>
      </c>
      <c r="I135" s="18" t="str">
        <f>'P04'!$E122</f>
        <v>NT</v>
      </c>
      <c r="J135" s="18" t="str">
        <f>'P05'!$E122</f>
        <v>NT</v>
      </c>
      <c r="K135" s="18" t="str">
        <f>'P06'!$E122</f>
        <v>NT</v>
      </c>
      <c r="L135" s="18" t="str">
        <f>'P07'!$E122</f>
        <v>NT</v>
      </c>
      <c r="M135" s="18" t="str">
        <f>'P08'!$E122</f>
        <v>NT</v>
      </c>
      <c r="N135" s="18" t="str">
        <f>'P09'!$E122</f>
        <v>NT</v>
      </c>
      <c r="O135" s="18" t="str">
        <f>'P10'!$E122</f>
        <v>NT</v>
      </c>
      <c r="P135" s="18" t="str">
        <f>'P11'!$E122</f>
        <v>NT</v>
      </c>
      <c r="Q135" s="18" t="str">
        <f>'P12'!$E122</f>
        <v>NT</v>
      </c>
      <c r="R135" s="18" t="str">
        <f>'P13'!$E122</f>
        <v>NT</v>
      </c>
      <c r="S135" s="18" t="str">
        <f>'P14'!$E122</f>
        <v>NT</v>
      </c>
      <c r="T135" s="18" t="str">
        <f>'P15'!$E122</f>
        <v>NT</v>
      </c>
      <c r="U135" s="20">
        <f t="shared" si="30"/>
        <v>0</v>
      </c>
      <c r="V135" s="20">
        <f t="shared" si="31"/>
        <v>0</v>
      </c>
      <c r="W135" s="20">
        <f t="shared" si="32"/>
        <v>0</v>
      </c>
      <c r="X135" s="20">
        <f t="shared" si="33"/>
        <v>15</v>
      </c>
      <c r="Y135" s="13" t="str">
        <f t="shared" si="34"/>
        <v>NT</v>
      </c>
      <c r="Z135" s="13"/>
      <c r="AA135" s="13">
        <v>15</v>
      </c>
      <c r="AB135" s="18" t="str">
        <f>Criteria!$C121</f>
        <v>15.3</v>
      </c>
      <c r="AC135" s="18" t="str">
        <f>Criteria!$A$119</f>
        <v>EDITING TOOLS</v>
      </c>
      <c r="AD135" s="18" t="str">
        <f>'P01'!$F122</f>
        <v>N</v>
      </c>
      <c r="AE135" s="18" t="str">
        <f>'P02'!$F122</f>
        <v>N</v>
      </c>
      <c r="AF135" s="18" t="str">
        <f>'P03'!$F122</f>
        <v>N</v>
      </c>
      <c r="AG135" s="18" t="str">
        <f>'P04'!$F122</f>
        <v>N</v>
      </c>
      <c r="AH135" s="18" t="str">
        <f>'P05'!$F122</f>
        <v>N</v>
      </c>
      <c r="AI135" s="18" t="str">
        <f>'P06'!$F122</f>
        <v>N</v>
      </c>
      <c r="AJ135" s="18" t="str">
        <f>'P07'!$F122</f>
        <v>N</v>
      </c>
      <c r="AK135" s="18" t="str">
        <f>'P08'!$F122</f>
        <v>N</v>
      </c>
      <c r="AL135" s="18" t="str">
        <f>'P09'!$F122</f>
        <v>N</v>
      </c>
      <c r="AM135" s="18" t="str">
        <f>'P10'!$F122</f>
        <v>N</v>
      </c>
      <c r="AN135" s="18" t="str">
        <f>'P11'!$F122</f>
        <v>N</v>
      </c>
      <c r="AO135" s="18" t="str">
        <f>'P12'!$F122</f>
        <v>N</v>
      </c>
      <c r="AP135" s="18" t="str">
        <f>'P13'!$F122</f>
        <v>N</v>
      </c>
      <c r="AQ135" s="18" t="str">
        <f>'P14'!$F122</f>
        <v>N</v>
      </c>
      <c r="AR135" s="18" t="str">
        <f>'P15'!$F122</f>
        <v>N</v>
      </c>
      <c r="AS135" s="20">
        <f t="shared" si="35"/>
        <v>0</v>
      </c>
      <c r="AT135" s="20">
        <f t="shared" si="36"/>
        <v>0</v>
      </c>
    </row>
    <row r="136" spans="1:46" x14ac:dyDescent="0.35">
      <c r="A136" s="13">
        <v>15</v>
      </c>
      <c r="B136" s="18" t="str">
        <f>Criteria!$B122</f>
        <v>-</v>
      </c>
      <c r="C136" s="18" t="str">
        <f>Criteria!$C122</f>
        <v>15.4</v>
      </c>
      <c r="D136" s="18" t="str">
        <f>Criteria!$A$119</f>
        <v>EDITING TOOLS</v>
      </c>
      <c r="E136" s="18" t="s">
        <v>139</v>
      </c>
      <c r="F136" s="18" t="str">
        <f>'P01'!$E123</f>
        <v>NT</v>
      </c>
      <c r="G136" s="18" t="str">
        <f>'P02'!$E123</f>
        <v>NT</v>
      </c>
      <c r="H136" s="18" t="str">
        <f>'P03'!$E123</f>
        <v>NT</v>
      </c>
      <c r="I136" s="18" t="str">
        <f>'P04'!$E123</f>
        <v>NT</v>
      </c>
      <c r="J136" s="18" t="str">
        <f>'P05'!$E123</f>
        <v>NT</v>
      </c>
      <c r="K136" s="18" t="str">
        <f>'P06'!$E123</f>
        <v>NT</v>
      </c>
      <c r="L136" s="18" t="str">
        <f>'P07'!$E123</f>
        <v>NT</v>
      </c>
      <c r="M136" s="18" t="str">
        <f>'P08'!$E123</f>
        <v>NT</v>
      </c>
      <c r="N136" s="18" t="str">
        <f>'P09'!$E123</f>
        <v>NT</v>
      </c>
      <c r="O136" s="18" t="str">
        <f>'P10'!$E123</f>
        <v>NT</v>
      </c>
      <c r="P136" s="18" t="str">
        <f>'P11'!$E123</f>
        <v>NT</v>
      </c>
      <c r="Q136" s="18" t="str">
        <f>'P12'!$E123</f>
        <v>NT</v>
      </c>
      <c r="R136" s="18" t="str">
        <f>'P13'!$E123</f>
        <v>NT</v>
      </c>
      <c r="S136" s="18" t="str">
        <f>'P14'!$E123</f>
        <v>NT</v>
      </c>
      <c r="T136" s="18" t="str">
        <f>'P15'!$E123</f>
        <v>NT</v>
      </c>
      <c r="U136" s="20">
        <f t="shared" si="30"/>
        <v>0</v>
      </c>
      <c r="V136" s="20">
        <f t="shared" si="31"/>
        <v>0</v>
      </c>
      <c r="W136" s="20">
        <f t="shared" si="32"/>
        <v>0</v>
      </c>
      <c r="X136" s="20">
        <f t="shared" si="33"/>
        <v>15</v>
      </c>
      <c r="Y136" s="13" t="str">
        <f t="shared" si="34"/>
        <v>NT</v>
      </c>
      <c r="Z136" s="13"/>
      <c r="AA136" s="13">
        <v>15</v>
      </c>
      <c r="AB136" s="18" t="str">
        <f>Criteria!$C122</f>
        <v>15.4</v>
      </c>
      <c r="AC136" s="18" t="str">
        <f>Criteria!$A$119</f>
        <v>EDITING TOOLS</v>
      </c>
      <c r="AD136" s="18" t="str">
        <f>'P01'!$F123</f>
        <v>N</v>
      </c>
      <c r="AE136" s="18" t="str">
        <f>'P02'!$F123</f>
        <v>N</v>
      </c>
      <c r="AF136" s="18" t="str">
        <f>'P03'!$F123</f>
        <v>N</v>
      </c>
      <c r="AG136" s="18" t="str">
        <f>'P04'!$F123</f>
        <v>N</v>
      </c>
      <c r="AH136" s="18" t="str">
        <f>'P05'!$F123</f>
        <v>N</v>
      </c>
      <c r="AI136" s="18" t="str">
        <f>'P06'!$F123</f>
        <v>N</v>
      </c>
      <c r="AJ136" s="18" t="str">
        <f>'P07'!$F123</f>
        <v>N</v>
      </c>
      <c r="AK136" s="18" t="str">
        <f>'P08'!$F123</f>
        <v>N</v>
      </c>
      <c r="AL136" s="18" t="str">
        <f>'P09'!$F123</f>
        <v>N</v>
      </c>
      <c r="AM136" s="18" t="str">
        <f>'P10'!$F123</f>
        <v>N</v>
      </c>
      <c r="AN136" s="18" t="str">
        <f>'P11'!$F123</f>
        <v>N</v>
      </c>
      <c r="AO136" s="18" t="str">
        <f>'P12'!$F123</f>
        <v>N</v>
      </c>
      <c r="AP136" s="18" t="str">
        <f>'P13'!$F123</f>
        <v>N</v>
      </c>
      <c r="AQ136" s="18" t="str">
        <f>'P14'!$F123</f>
        <v>N</v>
      </c>
      <c r="AR136" s="18" t="str">
        <f>'P15'!$F123</f>
        <v>N</v>
      </c>
      <c r="AS136" s="20">
        <f t="shared" si="35"/>
        <v>0</v>
      </c>
      <c r="AT136" s="20">
        <f t="shared" si="36"/>
        <v>0</v>
      </c>
    </row>
    <row r="137" spans="1:46" x14ac:dyDescent="0.35">
      <c r="A137" s="13">
        <v>15</v>
      </c>
      <c r="B137" s="18" t="str">
        <f>Criteria!$B123</f>
        <v>-</v>
      </c>
      <c r="C137" s="18" t="str">
        <f>Criteria!$C123</f>
        <v>15.5</v>
      </c>
      <c r="D137" s="18" t="str">
        <f>Criteria!$A$119</f>
        <v>EDITING TOOLS</v>
      </c>
      <c r="E137" s="18" t="s">
        <v>138</v>
      </c>
      <c r="F137" s="18" t="str">
        <f>'P01'!$E124</f>
        <v>NT</v>
      </c>
      <c r="G137" s="18" t="str">
        <f>'P02'!$E124</f>
        <v>NT</v>
      </c>
      <c r="H137" s="18" t="str">
        <f>'P03'!$E124</f>
        <v>NT</v>
      </c>
      <c r="I137" s="18" t="str">
        <f>'P04'!$E124</f>
        <v>NT</v>
      </c>
      <c r="J137" s="18" t="str">
        <f>'P05'!$E124</f>
        <v>NT</v>
      </c>
      <c r="K137" s="18" t="str">
        <f>'P06'!$E124</f>
        <v>NT</v>
      </c>
      <c r="L137" s="18" t="str">
        <f>'P07'!$E124</f>
        <v>NT</v>
      </c>
      <c r="M137" s="18" t="str">
        <f>'P08'!$E124</f>
        <v>NT</v>
      </c>
      <c r="N137" s="18" t="str">
        <f>'P09'!$E124</f>
        <v>NT</v>
      </c>
      <c r="O137" s="18" t="str">
        <f>'P10'!$E124</f>
        <v>NT</v>
      </c>
      <c r="P137" s="18" t="str">
        <f>'P11'!$E124</f>
        <v>NT</v>
      </c>
      <c r="Q137" s="18" t="str">
        <f>'P12'!$E124</f>
        <v>NT</v>
      </c>
      <c r="R137" s="18" t="str">
        <f>'P13'!$E124</f>
        <v>NT</v>
      </c>
      <c r="S137" s="18" t="str">
        <f>'P14'!$E124</f>
        <v>NT</v>
      </c>
      <c r="T137" s="18" t="str">
        <f>'P15'!$E124</f>
        <v>NT</v>
      </c>
      <c r="U137" s="20">
        <f t="shared" si="30"/>
        <v>0</v>
      </c>
      <c r="V137" s="20">
        <f t="shared" si="31"/>
        <v>0</v>
      </c>
      <c r="W137" s="20">
        <f t="shared" si="32"/>
        <v>0</v>
      </c>
      <c r="X137" s="20">
        <f t="shared" si="33"/>
        <v>15</v>
      </c>
      <c r="Y137" s="13" t="str">
        <f t="shared" si="34"/>
        <v>NT</v>
      </c>
      <c r="Z137" s="13"/>
      <c r="AA137" s="13">
        <v>15</v>
      </c>
      <c r="AB137" s="18" t="str">
        <f>Criteria!$C123</f>
        <v>15.5</v>
      </c>
      <c r="AC137" s="18" t="str">
        <f>Criteria!$A$119</f>
        <v>EDITING TOOLS</v>
      </c>
      <c r="AD137" s="18" t="str">
        <f>'P01'!$F124</f>
        <v>N</v>
      </c>
      <c r="AE137" s="18" t="str">
        <f>'P02'!$F124</f>
        <v>N</v>
      </c>
      <c r="AF137" s="18" t="str">
        <f>'P03'!$F124</f>
        <v>N</v>
      </c>
      <c r="AG137" s="18" t="str">
        <f>'P04'!$F124</f>
        <v>N</v>
      </c>
      <c r="AH137" s="18" t="str">
        <f>'P05'!$F124</f>
        <v>N</v>
      </c>
      <c r="AI137" s="18" t="str">
        <f>'P06'!$F124</f>
        <v>N</v>
      </c>
      <c r="AJ137" s="18" t="str">
        <f>'P07'!$F124</f>
        <v>N</v>
      </c>
      <c r="AK137" s="18" t="str">
        <f>'P08'!$F124</f>
        <v>N</v>
      </c>
      <c r="AL137" s="18" t="str">
        <f>'P09'!$F124</f>
        <v>N</v>
      </c>
      <c r="AM137" s="18" t="str">
        <f>'P10'!$F124</f>
        <v>N</v>
      </c>
      <c r="AN137" s="18" t="str">
        <f>'P11'!$F124</f>
        <v>N</v>
      </c>
      <c r="AO137" s="18" t="str">
        <f>'P12'!$F124</f>
        <v>N</v>
      </c>
      <c r="AP137" s="18" t="str">
        <f>'P13'!$F124</f>
        <v>N</v>
      </c>
      <c r="AQ137" s="18" t="str">
        <f>'P14'!$F124</f>
        <v>N</v>
      </c>
      <c r="AR137" s="18" t="str">
        <f>'P15'!$F124</f>
        <v>N</v>
      </c>
      <c r="AS137" s="20">
        <f t="shared" si="35"/>
        <v>0</v>
      </c>
      <c r="AT137" s="20">
        <f t="shared" si="36"/>
        <v>0</v>
      </c>
    </row>
    <row r="138" spans="1:46" x14ac:dyDescent="0.35">
      <c r="A138" s="13">
        <v>15</v>
      </c>
      <c r="B138" s="18" t="str">
        <f>Criteria!$B124</f>
        <v>-</v>
      </c>
      <c r="C138" s="18" t="str">
        <f>Criteria!$C124</f>
        <v>15.6</v>
      </c>
      <c r="D138" s="18" t="str">
        <f>Criteria!$A$119</f>
        <v>EDITING TOOLS</v>
      </c>
      <c r="E138" s="18" t="s">
        <v>138</v>
      </c>
      <c r="F138" s="18" t="str">
        <f>'P01'!$E125</f>
        <v>NT</v>
      </c>
      <c r="G138" s="18" t="str">
        <f>'P02'!$E125</f>
        <v>NT</v>
      </c>
      <c r="H138" s="18" t="str">
        <f>'P03'!$E125</f>
        <v>NT</v>
      </c>
      <c r="I138" s="18" t="str">
        <f>'P04'!$E125</f>
        <v>NT</v>
      </c>
      <c r="J138" s="18" t="str">
        <f>'P05'!$E125</f>
        <v>NT</v>
      </c>
      <c r="K138" s="18" t="str">
        <f>'P06'!$E125</f>
        <v>NT</v>
      </c>
      <c r="L138" s="18" t="str">
        <f>'P07'!$E125</f>
        <v>NT</v>
      </c>
      <c r="M138" s="18" t="str">
        <f>'P08'!$E125</f>
        <v>NT</v>
      </c>
      <c r="N138" s="18" t="str">
        <f>'P09'!$E125</f>
        <v>NT</v>
      </c>
      <c r="O138" s="18" t="str">
        <f>'P10'!$E125</f>
        <v>NT</v>
      </c>
      <c r="P138" s="18" t="str">
        <f>'P11'!$E125</f>
        <v>NT</v>
      </c>
      <c r="Q138" s="18" t="str">
        <f>'P12'!$E125</f>
        <v>NT</v>
      </c>
      <c r="R138" s="18" t="str">
        <f>'P13'!$E125</f>
        <v>NT</v>
      </c>
      <c r="S138" s="18" t="str">
        <f>'P14'!$E125</f>
        <v>NT</v>
      </c>
      <c r="T138" s="18" t="str">
        <f>'P15'!$E125</f>
        <v>NT</v>
      </c>
      <c r="U138" s="20">
        <f t="shared" si="30"/>
        <v>0</v>
      </c>
      <c r="V138" s="20">
        <f t="shared" si="31"/>
        <v>0</v>
      </c>
      <c r="W138" s="20">
        <f t="shared" si="32"/>
        <v>0</v>
      </c>
      <c r="X138" s="20">
        <f t="shared" si="33"/>
        <v>15</v>
      </c>
      <c r="Y138" s="13" t="str">
        <f t="shared" si="34"/>
        <v>NT</v>
      </c>
      <c r="Z138" s="13"/>
      <c r="AA138" s="13">
        <v>15</v>
      </c>
      <c r="AB138" s="18" t="str">
        <f>Criteria!$C124</f>
        <v>15.6</v>
      </c>
      <c r="AC138" s="18" t="str">
        <f>Criteria!$A$119</f>
        <v>EDITING TOOLS</v>
      </c>
      <c r="AD138" s="18" t="str">
        <f>'P01'!$F125</f>
        <v>N</v>
      </c>
      <c r="AE138" s="18" t="str">
        <f>'P02'!$F125</f>
        <v>N</v>
      </c>
      <c r="AF138" s="18" t="str">
        <f>'P03'!$F125</f>
        <v>N</v>
      </c>
      <c r="AG138" s="18" t="str">
        <f>'P04'!$F125</f>
        <v>N</v>
      </c>
      <c r="AH138" s="18" t="str">
        <f>'P05'!$F125</f>
        <v>N</v>
      </c>
      <c r="AI138" s="18" t="str">
        <f>'P06'!$F125</f>
        <v>N</v>
      </c>
      <c r="AJ138" s="18" t="str">
        <f>'P07'!$F125</f>
        <v>N</v>
      </c>
      <c r="AK138" s="18" t="str">
        <f>'P08'!$F125</f>
        <v>N</v>
      </c>
      <c r="AL138" s="18" t="str">
        <f>'P09'!$F125</f>
        <v>N</v>
      </c>
      <c r="AM138" s="18" t="str">
        <f>'P10'!$F125</f>
        <v>N</v>
      </c>
      <c r="AN138" s="18" t="str">
        <f>'P11'!$F125</f>
        <v>N</v>
      </c>
      <c r="AO138" s="18" t="str">
        <f>'P12'!$F125</f>
        <v>N</v>
      </c>
      <c r="AP138" s="18" t="str">
        <f>'P13'!$F125</f>
        <v>N</v>
      </c>
      <c r="AQ138" s="18" t="str">
        <f>'P14'!$F125</f>
        <v>N</v>
      </c>
      <c r="AR138" s="18" t="str">
        <f>'P15'!$F125</f>
        <v>N</v>
      </c>
      <c r="AS138" s="20">
        <f t="shared" si="35"/>
        <v>0</v>
      </c>
      <c r="AT138" s="20">
        <f t="shared" si="36"/>
        <v>0</v>
      </c>
    </row>
    <row r="139" spans="1:46" x14ac:dyDescent="0.35">
      <c r="A139" s="55"/>
      <c r="B139" s="56"/>
      <c r="C139" s="56"/>
      <c r="D139" s="56"/>
      <c r="E139" s="56"/>
      <c r="F139" s="56"/>
      <c r="G139" s="56"/>
      <c r="H139" s="56"/>
      <c r="I139" s="56"/>
      <c r="J139" s="56"/>
      <c r="K139" s="56"/>
      <c r="L139" s="56"/>
      <c r="M139" s="56"/>
      <c r="N139" s="56"/>
      <c r="O139" s="56"/>
      <c r="P139" s="56"/>
      <c r="Q139" s="56"/>
      <c r="R139" s="56"/>
      <c r="S139" s="56"/>
      <c r="T139" s="56"/>
      <c r="U139" s="60">
        <f>SUM(U133:U138)</f>
        <v>0</v>
      </c>
      <c r="V139" s="60">
        <f t="shared" ref="V139:X139" si="47">SUM(V133:V138)</f>
        <v>0</v>
      </c>
      <c r="W139" s="60">
        <f t="shared" si="47"/>
        <v>0</v>
      </c>
      <c r="X139" s="60">
        <f t="shared" si="47"/>
        <v>90</v>
      </c>
      <c r="Y139" s="13"/>
      <c r="Z139" s="13"/>
      <c r="AA139" s="55"/>
      <c r="AB139" s="56"/>
      <c r="AC139" s="56"/>
      <c r="AD139" s="56"/>
      <c r="AE139" s="56"/>
      <c r="AF139" s="56"/>
      <c r="AG139" s="56"/>
      <c r="AH139" s="56"/>
      <c r="AI139" s="56"/>
      <c r="AJ139" s="56"/>
      <c r="AK139" s="56"/>
      <c r="AL139" s="56"/>
      <c r="AM139" s="56"/>
      <c r="AN139" s="56"/>
      <c r="AO139" s="56"/>
      <c r="AP139" s="56"/>
      <c r="AQ139" s="56"/>
      <c r="AR139" s="56"/>
      <c r="AS139" s="60">
        <f>SUM(AS133:AS138)</f>
        <v>0</v>
      </c>
      <c r="AT139" s="60">
        <f t="shared" ref="AT139" si="48">SUM(AT133:AT138)</f>
        <v>0</v>
      </c>
    </row>
    <row r="140" spans="1:46" x14ac:dyDescent="0.35">
      <c r="A140" s="13">
        <v>16</v>
      </c>
      <c r="B140" s="18" t="str">
        <f>Criteria!$B125</f>
        <v>-</v>
      </c>
      <c r="C140" s="18" t="str">
        <f>Criteria!$C125</f>
        <v>16.1</v>
      </c>
      <c r="D140" s="18" t="str">
        <f>Criteria!$A$125</f>
        <v>SUPPORT SERVICES</v>
      </c>
      <c r="E140" s="18" t="s">
        <v>139</v>
      </c>
      <c r="F140" s="18" t="str">
        <f>'P01'!$E126</f>
        <v>NT</v>
      </c>
      <c r="G140" s="18" t="str">
        <f>'P02'!$E126</f>
        <v>NT</v>
      </c>
      <c r="H140" s="18" t="str">
        <f>'P03'!$E126</f>
        <v>NT</v>
      </c>
      <c r="I140" s="18" t="str">
        <f>'P04'!$E126</f>
        <v>NT</v>
      </c>
      <c r="J140" s="18" t="str">
        <f>'P05'!$E126</f>
        <v>NT</v>
      </c>
      <c r="K140" s="18" t="str">
        <f>'P06'!$E126</f>
        <v>NT</v>
      </c>
      <c r="L140" s="18" t="str">
        <f>'P07'!$E126</f>
        <v>NT</v>
      </c>
      <c r="M140" s="18" t="str">
        <f>'P08'!$E126</f>
        <v>NT</v>
      </c>
      <c r="N140" s="18" t="str">
        <f>'P09'!$E126</f>
        <v>NT</v>
      </c>
      <c r="O140" s="18" t="str">
        <f>'P10'!$E126</f>
        <v>NT</v>
      </c>
      <c r="P140" s="18" t="str">
        <f>'P11'!$E126</f>
        <v>NT</v>
      </c>
      <c r="Q140" s="18" t="str">
        <f>'P12'!$E126</f>
        <v>NT</v>
      </c>
      <c r="R140" s="18" t="str">
        <f>'P13'!$E126</f>
        <v>NT</v>
      </c>
      <c r="S140" s="18" t="str">
        <f>'P14'!$E126</f>
        <v>NT</v>
      </c>
      <c r="T140" s="18" t="str">
        <f>'P15'!$E126</f>
        <v>NT</v>
      </c>
      <c r="U140" s="20">
        <f t="shared" si="30"/>
        <v>0</v>
      </c>
      <c r="V140" s="20">
        <f t="shared" si="31"/>
        <v>0</v>
      </c>
      <c r="W140" s="20">
        <f t="shared" si="32"/>
        <v>0</v>
      </c>
      <c r="X140" s="20">
        <f t="shared" si="33"/>
        <v>15</v>
      </c>
      <c r="Y140" s="13" t="str">
        <f t="shared" si="34"/>
        <v>NT</v>
      </c>
      <c r="Z140" s="13"/>
      <c r="AA140" s="13">
        <v>16</v>
      </c>
      <c r="AB140" s="18" t="str">
        <f>Criteria!$C125</f>
        <v>16.1</v>
      </c>
      <c r="AC140" s="18" t="str">
        <f>Criteria!$A$125</f>
        <v>SUPPORT SERVICES</v>
      </c>
      <c r="AD140" s="18" t="str">
        <f>'P01'!$F126</f>
        <v>N</v>
      </c>
      <c r="AE140" s="18" t="str">
        <f>'P02'!$F126</f>
        <v>N</v>
      </c>
      <c r="AF140" s="18" t="str">
        <f>'P03'!$F126</f>
        <v>N</v>
      </c>
      <c r="AG140" s="18" t="str">
        <f>'P04'!$F126</f>
        <v>N</v>
      </c>
      <c r="AH140" s="18" t="str">
        <f>'P05'!$F126</f>
        <v>N</v>
      </c>
      <c r="AI140" s="18" t="str">
        <f>'P06'!$F126</f>
        <v>N</v>
      </c>
      <c r="AJ140" s="18" t="str">
        <f>'P07'!$F126</f>
        <v>N</v>
      </c>
      <c r="AK140" s="18" t="str">
        <f>'P08'!$F126</f>
        <v>N</v>
      </c>
      <c r="AL140" s="18" t="str">
        <f>'P09'!$F126</f>
        <v>N</v>
      </c>
      <c r="AM140" s="18" t="str">
        <f>'P10'!$F126</f>
        <v>N</v>
      </c>
      <c r="AN140" s="18" t="str">
        <f>'P11'!$F126</f>
        <v>N</v>
      </c>
      <c r="AO140" s="18" t="str">
        <f>'P12'!$F126</f>
        <v>N</v>
      </c>
      <c r="AP140" s="18" t="str">
        <f>'P13'!$F126</f>
        <v>N</v>
      </c>
      <c r="AQ140" s="18" t="str">
        <f>'P14'!$F126</f>
        <v>N</v>
      </c>
      <c r="AR140" s="18" t="str">
        <f>'P15'!$F126</f>
        <v>N</v>
      </c>
      <c r="AS140" s="20">
        <f t="shared" si="35"/>
        <v>0</v>
      </c>
      <c r="AT140" s="20">
        <f t="shared" si="36"/>
        <v>0</v>
      </c>
    </row>
    <row r="141" spans="1:46" x14ac:dyDescent="0.35">
      <c r="A141" s="13">
        <v>16</v>
      </c>
      <c r="B141" s="18" t="str">
        <f>Criteria!$B126</f>
        <v>-</v>
      </c>
      <c r="C141" s="18" t="str">
        <f>Criteria!$C126</f>
        <v>16.2</v>
      </c>
      <c r="D141" s="18" t="str">
        <f>Criteria!$A$125</f>
        <v>SUPPORT SERVICES</v>
      </c>
      <c r="E141" s="18" t="s">
        <v>138</v>
      </c>
      <c r="F141" s="18" t="str">
        <f>'P01'!$E127</f>
        <v>NT</v>
      </c>
      <c r="G141" s="18" t="str">
        <f>'P02'!$E127</f>
        <v>NT</v>
      </c>
      <c r="H141" s="18" t="str">
        <f>'P03'!$E127</f>
        <v>NT</v>
      </c>
      <c r="I141" s="18" t="str">
        <f>'P04'!$E127</f>
        <v>NT</v>
      </c>
      <c r="J141" s="18" t="str">
        <f>'P05'!$E127</f>
        <v>NT</v>
      </c>
      <c r="K141" s="18" t="str">
        <f>'P06'!$E127</f>
        <v>NT</v>
      </c>
      <c r="L141" s="18" t="str">
        <f>'P07'!$E127</f>
        <v>NT</v>
      </c>
      <c r="M141" s="18" t="str">
        <f>'P08'!$E127</f>
        <v>NT</v>
      </c>
      <c r="N141" s="18" t="str">
        <f>'P09'!$E127</f>
        <v>NT</v>
      </c>
      <c r="O141" s="18" t="str">
        <f>'P10'!$E127</f>
        <v>NT</v>
      </c>
      <c r="P141" s="18" t="str">
        <f>'P11'!$E127</f>
        <v>NT</v>
      </c>
      <c r="Q141" s="18" t="str">
        <f>'P12'!$E127</f>
        <v>NT</v>
      </c>
      <c r="R141" s="18" t="str">
        <f>'P13'!$E127</f>
        <v>NT</v>
      </c>
      <c r="S141" s="18" t="str">
        <f>'P14'!$E127</f>
        <v>NT</v>
      </c>
      <c r="T141" s="18" t="str">
        <f>'P15'!$E127</f>
        <v>NT</v>
      </c>
      <c r="U141" s="20">
        <f t="shared" si="30"/>
        <v>0</v>
      </c>
      <c r="V141" s="20">
        <f t="shared" si="31"/>
        <v>0</v>
      </c>
      <c r="W141" s="20">
        <f t="shared" si="32"/>
        <v>0</v>
      </c>
      <c r="X141" s="20">
        <f t="shared" si="33"/>
        <v>15</v>
      </c>
      <c r="Y141" s="13" t="str">
        <f t="shared" si="34"/>
        <v>NT</v>
      </c>
      <c r="Z141" s="13"/>
      <c r="AA141" s="13">
        <v>16</v>
      </c>
      <c r="AB141" s="18" t="str">
        <f>Criteria!$C126</f>
        <v>16.2</v>
      </c>
      <c r="AC141" s="18" t="str">
        <f>Criteria!$A$125</f>
        <v>SUPPORT SERVICES</v>
      </c>
      <c r="AD141" s="18" t="str">
        <f>'P01'!$F127</f>
        <v>N</v>
      </c>
      <c r="AE141" s="18" t="str">
        <f>'P02'!$F127</f>
        <v>N</v>
      </c>
      <c r="AF141" s="18" t="str">
        <f>'P03'!$F127</f>
        <v>N</v>
      </c>
      <c r="AG141" s="18" t="str">
        <f>'P04'!$F127</f>
        <v>N</v>
      </c>
      <c r="AH141" s="18" t="str">
        <f>'P05'!$F127</f>
        <v>N</v>
      </c>
      <c r="AI141" s="18" t="str">
        <f>'P06'!$F127</f>
        <v>N</v>
      </c>
      <c r="AJ141" s="18" t="str">
        <f>'P07'!$F127</f>
        <v>N</v>
      </c>
      <c r="AK141" s="18" t="str">
        <f>'P08'!$F127</f>
        <v>N</v>
      </c>
      <c r="AL141" s="18" t="str">
        <f>'P09'!$F127</f>
        <v>N</v>
      </c>
      <c r="AM141" s="18" t="str">
        <f>'P10'!$F127</f>
        <v>N</v>
      </c>
      <c r="AN141" s="18" t="str">
        <f>'P11'!$F127</f>
        <v>N</v>
      </c>
      <c r="AO141" s="18" t="str">
        <f>'P12'!$F127</f>
        <v>N</v>
      </c>
      <c r="AP141" s="18" t="str">
        <f>'P13'!$F127</f>
        <v>N</v>
      </c>
      <c r="AQ141" s="18" t="str">
        <f>'P14'!$F127</f>
        <v>N</v>
      </c>
      <c r="AR141" s="18" t="str">
        <f>'P15'!$F127</f>
        <v>N</v>
      </c>
      <c r="AS141" s="20">
        <f t="shared" si="35"/>
        <v>0</v>
      </c>
      <c r="AT141" s="20">
        <f t="shared" si="36"/>
        <v>0</v>
      </c>
    </row>
    <row r="142" spans="1:46" x14ac:dyDescent="0.35">
      <c r="A142" s="13">
        <v>16</v>
      </c>
      <c r="B142" s="18" t="str">
        <f>Criteria!$B127</f>
        <v>-</v>
      </c>
      <c r="C142" s="18" t="str">
        <f>Criteria!$C127</f>
        <v>16.3</v>
      </c>
      <c r="D142" s="18" t="str">
        <f>Criteria!$A$125</f>
        <v>SUPPORT SERVICES</v>
      </c>
      <c r="E142" s="18" t="s">
        <v>139</v>
      </c>
      <c r="F142" s="18" t="str">
        <f>'P01'!$E128</f>
        <v>NT</v>
      </c>
      <c r="G142" s="18" t="str">
        <f>'P02'!$E128</f>
        <v>NT</v>
      </c>
      <c r="H142" s="18" t="str">
        <f>'P03'!$E128</f>
        <v>NT</v>
      </c>
      <c r="I142" s="18" t="str">
        <f>'P04'!$E128</f>
        <v>NT</v>
      </c>
      <c r="J142" s="18" t="str">
        <f>'P05'!$E128</f>
        <v>NT</v>
      </c>
      <c r="K142" s="18" t="str">
        <f>'P06'!$E128</f>
        <v>NT</v>
      </c>
      <c r="L142" s="18" t="str">
        <f>'P07'!$E128</f>
        <v>NT</v>
      </c>
      <c r="M142" s="18" t="str">
        <f>'P08'!$E128</f>
        <v>NT</v>
      </c>
      <c r="N142" s="18" t="str">
        <f>'P09'!$E128</f>
        <v>NT</v>
      </c>
      <c r="O142" s="18" t="str">
        <f>'P10'!$E128</f>
        <v>NT</v>
      </c>
      <c r="P142" s="18" t="str">
        <f>'P11'!$E128</f>
        <v>NT</v>
      </c>
      <c r="Q142" s="18" t="str">
        <f>'P12'!$E128</f>
        <v>NT</v>
      </c>
      <c r="R142" s="18" t="str">
        <f>'P13'!$E128</f>
        <v>NT</v>
      </c>
      <c r="S142" s="18" t="str">
        <f>'P14'!$E128</f>
        <v>NT</v>
      </c>
      <c r="T142" s="18" t="str">
        <f>'P15'!$E128</f>
        <v>NT</v>
      </c>
      <c r="U142" s="20">
        <f t="shared" si="30"/>
        <v>0</v>
      </c>
      <c r="V142" s="20">
        <f t="shared" si="31"/>
        <v>0</v>
      </c>
      <c r="W142" s="20">
        <f t="shared" si="32"/>
        <v>0</v>
      </c>
      <c r="X142" s="20">
        <f t="shared" si="33"/>
        <v>15</v>
      </c>
      <c r="Y142" s="13" t="str">
        <f t="shared" si="34"/>
        <v>NT</v>
      </c>
      <c r="Z142" s="13"/>
      <c r="AA142" s="13">
        <v>16</v>
      </c>
      <c r="AB142" s="18" t="str">
        <f>Criteria!$C127</f>
        <v>16.3</v>
      </c>
      <c r="AC142" s="18" t="str">
        <f>Criteria!$A$125</f>
        <v>SUPPORT SERVICES</v>
      </c>
      <c r="AD142" s="18" t="str">
        <f>'P01'!$F128</f>
        <v>N</v>
      </c>
      <c r="AE142" s="18" t="str">
        <f>'P02'!$F128</f>
        <v>N</v>
      </c>
      <c r="AF142" s="18" t="str">
        <f>'P03'!$F128</f>
        <v>N</v>
      </c>
      <c r="AG142" s="18" t="str">
        <f>'P04'!$F128</f>
        <v>N</v>
      </c>
      <c r="AH142" s="18" t="str">
        <f>'P05'!$F128</f>
        <v>N</v>
      </c>
      <c r="AI142" s="18" t="str">
        <f>'P06'!$F128</f>
        <v>N</v>
      </c>
      <c r="AJ142" s="18" t="str">
        <f>'P07'!$F128</f>
        <v>N</v>
      </c>
      <c r="AK142" s="18" t="str">
        <f>'P08'!$F128</f>
        <v>N</v>
      </c>
      <c r="AL142" s="18" t="str">
        <f>'P09'!$F128</f>
        <v>N</v>
      </c>
      <c r="AM142" s="18" t="str">
        <f>'P10'!$F128</f>
        <v>N</v>
      </c>
      <c r="AN142" s="18" t="str">
        <f>'P11'!$F128</f>
        <v>N</v>
      </c>
      <c r="AO142" s="18" t="str">
        <f>'P12'!$F128</f>
        <v>N</v>
      </c>
      <c r="AP142" s="18" t="str">
        <f>'P13'!$F128</f>
        <v>N</v>
      </c>
      <c r="AQ142" s="18" t="str">
        <f>'P14'!$F128</f>
        <v>N</v>
      </c>
      <c r="AR142" s="18" t="str">
        <f>'P15'!$F128</f>
        <v>N</v>
      </c>
      <c r="AS142" s="20">
        <f t="shared" si="35"/>
        <v>0</v>
      </c>
      <c r="AT142" s="20">
        <f t="shared" si="36"/>
        <v>0</v>
      </c>
    </row>
    <row r="143" spans="1:46" x14ac:dyDescent="0.35">
      <c r="A143" s="55"/>
      <c r="B143" s="56"/>
      <c r="C143" s="56"/>
      <c r="D143" s="56"/>
      <c r="E143" s="56"/>
      <c r="F143" s="56"/>
      <c r="G143" s="56"/>
      <c r="H143" s="56"/>
      <c r="I143" s="56"/>
      <c r="J143" s="56"/>
      <c r="K143" s="56"/>
      <c r="L143" s="56"/>
      <c r="M143" s="56"/>
      <c r="N143" s="56"/>
      <c r="O143" s="56"/>
      <c r="P143" s="56"/>
      <c r="Q143" s="56"/>
      <c r="R143" s="56"/>
      <c r="S143" s="56"/>
      <c r="T143" s="56"/>
      <c r="U143" s="60">
        <f>SUM(U140:U142)</f>
        <v>0</v>
      </c>
      <c r="V143" s="60">
        <f t="shared" ref="V143:X143" si="49">SUM(V140:V142)</f>
        <v>0</v>
      </c>
      <c r="W143" s="60">
        <f t="shared" si="49"/>
        <v>0</v>
      </c>
      <c r="X143" s="60">
        <f t="shared" si="49"/>
        <v>45</v>
      </c>
      <c r="Y143" s="13"/>
      <c r="Z143" s="13"/>
      <c r="AA143" s="55"/>
      <c r="AB143" s="56"/>
      <c r="AC143" s="56"/>
      <c r="AD143" s="56"/>
      <c r="AE143" s="56"/>
      <c r="AF143" s="56"/>
      <c r="AG143" s="56"/>
      <c r="AH143" s="56"/>
      <c r="AI143" s="56"/>
      <c r="AJ143" s="56"/>
      <c r="AK143" s="56"/>
      <c r="AL143" s="56"/>
      <c r="AM143" s="56"/>
      <c r="AN143" s="56"/>
      <c r="AO143" s="56"/>
      <c r="AP143" s="56"/>
      <c r="AQ143" s="56"/>
      <c r="AR143" s="56"/>
      <c r="AS143" s="60">
        <f>SUM(AS140:AS142)</f>
        <v>0</v>
      </c>
      <c r="AT143" s="60">
        <f t="shared" ref="AT143" si="50">SUM(AT140:AT142)</f>
        <v>0</v>
      </c>
    </row>
    <row r="144" spans="1:46" x14ac:dyDescent="0.35">
      <c r="A144" s="13">
        <v>17</v>
      </c>
      <c r="B144" s="18" t="str">
        <f>Criteria!$B128</f>
        <v>-</v>
      </c>
      <c r="C144" s="18" t="str">
        <f>Criteria!$C128</f>
        <v>17.1</v>
      </c>
      <c r="D144" s="18" t="str">
        <f>Criteria!$A$128</f>
        <v>REAL-TIME COMMUNICATION</v>
      </c>
      <c r="E144" s="18" t="s">
        <v>138</v>
      </c>
      <c r="F144" s="18" t="str">
        <f>'P01'!$E129</f>
        <v>NT</v>
      </c>
      <c r="G144" s="18" t="str">
        <f>'P02'!$E129</f>
        <v>NT</v>
      </c>
      <c r="H144" s="18" t="str">
        <f>'P03'!$E129</f>
        <v>NT</v>
      </c>
      <c r="I144" s="18" t="str">
        <f>'P04'!$E129</f>
        <v>NT</v>
      </c>
      <c r="J144" s="18" t="str">
        <f>'P05'!$E129</f>
        <v>NT</v>
      </c>
      <c r="K144" s="18" t="str">
        <f>'P06'!$E129</f>
        <v>NT</v>
      </c>
      <c r="L144" s="18" t="str">
        <f>'P07'!$E129</f>
        <v>NT</v>
      </c>
      <c r="M144" s="18" t="str">
        <f>'P08'!$E129</f>
        <v>NT</v>
      </c>
      <c r="N144" s="18" t="str">
        <f>'P09'!$E129</f>
        <v>NT</v>
      </c>
      <c r="O144" s="18" t="str">
        <f>'P10'!$E129</f>
        <v>NT</v>
      </c>
      <c r="P144" s="18" t="str">
        <f>'P11'!$E129</f>
        <v>NT</v>
      </c>
      <c r="Q144" s="18" t="str">
        <f>'P12'!$E129</f>
        <v>NT</v>
      </c>
      <c r="R144" s="18" t="str">
        <f>'P13'!$E129</f>
        <v>NT</v>
      </c>
      <c r="S144" s="18" t="str">
        <f>'P14'!$E129</f>
        <v>NT</v>
      </c>
      <c r="T144" s="18" t="str">
        <f>'P15'!$E129</f>
        <v>NT</v>
      </c>
      <c r="U144" s="20">
        <f t="shared" si="30"/>
        <v>0</v>
      </c>
      <c r="V144" s="20">
        <f t="shared" si="31"/>
        <v>0</v>
      </c>
      <c r="W144" s="20">
        <f t="shared" si="32"/>
        <v>0</v>
      </c>
      <c r="X144" s="20">
        <f t="shared" si="33"/>
        <v>15</v>
      </c>
      <c r="Y144" s="13" t="str">
        <f t="shared" si="34"/>
        <v>NT</v>
      </c>
      <c r="Z144" s="13"/>
      <c r="AA144" s="13">
        <v>17</v>
      </c>
      <c r="AB144" s="18" t="str">
        <f>Criteria!$C128</f>
        <v>17.1</v>
      </c>
      <c r="AC144" s="18" t="str">
        <f>Criteria!$A$128</f>
        <v>REAL-TIME COMMUNICATION</v>
      </c>
      <c r="AD144" s="18" t="str">
        <f>'P01'!$F129</f>
        <v>N</v>
      </c>
      <c r="AE144" s="18" t="str">
        <f>'P02'!$F129</f>
        <v>N</v>
      </c>
      <c r="AF144" s="18" t="str">
        <f>'P03'!$F129</f>
        <v>N</v>
      </c>
      <c r="AG144" s="18" t="str">
        <f>'P04'!$F129</f>
        <v>N</v>
      </c>
      <c r="AH144" s="18" t="str">
        <f>'P05'!$F129</f>
        <v>N</v>
      </c>
      <c r="AI144" s="18" t="str">
        <f>'P06'!$F129</f>
        <v>N</v>
      </c>
      <c r="AJ144" s="18" t="str">
        <f>'P07'!$F129</f>
        <v>N</v>
      </c>
      <c r="AK144" s="18" t="str">
        <f>'P08'!$F129</f>
        <v>N</v>
      </c>
      <c r="AL144" s="18" t="str">
        <f>'P09'!$F129</f>
        <v>N</v>
      </c>
      <c r="AM144" s="18" t="str">
        <f>'P10'!$F129</f>
        <v>N</v>
      </c>
      <c r="AN144" s="18" t="str">
        <f>'P11'!$F129</f>
        <v>N</v>
      </c>
      <c r="AO144" s="18" t="str">
        <f>'P12'!$F129</f>
        <v>N</v>
      </c>
      <c r="AP144" s="18" t="str">
        <f>'P13'!$F129</f>
        <v>N</v>
      </c>
      <c r="AQ144" s="18" t="str">
        <f>'P14'!$F129</f>
        <v>N</v>
      </c>
      <c r="AR144" s="18" t="str">
        <f>'P15'!$F129</f>
        <v>N</v>
      </c>
      <c r="AS144" s="20">
        <f t="shared" si="35"/>
        <v>0</v>
      </c>
      <c r="AT144" s="20">
        <f t="shared" si="36"/>
        <v>0</v>
      </c>
    </row>
    <row r="145" spans="1:46" x14ac:dyDescent="0.35">
      <c r="A145" s="13">
        <v>17</v>
      </c>
      <c r="B145" s="18" t="str">
        <f>Criteria!$B129</f>
        <v>-</v>
      </c>
      <c r="C145" s="18" t="str">
        <f>Criteria!$C129</f>
        <v>17.2</v>
      </c>
      <c r="D145" s="18" t="str">
        <f>Criteria!$A$128</f>
        <v>REAL-TIME COMMUNICATION</v>
      </c>
      <c r="E145" s="18" t="s">
        <v>138</v>
      </c>
      <c r="F145" s="18" t="str">
        <f>'P01'!$E130</f>
        <v>NT</v>
      </c>
      <c r="G145" s="18" t="str">
        <f>'P02'!$E130</f>
        <v>NT</v>
      </c>
      <c r="H145" s="18" t="str">
        <f>'P03'!$E130</f>
        <v>NT</v>
      </c>
      <c r="I145" s="18" t="str">
        <f>'P04'!$E130</f>
        <v>NT</v>
      </c>
      <c r="J145" s="18" t="str">
        <f>'P05'!$E130</f>
        <v>NT</v>
      </c>
      <c r="K145" s="18" t="str">
        <f>'P06'!$E130</f>
        <v>NT</v>
      </c>
      <c r="L145" s="18" t="str">
        <f>'P07'!$E130</f>
        <v>NT</v>
      </c>
      <c r="M145" s="18" t="str">
        <f>'P08'!$E130</f>
        <v>NT</v>
      </c>
      <c r="N145" s="18" t="str">
        <f>'P09'!$E130</f>
        <v>NT</v>
      </c>
      <c r="O145" s="18" t="str">
        <f>'P10'!$E130</f>
        <v>NT</v>
      </c>
      <c r="P145" s="18" t="str">
        <f>'P11'!$E130</f>
        <v>NT</v>
      </c>
      <c r="Q145" s="18" t="str">
        <f>'P12'!$E130</f>
        <v>NT</v>
      </c>
      <c r="R145" s="18" t="str">
        <f>'P13'!$E130</f>
        <v>NT</v>
      </c>
      <c r="S145" s="18" t="str">
        <f>'P14'!$E130</f>
        <v>NT</v>
      </c>
      <c r="T145" s="18" t="str">
        <f>'P15'!$E130</f>
        <v>NT</v>
      </c>
      <c r="U145" s="20">
        <f t="shared" si="30"/>
        <v>0</v>
      </c>
      <c r="V145" s="20">
        <f t="shared" si="31"/>
        <v>0</v>
      </c>
      <c r="W145" s="20">
        <f t="shared" si="32"/>
        <v>0</v>
      </c>
      <c r="X145" s="20">
        <f t="shared" si="33"/>
        <v>15</v>
      </c>
      <c r="Y145" s="13" t="str">
        <f t="shared" si="34"/>
        <v>NT</v>
      </c>
      <c r="Z145" s="13"/>
      <c r="AA145" s="13">
        <v>17</v>
      </c>
      <c r="AB145" s="18" t="str">
        <f>Criteria!$C129</f>
        <v>17.2</v>
      </c>
      <c r="AC145" s="18" t="str">
        <f>Criteria!$A$128</f>
        <v>REAL-TIME COMMUNICATION</v>
      </c>
      <c r="AD145" s="18" t="str">
        <f>'P01'!$F130</f>
        <v>N</v>
      </c>
      <c r="AE145" s="18" t="str">
        <f>'P02'!$F130</f>
        <v>N</v>
      </c>
      <c r="AF145" s="18" t="str">
        <f>'P03'!$F130</f>
        <v>N</v>
      </c>
      <c r="AG145" s="18" t="str">
        <f>'P04'!$F130</f>
        <v>N</v>
      </c>
      <c r="AH145" s="18" t="str">
        <f>'P05'!$F130</f>
        <v>N</v>
      </c>
      <c r="AI145" s="18" t="str">
        <f>'P06'!$F130</f>
        <v>N</v>
      </c>
      <c r="AJ145" s="18" t="str">
        <f>'P07'!$F130</f>
        <v>N</v>
      </c>
      <c r="AK145" s="18" t="str">
        <f>'P08'!$F130</f>
        <v>N</v>
      </c>
      <c r="AL145" s="18" t="str">
        <f>'P09'!$F130</f>
        <v>N</v>
      </c>
      <c r="AM145" s="18" t="str">
        <f>'P10'!$F130</f>
        <v>N</v>
      </c>
      <c r="AN145" s="18" t="str">
        <f>'P11'!$F130</f>
        <v>N</v>
      </c>
      <c r="AO145" s="18" t="str">
        <f>'P12'!$F130</f>
        <v>N</v>
      </c>
      <c r="AP145" s="18" t="str">
        <f>'P13'!$F130</f>
        <v>N</v>
      </c>
      <c r="AQ145" s="18" t="str">
        <f>'P14'!$F130</f>
        <v>N</v>
      </c>
      <c r="AR145" s="18" t="str">
        <f>'P15'!$F130</f>
        <v>N</v>
      </c>
      <c r="AS145" s="20">
        <f t="shared" si="35"/>
        <v>0</v>
      </c>
      <c r="AT145" s="20">
        <f t="shared" si="36"/>
        <v>0</v>
      </c>
    </row>
    <row r="146" spans="1:46" x14ac:dyDescent="0.35">
      <c r="A146" s="13">
        <v>17</v>
      </c>
      <c r="B146" s="18" t="str">
        <f>Criteria!$B130</f>
        <v>-</v>
      </c>
      <c r="C146" s="18" t="str">
        <f>Criteria!$C130</f>
        <v>17.3</v>
      </c>
      <c r="D146" s="18" t="str">
        <f>Criteria!$A$128</f>
        <v>REAL-TIME COMMUNICATION</v>
      </c>
      <c r="E146" s="18" t="s">
        <v>138</v>
      </c>
      <c r="F146" s="18" t="str">
        <f>'P01'!$E131</f>
        <v>NT</v>
      </c>
      <c r="G146" s="18" t="str">
        <f>'P02'!$E131</f>
        <v>NT</v>
      </c>
      <c r="H146" s="18" t="str">
        <f>'P03'!$E131</f>
        <v>NT</v>
      </c>
      <c r="I146" s="18" t="str">
        <f>'P04'!$E131</f>
        <v>NT</v>
      </c>
      <c r="J146" s="18" t="str">
        <f>'P05'!$E131</f>
        <v>NT</v>
      </c>
      <c r="K146" s="18" t="str">
        <f>'P06'!$E131</f>
        <v>NT</v>
      </c>
      <c r="L146" s="18" t="str">
        <f>'P07'!$E131</f>
        <v>NT</v>
      </c>
      <c r="M146" s="18" t="str">
        <f>'P08'!$E131</f>
        <v>NT</v>
      </c>
      <c r="N146" s="18" t="str">
        <f>'P09'!$E131</f>
        <v>NT</v>
      </c>
      <c r="O146" s="18" t="str">
        <f>'P10'!$E131</f>
        <v>NT</v>
      </c>
      <c r="P146" s="18" t="str">
        <f>'P11'!$E131</f>
        <v>NT</v>
      </c>
      <c r="Q146" s="18" t="str">
        <f>'P12'!$E131</f>
        <v>NT</v>
      </c>
      <c r="R146" s="18" t="str">
        <f>'P13'!$E131</f>
        <v>NT</v>
      </c>
      <c r="S146" s="18" t="str">
        <f>'P14'!$E131</f>
        <v>NT</v>
      </c>
      <c r="T146" s="18" t="str">
        <f>'P15'!$E131</f>
        <v>NT</v>
      </c>
      <c r="U146" s="20">
        <f t="shared" si="30"/>
        <v>0</v>
      </c>
      <c r="V146" s="20">
        <f t="shared" si="31"/>
        <v>0</v>
      </c>
      <c r="W146" s="20">
        <f t="shared" si="32"/>
        <v>0</v>
      </c>
      <c r="X146" s="20">
        <f t="shared" si="33"/>
        <v>15</v>
      </c>
      <c r="Y146" s="13" t="str">
        <f t="shared" si="34"/>
        <v>NT</v>
      </c>
      <c r="Z146" s="13"/>
      <c r="AA146" s="13">
        <v>17</v>
      </c>
      <c r="AB146" s="18" t="str">
        <f>Criteria!$C130</f>
        <v>17.3</v>
      </c>
      <c r="AC146" s="18" t="str">
        <f>Criteria!$A$128</f>
        <v>REAL-TIME COMMUNICATION</v>
      </c>
      <c r="AD146" s="18" t="str">
        <f>'P01'!$F131</f>
        <v>N</v>
      </c>
      <c r="AE146" s="18" t="str">
        <f>'P02'!$F131</f>
        <v>N</v>
      </c>
      <c r="AF146" s="18" t="str">
        <f>'P03'!$F131</f>
        <v>N</v>
      </c>
      <c r="AG146" s="18" t="str">
        <f>'P04'!$F131</f>
        <v>N</v>
      </c>
      <c r="AH146" s="18" t="str">
        <f>'P05'!$F131</f>
        <v>N</v>
      </c>
      <c r="AI146" s="18" t="str">
        <f>'P06'!$F131</f>
        <v>N</v>
      </c>
      <c r="AJ146" s="18" t="str">
        <f>'P07'!$F131</f>
        <v>N</v>
      </c>
      <c r="AK146" s="18" t="str">
        <f>'P08'!$F131</f>
        <v>N</v>
      </c>
      <c r="AL146" s="18" t="str">
        <f>'P09'!$F131</f>
        <v>N</v>
      </c>
      <c r="AM146" s="18" t="str">
        <f>'P10'!$F131</f>
        <v>N</v>
      </c>
      <c r="AN146" s="18" t="str">
        <f>'P11'!$F131</f>
        <v>N</v>
      </c>
      <c r="AO146" s="18" t="str">
        <f>'P12'!$F131</f>
        <v>N</v>
      </c>
      <c r="AP146" s="18" t="str">
        <f>'P13'!$F131</f>
        <v>N</v>
      </c>
      <c r="AQ146" s="18" t="str">
        <f>'P14'!$F131</f>
        <v>N</v>
      </c>
      <c r="AR146" s="18" t="str">
        <f>'P15'!$F131</f>
        <v>N</v>
      </c>
      <c r="AS146" s="20">
        <f t="shared" si="35"/>
        <v>0</v>
      </c>
      <c r="AT146" s="20">
        <f t="shared" si="36"/>
        <v>0</v>
      </c>
    </row>
    <row r="147" spans="1:46" x14ac:dyDescent="0.35">
      <c r="A147" s="13">
        <v>17</v>
      </c>
      <c r="B147" s="18" t="str">
        <f>Criteria!$B131</f>
        <v>-</v>
      </c>
      <c r="C147" s="18" t="str">
        <f>Criteria!$C131</f>
        <v>17.4</v>
      </c>
      <c r="D147" s="18" t="str">
        <f>Criteria!$A$128</f>
        <v>REAL-TIME COMMUNICATION</v>
      </c>
      <c r="E147" s="18" t="s">
        <v>138</v>
      </c>
      <c r="F147" s="18" t="str">
        <f>'P01'!$E132</f>
        <v>NT</v>
      </c>
      <c r="G147" s="18" t="str">
        <f>'P02'!$E132</f>
        <v>NT</v>
      </c>
      <c r="H147" s="18" t="str">
        <f>'P03'!$E132</f>
        <v>NT</v>
      </c>
      <c r="I147" s="18" t="str">
        <f>'P04'!$E132</f>
        <v>NT</v>
      </c>
      <c r="J147" s="18" t="str">
        <f>'P05'!$E132</f>
        <v>NT</v>
      </c>
      <c r="K147" s="18" t="str">
        <f>'P06'!$E132</f>
        <v>NT</v>
      </c>
      <c r="L147" s="18" t="str">
        <f>'P07'!$E132</f>
        <v>NT</v>
      </c>
      <c r="M147" s="18" t="str">
        <f>'P08'!$E132</f>
        <v>NT</v>
      </c>
      <c r="N147" s="18" t="str">
        <f>'P09'!$E132</f>
        <v>NT</v>
      </c>
      <c r="O147" s="18" t="str">
        <f>'P10'!$E132</f>
        <v>NT</v>
      </c>
      <c r="P147" s="18" t="str">
        <f>'P11'!$E132</f>
        <v>NT</v>
      </c>
      <c r="Q147" s="18" t="str">
        <f>'P12'!$E132</f>
        <v>NT</v>
      </c>
      <c r="R147" s="18" t="str">
        <f>'P13'!$E132</f>
        <v>NT</v>
      </c>
      <c r="S147" s="18" t="str">
        <f>'P14'!$E132</f>
        <v>NT</v>
      </c>
      <c r="T147" s="18" t="str">
        <f>'P15'!$E132</f>
        <v>NT</v>
      </c>
      <c r="U147" s="20">
        <f t="shared" si="30"/>
        <v>0</v>
      </c>
      <c r="V147" s="20">
        <f t="shared" si="31"/>
        <v>0</v>
      </c>
      <c r="W147" s="20">
        <f t="shared" si="32"/>
        <v>0</v>
      </c>
      <c r="X147" s="20">
        <f t="shared" si="33"/>
        <v>15</v>
      </c>
      <c r="Y147" s="13" t="str">
        <f t="shared" si="34"/>
        <v>NT</v>
      </c>
      <c r="Z147" s="13"/>
      <c r="AA147" s="13">
        <v>17</v>
      </c>
      <c r="AB147" s="18" t="str">
        <f>Criteria!$C131</f>
        <v>17.4</v>
      </c>
      <c r="AC147" s="18" t="str">
        <f>Criteria!$A$128</f>
        <v>REAL-TIME COMMUNICATION</v>
      </c>
      <c r="AD147" s="18" t="str">
        <f>'P01'!$F132</f>
        <v>N</v>
      </c>
      <c r="AE147" s="18" t="str">
        <f>'P02'!$F132</f>
        <v>N</v>
      </c>
      <c r="AF147" s="18" t="str">
        <f>'P03'!$F132</f>
        <v>N</v>
      </c>
      <c r="AG147" s="18" t="str">
        <f>'P04'!$F132</f>
        <v>N</v>
      </c>
      <c r="AH147" s="18" t="str">
        <f>'P05'!$F132</f>
        <v>N</v>
      </c>
      <c r="AI147" s="18" t="str">
        <f>'P06'!$F132</f>
        <v>N</v>
      </c>
      <c r="AJ147" s="18" t="str">
        <f>'P07'!$F132</f>
        <v>N</v>
      </c>
      <c r="AK147" s="18" t="str">
        <f>'P08'!$F132</f>
        <v>N</v>
      </c>
      <c r="AL147" s="18" t="str">
        <f>'P09'!$F132</f>
        <v>N</v>
      </c>
      <c r="AM147" s="18" t="str">
        <f>'P10'!$F132</f>
        <v>N</v>
      </c>
      <c r="AN147" s="18" t="str">
        <f>'P11'!$F132</f>
        <v>N</v>
      </c>
      <c r="AO147" s="18" t="str">
        <f>'P12'!$F132</f>
        <v>N</v>
      </c>
      <c r="AP147" s="18" t="str">
        <f>'P13'!$F132</f>
        <v>N</v>
      </c>
      <c r="AQ147" s="18" t="str">
        <f>'P14'!$F132</f>
        <v>N</v>
      </c>
      <c r="AR147" s="18" t="str">
        <f>'P15'!$F132</f>
        <v>N</v>
      </c>
      <c r="AS147" s="20">
        <f t="shared" si="35"/>
        <v>0</v>
      </c>
      <c r="AT147" s="20">
        <f t="shared" si="36"/>
        <v>0</v>
      </c>
    </row>
    <row r="148" spans="1:46" x14ac:dyDescent="0.35">
      <c r="A148" s="13">
        <v>17</v>
      </c>
      <c r="B148" s="18" t="str">
        <f>Criteria!$B132</f>
        <v>-</v>
      </c>
      <c r="C148" s="18" t="str">
        <f>Criteria!$C132</f>
        <v>17.5</v>
      </c>
      <c r="D148" s="18" t="str">
        <f>Criteria!$A$128</f>
        <v>REAL-TIME COMMUNICATION</v>
      </c>
      <c r="E148" s="18" t="s">
        <v>138</v>
      </c>
      <c r="F148" s="18" t="str">
        <f>'P01'!$E133</f>
        <v>NT</v>
      </c>
      <c r="G148" s="18" t="str">
        <f>'P02'!$E133</f>
        <v>NT</v>
      </c>
      <c r="H148" s="18" t="str">
        <f>'P03'!$E133</f>
        <v>NT</v>
      </c>
      <c r="I148" s="18" t="str">
        <f>'P04'!$E133</f>
        <v>NT</v>
      </c>
      <c r="J148" s="18" t="str">
        <f>'P05'!$E133</f>
        <v>NT</v>
      </c>
      <c r="K148" s="18" t="str">
        <f>'P06'!$E133</f>
        <v>NT</v>
      </c>
      <c r="L148" s="18" t="str">
        <f>'P07'!$E133</f>
        <v>NT</v>
      </c>
      <c r="M148" s="18" t="str">
        <f>'P08'!$E133</f>
        <v>NT</v>
      </c>
      <c r="N148" s="18" t="str">
        <f>'P09'!$E133</f>
        <v>NT</v>
      </c>
      <c r="O148" s="18" t="str">
        <f>'P10'!$E133</f>
        <v>NT</v>
      </c>
      <c r="P148" s="18" t="str">
        <f>'P11'!$E133</f>
        <v>NT</v>
      </c>
      <c r="Q148" s="18" t="str">
        <f>'P12'!$E133</f>
        <v>NT</v>
      </c>
      <c r="R148" s="18" t="str">
        <f>'P13'!$E133</f>
        <v>NT</v>
      </c>
      <c r="S148" s="18" t="str">
        <f>'P14'!$E133</f>
        <v>NT</v>
      </c>
      <c r="T148" s="18" t="str">
        <f>'P15'!$E133</f>
        <v>NT</v>
      </c>
      <c r="U148" s="20">
        <f t="shared" ref="U148:U154" si="51">COUNTIF(F148:T148,"C")</f>
        <v>0</v>
      </c>
      <c r="V148" s="20">
        <f t="shared" ref="V148:V154" si="52">COUNTIF(F148:T148,"NC")</f>
        <v>0</v>
      </c>
      <c r="W148" s="20">
        <f t="shared" ref="W148:W154" si="53">COUNTIF(F148:T148,"NA")</f>
        <v>0</v>
      </c>
      <c r="X148" s="20">
        <f t="shared" ref="X148:X154" si="54">COUNTIF(F148:T148,"NT")</f>
        <v>15</v>
      </c>
      <c r="Y148" s="13" t="str">
        <f t="shared" ref="Y148:Y154" si="55">IF(V148&gt;0,"NC",IF(U148&gt;0,"C",IF(X148&gt;0,"NT","NA")))</f>
        <v>NT</v>
      </c>
      <c r="Z148" s="13"/>
      <c r="AA148" s="13">
        <v>17</v>
      </c>
      <c r="AB148" s="18" t="str">
        <f>Criteria!$C132</f>
        <v>17.5</v>
      </c>
      <c r="AC148" s="18" t="str">
        <f>Criteria!$A$128</f>
        <v>REAL-TIME COMMUNICATION</v>
      </c>
      <c r="AD148" s="18" t="str">
        <f>'P01'!$F133</f>
        <v>N</v>
      </c>
      <c r="AE148" s="18" t="str">
        <f>'P02'!$F133</f>
        <v>N</v>
      </c>
      <c r="AF148" s="18" t="str">
        <f>'P03'!$F133</f>
        <v>N</v>
      </c>
      <c r="AG148" s="18" t="str">
        <f>'P04'!$F133</f>
        <v>N</v>
      </c>
      <c r="AH148" s="18" t="str">
        <f>'P05'!$F133</f>
        <v>N</v>
      </c>
      <c r="AI148" s="18" t="str">
        <f>'P06'!$F133</f>
        <v>N</v>
      </c>
      <c r="AJ148" s="18" t="str">
        <f>'P07'!$F133</f>
        <v>N</v>
      </c>
      <c r="AK148" s="18" t="str">
        <f>'P08'!$F133</f>
        <v>N</v>
      </c>
      <c r="AL148" s="18" t="str">
        <f>'P09'!$F133</f>
        <v>N</v>
      </c>
      <c r="AM148" s="18" t="str">
        <f>'P10'!$F133</f>
        <v>N</v>
      </c>
      <c r="AN148" s="18" t="str">
        <f>'P11'!$F133</f>
        <v>N</v>
      </c>
      <c r="AO148" s="18" t="str">
        <f>'P12'!$F133</f>
        <v>N</v>
      </c>
      <c r="AP148" s="18" t="str">
        <f>'P13'!$F133</f>
        <v>N</v>
      </c>
      <c r="AQ148" s="18" t="str">
        <f>'P14'!$F133</f>
        <v>N</v>
      </c>
      <c r="AR148" s="18" t="str">
        <f>'P15'!$F133</f>
        <v>N</v>
      </c>
      <c r="AS148" s="20">
        <f t="shared" ref="AS148:AS154" si="56">COUNTIF(AD148:AR148,"D")</f>
        <v>0</v>
      </c>
      <c r="AT148" s="20">
        <f t="shared" ref="AT148:AT154" si="57">COUNTIF(AD148:AR148,"E")</f>
        <v>0</v>
      </c>
    </row>
    <row r="149" spans="1:46" x14ac:dyDescent="0.35">
      <c r="A149" s="13">
        <v>17</v>
      </c>
      <c r="B149" s="18" t="str">
        <f>Criteria!$B133</f>
        <v>-</v>
      </c>
      <c r="C149" s="18" t="str">
        <f>Criteria!$C133</f>
        <v>17.6</v>
      </c>
      <c r="D149" s="18" t="str">
        <f>Criteria!$A$128</f>
        <v>REAL-TIME COMMUNICATION</v>
      </c>
      <c r="E149" s="18" t="s">
        <v>138</v>
      </c>
      <c r="F149" s="18" t="str">
        <f>'P01'!$E134</f>
        <v>NT</v>
      </c>
      <c r="G149" s="18" t="str">
        <f>'P02'!$E134</f>
        <v>NT</v>
      </c>
      <c r="H149" s="18" t="str">
        <f>'P03'!$E134</f>
        <v>NT</v>
      </c>
      <c r="I149" s="18" t="str">
        <f>'P04'!$E134</f>
        <v>NT</v>
      </c>
      <c r="J149" s="18" t="str">
        <f>'P05'!$E134</f>
        <v>NT</v>
      </c>
      <c r="K149" s="18" t="str">
        <f>'P06'!$E134</f>
        <v>NT</v>
      </c>
      <c r="L149" s="18" t="str">
        <f>'P07'!$E134</f>
        <v>NT</v>
      </c>
      <c r="M149" s="18" t="str">
        <f>'P08'!$E134</f>
        <v>NT</v>
      </c>
      <c r="N149" s="18" t="str">
        <f>'P09'!$E134</f>
        <v>NT</v>
      </c>
      <c r="O149" s="18" t="str">
        <f>'P10'!$E134</f>
        <v>NT</v>
      </c>
      <c r="P149" s="18" t="str">
        <f>'P11'!$E134</f>
        <v>NT</v>
      </c>
      <c r="Q149" s="18" t="str">
        <f>'P12'!$E134</f>
        <v>NT</v>
      </c>
      <c r="R149" s="18" t="str">
        <f>'P13'!$E134</f>
        <v>NT</v>
      </c>
      <c r="S149" s="18" t="str">
        <f>'P14'!$E134</f>
        <v>NT</v>
      </c>
      <c r="T149" s="18" t="str">
        <f>'P15'!$E134</f>
        <v>NT</v>
      </c>
      <c r="U149" s="20">
        <f t="shared" si="51"/>
        <v>0</v>
      </c>
      <c r="V149" s="20">
        <f t="shared" si="52"/>
        <v>0</v>
      </c>
      <c r="W149" s="20">
        <f t="shared" si="53"/>
        <v>0</v>
      </c>
      <c r="X149" s="20">
        <f t="shared" si="54"/>
        <v>15</v>
      </c>
      <c r="Y149" s="13" t="str">
        <f t="shared" si="55"/>
        <v>NT</v>
      </c>
      <c r="Z149" s="13"/>
      <c r="AA149" s="13">
        <v>17</v>
      </c>
      <c r="AB149" s="18" t="str">
        <f>Criteria!$C133</f>
        <v>17.6</v>
      </c>
      <c r="AC149" s="18" t="str">
        <f>Criteria!$A$128</f>
        <v>REAL-TIME COMMUNICATION</v>
      </c>
      <c r="AD149" s="18" t="str">
        <f>'P01'!$F134</f>
        <v>N</v>
      </c>
      <c r="AE149" s="18" t="str">
        <f>'P02'!$F134</f>
        <v>N</v>
      </c>
      <c r="AF149" s="18" t="str">
        <f>'P03'!$F134</f>
        <v>N</v>
      </c>
      <c r="AG149" s="18" t="str">
        <f>'P04'!$F134</f>
        <v>N</v>
      </c>
      <c r="AH149" s="18" t="str">
        <f>'P05'!$F134</f>
        <v>N</v>
      </c>
      <c r="AI149" s="18" t="str">
        <f>'P06'!$F134</f>
        <v>N</v>
      </c>
      <c r="AJ149" s="18" t="str">
        <f>'P07'!$F134</f>
        <v>N</v>
      </c>
      <c r="AK149" s="18" t="str">
        <f>'P08'!$F134</f>
        <v>N</v>
      </c>
      <c r="AL149" s="18" t="str">
        <f>'P09'!$F134</f>
        <v>N</v>
      </c>
      <c r="AM149" s="18" t="str">
        <f>'P10'!$F134</f>
        <v>N</v>
      </c>
      <c r="AN149" s="18" t="str">
        <f>'P11'!$F134</f>
        <v>N</v>
      </c>
      <c r="AO149" s="18" t="str">
        <f>'P12'!$F134</f>
        <v>N</v>
      </c>
      <c r="AP149" s="18" t="str">
        <f>'P13'!$F134</f>
        <v>N</v>
      </c>
      <c r="AQ149" s="18" t="str">
        <f>'P14'!$F134</f>
        <v>N</v>
      </c>
      <c r="AR149" s="18" t="str">
        <f>'P15'!$F134</f>
        <v>N</v>
      </c>
      <c r="AS149" s="20">
        <f t="shared" si="56"/>
        <v>0</v>
      </c>
      <c r="AT149" s="20">
        <f t="shared" si="57"/>
        <v>0</v>
      </c>
    </row>
    <row r="150" spans="1:46" x14ac:dyDescent="0.35">
      <c r="A150" s="13">
        <v>17</v>
      </c>
      <c r="B150" s="18" t="str">
        <f>Criteria!$B134</f>
        <v>-</v>
      </c>
      <c r="C150" s="18" t="str">
        <f>Criteria!$C134</f>
        <v>17.7</v>
      </c>
      <c r="D150" s="18" t="str">
        <f>Criteria!$A$128</f>
        <v>REAL-TIME COMMUNICATION</v>
      </c>
      <c r="E150" s="18" t="s">
        <v>139</v>
      </c>
      <c r="F150" s="18" t="str">
        <f>'P01'!$E135</f>
        <v>NT</v>
      </c>
      <c r="G150" s="18" t="str">
        <f>'P02'!$E135</f>
        <v>NT</v>
      </c>
      <c r="H150" s="18" t="str">
        <f>'P03'!$E135</f>
        <v>NT</v>
      </c>
      <c r="I150" s="18" t="str">
        <f>'P04'!$E135</f>
        <v>NT</v>
      </c>
      <c r="J150" s="18" t="str">
        <f>'P05'!$E135</f>
        <v>NT</v>
      </c>
      <c r="K150" s="18" t="str">
        <f>'P06'!$E135</f>
        <v>NT</v>
      </c>
      <c r="L150" s="18" t="str">
        <f>'P07'!$E135</f>
        <v>NT</v>
      </c>
      <c r="M150" s="18" t="str">
        <f>'P08'!$E135</f>
        <v>NT</v>
      </c>
      <c r="N150" s="18" t="str">
        <f>'P09'!$E135</f>
        <v>NT</v>
      </c>
      <c r="O150" s="18" t="str">
        <f>'P10'!$E135</f>
        <v>NT</v>
      </c>
      <c r="P150" s="18" t="str">
        <f>'P11'!$E135</f>
        <v>NT</v>
      </c>
      <c r="Q150" s="18" t="str">
        <f>'P12'!$E135</f>
        <v>NT</v>
      </c>
      <c r="R150" s="18" t="str">
        <f>'P13'!$E135</f>
        <v>NT</v>
      </c>
      <c r="S150" s="18" t="str">
        <f>'P14'!$E135</f>
        <v>NT</v>
      </c>
      <c r="T150" s="18" t="str">
        <f>'P15'!$E135</f>
        <v>NT</v>
      </c>
      <c r="U150" s="20">
        <f t="shared" si="51"/>
        <v>0</v>
      </c>
      <c r="V150" s="20">
        <f t="shared" si="52"/>
        <v>0</v>
      </c>
      <c r="W150" s="20">
        <f t="shared" si="53"/>
        <v>0</v>
      </c>
      <c r="X150" s="20">
        <f t="shared" si="54"/>
        <v>15</v>
      </c>
      <c r="Y150" s="13" t="str">
        <f t="shared" si="55"/>
        <v>NT</v>
      </c>
      <c r="Z150" s="13"/>
      <c r="AA150" s="13">
        <v>17</v>
      </c>
      <c r="AB150" s="18" t="str">
        <f>Criteria!$C134</f>
        <v>17.7</v>
      </c>
      <c r="AC150" s="18" t="str">
        <f>Criteria!$A$128</f>
        <v>REAL-TIME COMMUNICATION</v>
      </c>
      <c r="AD150" s="18" t="str">
        <f>'P01'!$F135</f>
        <v>N</v>
      </c>
      <c r="AE150" s="18" t="str">
        <f>'P02'!$F135</f>
        <v>N</v>
      </c>
      <c r="AF150" s="18" t="str">
        <f>'P03'!$F135</f>
        <v>N</v>
      </c>
      <c r="AG150" s="18" t="str">
        <f>'P04'!$F135</f>
        <v>N</v>
      </c>
      <c r="AH150" s="18" t="str">
        <f>'P05'!$F135</f>
        <v>N</v>
      </c>
      <c r="AI150" s="18" t="str">
        <f>'P06'!$F135</f>
        <v>N</v>
      </c>
      <c r="AJ150" s="18" t="str">
        <f>'P07'!$F135</f>
        <v>N</v>
      </c>
      <c r="AK150" s="18" t="str">
        <f>'P08'!$F135</f>
        <v>N</v>
      </c>
      <c r="AL150" s="18" t="str">
        <f>'P09'!$F135</f>
        <v>N</v>
      </c>
      <c r="AM150" s="18" t="str">
        <f>'P10'!$F135</f>
        <v>N</v>
      </c>
      <c r="AN150" s="18" t="str">
        <f>'P11'!$F135</f>
        <v>N</v>
      </c>
      <c r="AO150" s="18" t="str">
        <f>'P12'!$F135</f>
        <v>N</v>
      </c>
      <c r="AP150" s="18" t="str">
        <f>'P13'!$F135</f>
        <v>N</v>
      </c>
      <c r="AQ150" s="18" t="str">
        <f>'P14'!$F135</f>
        <v>N</v>
      </c>
      <c r="AR150" s="18" t="str">
        <f>'P15'!$F135</f>
        <v>N</v>
      </c>
      <c r="AS150" s="20">
        <f t="shared" si="56"/>
        <v>0</v>
      </c>
      <c r="AT150" s="20">
        <f t="shared" si="57"/>
        <v>0</v>
      </c>
    </row>
    <row r="151" spans="1:46" x14ac:dyDescent="0.35">
      <c r="A151" s="13">
        <v>17</v>
      </c>
      <c r="B151" s="18" t="str">
        <f>Criteria!$B135</f>
        <v>-</v>
      </c>
      <c r="C151" s="18" t="str">
        <f>Criteria!$C135</f>
        <v>17.8</v>
      </c>
      <c r="D151" s="18" t="str">
        <f>Criteria!$A$128</f>
        <v>REAL-TIME COMMUNICATION</v>
      </c>
      <c r="E151" s="18" t="s">
        <v>138</v>
      </c>
      <c r="F151" s="18" t="str">
        <f>'P01'!$E136</f>
        <v>NT</v>
      </c>
      <c r="G151" s="18" t="str">
        <f>'P02'!$E136</f>
        <v>NT</v>
      </c>
      <c r="H151" s="18" t="str">
        <f>'P03'!$E136</f>
        <v>NT</v>
      </c>
      <c r="I151" s="18" t="str">
        <f>'P04'!$E136</f>
        <v>NT</v>
      </c>
      <c r="J151" s="18" t="str">
        <f>'P05'!$E136</f>
        <v>NT</v>
      </c>
      <c r="K151" s="18" t="str">
        <f>'P06'!$E136</f>
        <v>NT</v>
      </c>
      <c r="L151" s="18" t="str">
        <f>'P07'!$E136</f>
        <v>NT</v>
      </c>
      <c r="M151" s="18" t="str">
        <f>'P08'!$E136</f>
        <v>NT</v>
      </c>
      <c r="N151" s="18" t="str">
        <f>'P09'!$E136</f>
        <v>NT</v>
      </c>
      <c r="O151" s="18" t="str">
        <f>'P10'!$E136</f>
        <v>NT</v>
      </c>
      <c r="P151" s="18" t="str">
        <f>'P11'!$E136</f>
        <v>NT</v>
      </c>
      <c r="Q151" s="18" t="str">
        <f>'P12'!$E136</f>
        <v>NT</v>
      </c>
      <c r="R151" s="18" t="str">
        <f>'P13'!$E136</f>
        <v>NT</v>
      </c>
      <c r="S151" s="18" t="str">
        <f>'P14'!$E136</f>
        <v>NT</v>
      </c>
      <c r="T151" s="18" t="str">
        <f>'P15'!$E136</f>
        <v>NT</v>
      </c>
      <c r="U151" s="20">
        <f t="shared" si="51"/>
        <v>0</v>
      </c>
      <c r="V151" s="20">
        <f t="shared" si="52"/>
        <v>0</v>
      </c>
      <c r="W151" s="20">
        <f t="shared" si="53"/>
        <v>0</v>
      </c>
      <c r="X151" s="20">
        <f t="shared" si="54"/>
        <v>15</v>
      </c>
      <c r="Y151" s="13" t="str">
        <f t="shared" si="55"/>
        <v>NT</v>
      </c>
      <c r="Z151" s="13"/>
      <c r="AA151" s="13">
        <v>17</v>
      </c>
      <c r="AB151" s="18" t="str">
        <f>Criteria!$C135</f>
        <v>17.8</v>
      </c>
      <c r="AC151" s="18" t="str">
        <f>Criteria!$A$128</f>
        <v>REAL-TIME COMMUNICATION</v>
      </c>
      <c r="AD151" s="18" t="str">
        <f>'P01'!$F136</f>
        <v>N</v>
      </c>
      <c r="AE151" s="18" t="str">
        <f>'P02'!$F136</f>
        <v>N</v>
      </c>
      <c r="AF151" s="18" t="str">
        <f>'P03'!$F136</f>
        <v>N</v>
      </c>
      <c r="AG151" s="18" t="str">
        <f>'P04'!$F136</f>
        <v>N</v>
      </c>
      <c r="AH151" s="18" t="str">
        <f>'P05'!$F136</f>
        <v>N</v>
      </c>
      <c r="AI151" s="18" t="str">
        <f>'P06'!$F136</f>
        <v>N</v>
      </c>
      <c r="AJ151" s="18" t="str">
        <f>'P07'!$F136</f>
        <v>N</v>
      </c>
      <c r="AK151" s="18" t="str">
        <f>'P08'!$F136</f>
        <v>N</v>
      </c>
      <c r="AL151" s="18" t="str">
        <f>'P09'!$F136</f>
        <v>N</v>
      </c>
      <c r="AM151" s="18" t="str">
        <f>'P10'!$F136</f>
        <v>N</v>
      </c>
      <c r="AN151" s="18" t="str">
        <f>'P11'!$F136</f>
        <v>N</v>
      </c>
      <c r="AO151" s="18" t="str">
        <f>'P12'!$F136</f>
        <v>N</v>
      </c>
      <c r="AP151" s="18" t="str">
        <f>'P13'!$F136</f>
        <v>N</v>
      </c>
      <c r="AQ151" s="18" t="str">
        <f>'P14'!$F136</f>
        <v>N</v>
      </c>
      <c r="AR151" s="18" t="str">
        <f>'P15'!$F136</f>
        <v>N</v>
      </c>
      <c r="AS151" s="20">
        <f t="shared" si="56"/>
        <v>0</v>
      </c>
      <c r="AT151" s="20">
        <f t="shared" si="57"/>
        <v>0</v>
      </c>
    </row>
    <row r="152" spans="1:46" x14ac:dyDescent="0.35">
      <c r="A152" s="13">
        <v>17</v>
      </c>
      <c r="B152" s="18" t="str">
        <f>Criteria!$B136</f>
        <v>-</v>
      </c>
      <c r="C152" s="18" t="str">
        <f>Criteria!$C136</f>
        <v>17.9</v>
      </c>
      <c r="D152" s="18" t="str">
        <f>Criteria!$A$128</f>
        <v>REAL-TIME COMMUNICATION</v>
      </c>
      <c r="E152" s="18" t="s">
        <v>138</v>
      </c>
      <c r="F152" s="18" t="str">
        <f>'P01'!$E137</f>
        <v>NT</v>
      </c>
      <c r="G152" s="18" t="str">
        <f>'P02'!$E137</f>
        <v>NT</v>
      </c>
      <c r="H152" s="18" t="str">
        <f>'P03'!$E137</f>
        <v>NT</v>
      </c>
      <c r="I152" s="18" t="str">
        <f>'P04'!$E137</f>
        <v>NT</v>
      </c>
      <c r="J152" s="18" t="str">
        <f>'P05'!$E137</f>
        <v>NT</v>
      </c>
      <c r="K152" s="18" t="str">
        <f>'P06'!$E137</f>
        <v>NT</v>
      </c>
      <c r="L152" s="18" t="str">
        <f>'P07'!$E137</f>
        <v>NT</v>
      </c>
      <c r="M152" s="18" t="str">
        <f>'P08'!$E137</f>
        <v>NT</v>
      </c>
      <c r="N152" s="18" t="str">
        <f>'P09'!$E137</f>
        <v>NT</v>
      </c>
      <c r="O152" s="18" t="str">
        <f>'P10'!$E137</f>
        <v>NT</v>
      </c>
      <c r="P152" s="18" t="str">
        <f>'P11'!$E137</f>
        <v>NT</v>
      </c>
      <c r="Q152" s="18" t="str">
        <f>'P12'!$E137</f>
        <v>NT</v>
      </c>
      <c r="R152" s="18" t="str">
        <f>'P13'!$E137</f>
        <v>NT</v>
      </c>
      <c r="S152" s="18" t="str">
        <f>'P14'!$E137</f>
        <v>NT</v>
      </c>
      <c r="T152" s="18" t="str">
        <f>'P15'!$E137</f>
        <v>NT</v>
      </c>
      <c r="U152" s="20">
        <f t="shared" si="51"/>
        <v>0</v>
      </c>
      <c r="V152" s="20">
        <f t="shared" si="52"/>
        <v>0</v>
      </c>
      <c r="W152" s="20">
        <f t="shared" si="53"/>
        <v>0</v>
      </c>
      <c r="X152" s="20">
        <f t="shared" si="54"/>
        <v>15</v>
      </c>
      <c r="Y152" s="13" t="str">
        <f t="shared" si="55"/>
        <v>NT</v>
      </c>
      <c r="Z152" s="13"/>
      <c r="AA152" s="13">
        <v>17</v>
      </c>
      <c r="AB152" s="18" t="str">
        <f>Criteria!$C136</f>
        <v>17.9</v>
      </c>
      <c r="AC152" s="18" t="str">
        <f>Criteria!$A$128</f>
        <v>REAL-TIME COMMUNICATION</v>
      </c>
      <c r="AD152" s="18" t="str">
        <f>'P01'!$F137</f>
        <v>N</v>
      </c>
      <c r="AE152" s="18" t="str">
        <f>'P02'!$F137</f>
        <v>N</v>
      </c>
      <c r="AF152" s="18" t="str">
        <f>'P03'!$F137</f>
        <v>N</v>
      </c>
      <c r="AG152" s="18" t="str">
        <f>'P04'!$F137</f>
        <v>N</v>
      </c>
      <c r="AH152" s="18" t="str">
        <f>'P05'!$F137</f>
        <v>N</v>
      </c>
      <c r="AI152" s="18" t="str">
        <f>'P06'!$F137</f>
        <v>N</v>
      </c>
      <c r="AJ152" s="18" t="str">
        <f>'P07'!$F137</f>
        <v>N</v>
      </c>
      <c r="AK152" s="18" t="str">
        <f>'P08'!$F137</f>
        <v>N</v>
      </c>
      <c r="AL152" s="18" t="str">
        <f>'P09'!$F137</f>
        <v>N</v>
      </c>
      <c r="AM152" s="18" t="str">
        <f>'P10'!$F137</f>
        <v>N</v>
      </c>
      <c r="AN152" s="18" t="str">
        <f>'P11'!$F137</f>
        <v>N</v>
      </c>
      <c r="AO152" s="18" t="str">
        <f>'P12'!$F137</f>
        <v>N</v>
      </c>
      <c r="AP152" s="18" t="str">
        <f>'P13'!$F137</f>
        <v>N</v>
      </c>
      <c r="AQ152" s="18" t="str">
        <f>'P14'!$F137</f>
        <v>N</v>
      </c>
      <c r="AR152" s="18" t="str">
        <f>'P15'!$F137</f>
        <v>N</v>
      </c>
      <c r="AS152" s="20">
        <f t="shared" si="56"/>
        <v>0</v>
      </c>
      <c r="AT152" s="20">
        <f t="shared" si="57"/>
        <v>0</v>
      </c>
    </row>
    <row r="153" spans="1:46" x14ac:dyDescent="0.35">
      <c r="A153" s="13">
        <v>17</v>
      </c>
      <c r="B153" s="18" t="str">
        <f>Criteria!$B137</f>
        <v>-</v>
      </c>
      <c r="C153" s="18" t="str">
        <f>Criteria!$C137</f>
        <v>17.10</v>
      </c>
      <c r="D153" s="18" t="str">
        <f>Criteria!$A$128</f>
        <v>REAL-TIME COMMUNICATION</v>
      </c>
      <c r="E153" s="18" t="s">
        <v>138</v>
      </c>
      <c r="F153" s="18" t="str">
        <f>'P01'!$E138</f>
        <v>NT</v>
      </c>
      <c r="G153" s="18" t="str">
        <f>'P02'!$E138</f>
        <v>NT</v>
      </c>
      <c r="H153" s="18" t="str">
        <f>'P03'!$E138</f>
        <v>NT</v>
      </c>
      <c r="I153" s="18" t="str">
        <f>'P04'!$E138</f>
        <v>NT</v>
      </c>
      <c r="J153" s="18" t="str">
        <f>'P05'!$E138</f>
        <v>NT</v>
      </c>
      <c r="K153" s="18" t="str">
        <f>'P06'!$E138</f>
        <v>NT</v>
      </c>
      <c r="L153" s="18" t="str">
        <f>'P07'!$E138</f>
        <v>NT</v>
      </c>
      <c r="M153" s="18" t="str">
        <f>'P08'!$E138</f>
        <v>NT</v>
      </c>
      <c r="N153" s="18" t="str">
        <f>'P09'!$E138</f>
        <v>NT</v>
      </c>
      <c r="O153" s="18" t="str">
        <f>'P10'!$E138</f>
        <v>NT</v>
      </c>
      <c r="P153" s="18" t="str">
        <f>'P11'!$E138</f>
        <v>NT</v>
      </c>
      <c r="Q153" s="18" t="str">
        <f>'P12'!$E138</f>
        <v>NT</v>
      </c>
      <c r="R153" s="18" t="str">
        <f>'P13'!$E138</f>
        <v>NT</v>
      </c>
      <c r="S153" s="18" t="str">
        <f>'P14'!$E138</f>
        <v>NT</v>
      </c>
      <c r="T153" s="18" t="str">
        <f>'P15'!$E138</f>
        <v>NT</v>
      </c>
      <c r="U153" s="20">
        <f t="shared" si="51"/>
        <v>0</v>
      </c>
      <c r="V153" s="20">
        <f t="shared" si="52"/>
        <v>0</v>
      </c>
      <c r="W153" s="20">
        <f t="shared" si="53"/>
        <v>0</v>
      </c>
      <c r="X153" s="20">
        <f t="shared" si="54"/>
        <v>15</v>
      </c>
      <c r="Y153" s="13" t="str">
        <f t="shared" si="55"/>
        <v>NT</v>
      </c>
      <c r="Z153" s="13"/>
      <c r="AA153" s="13">
        <v>17</v>
      </c>
      <c r="AB153" s="18" t="str">
        <f>Criteria!$C137</f>
        <v>17.10</v>
      </c>
      <c r="AC153" s="18" t="str">
        <f>Criteria!$A$128</f>
        <v>REAL-TIME COMMUNICATION</v>
      </c>
      <c r="AD153" s="18" t="str">
        <f>'P01'!$F138</f>
        <v>N</v>
      </c>
      <c r="AE153" s="18" t="str">
        <f>'P02'!$F138</f>
        <v>N</v>
      </c>
      <c r="AF153" s="18" t="str">
        <f>'P03'!$F138</f>
        <v>N</v>
      </c>
      <c r="AG153" s="18" t="str">
        <f>'P04'!$F138</f>
        <v>N</v>
      </c>
      <c r="AH153" s="18" t="str">
        <f>'P05'!$F138</f>
        <v>N</v>
      </c>
      <c r="AI153" s="18" t="str">
        <f>'P06'!$F138</f>
        <v>N</v>
      </c>
      <c r="AJ153" s="18" t="str">
        <f>'P07'!$F138</f>
        <v>N</v>
      </c>
      <c r="AK153" s="18" t="str">
        <f>'P08'!$F138</f>
        <v>N</v>
      </c>
      <c r="AL153" s="18" t="str">
        <f>'P09'!$F138</f>
        <v>N</v>
      </c>
      <c r="AM153" s="18" t="str">
        <f>'P10'!$F138</f>
        <v>N</v>
      </c>
      <c r="AN153" s="18" t="str">
        <f>'P11'!$F138</f>
        <v>N</v>
      </c>
      <c r="AO153" s="18" t="str">
        <f>'P12'!$F138</f>
        <v>N</v>
      </c>
      <c r="AP153" s="18" t="str">
        <f>'P13'!$F138</f>
        <v>N</v>
      </c>
      <c r="AQ153" s="18" t="str">
        <f>'P14'!$F138</f>
        <v>N</v>
      </c>
      <c r="AR153" s="18" t="str">
        <f>'P15'!$F138</f>
        <v>N</v>
      </c>
      <c r="AS153" s="20">
        <f t="shared" si="56"/>
        <v>0</v>
      </c>
      <c r="AT153" s="20">
        <f t="shared" si="57"/>
        <v>0</v>
      </c>
    </row>
    <row r="154" spans="1:46" x14ac:dyDescent="0.35">
      <c r="A154" s="13">
        <v>17</v>
      </c>
      <c r="B154" s="18" t="str">
        <f>Criteria!$B138</f>
        <v>-</v>
      </c>
      <c r="C154" s="18" t="str">
        <f>Criteria!$C138</f>
        <v>17.11</v>
      </c>
      <c r="D154" s="18" t="str">
        <f>Criteria!$A$128</f>
        <v>REAL-TIME COMMUNICATION</v>
      </c>
      <c r="E154" s="18" t="s">
        <v>139</v>
      </c>
      <c r="F154" s="18" t="str">
        <f>'P01'!$E139</f>
        <v>NT</v>
      </c>
      <c r="G154" s="18" t="str">
        <f>'P02'!$E139</f>
        <v>NT</v>
      </c>
      <c r="H154" s="18" t="str">
        <f>'P03'!$E139</f>
        <v>NT</v>
      </c>
      <c r="I154" s="18" t="str">
        <f>'P04'!$E139</f>
        <v>NT</v>
      </c>
      <c r="J154" s="18" t="str">
        <f>'P05'!$E139</f>
        <v>NT</v>
      </c>
      <c r="K154" s="18" t="str">
        <f>'P06'!$E139</f>
        <v>NT</v>
      </c>
      <c r="L154" s="18" t="str">
        <f>'P07'!$E139</f>
        <v>NT</v>
      </c>
      <c r="M154" s="18" t="str">
        <f>'P08'!$E139</f>
        <v>NT</v>
      </c>
      <c r="N154" s="18" t="str">
        <f>'P09'!$E139</f>
        <v>NT</v>
      </c>
      <c r="O154" s="18" t="str">
        <f>'P10'!$E139</f>
        <v>NT</v>
      </c>
      <c r="P154" s="18" t="str">
        <f>'P11'!$E139</f>
        <v>NT</v>
      </c>
      <c r="Q154" s="18" t="str">
        <f>'P12'!$E139</f>
        <v>NT</v>
      </c>
      <c r="R154" s="18" t="str">
        <f>'P13'!$E139</f>
        <v>NT</v>
      </c>
      <c r="S154" s="18" t="str">
        <f>'P14'!$E139</f>
        <v>NT</v>
      </c>
      <c r="T154" s="18" t="str">
        <f>'P15'!$E139</f>
        <v>NT</v>
      </c>
      <c r="U154" s="20">
        <f t="shared" si="51"/>
        <v>0</v>
      </c>
      <c r="V154" s="20">
        <f t="shared" si="52"/>
        <v>0</v>
      </c>
      <c r="W154" s="20">
        <f t="shared" si="53"/>
        <v>0</v>
      </c>
      <c r="X154" s="20">
        <f t="shared" si="54"/>
        <v>15</v>
      </c>
      <c r="Y154" s="13" t="str">
        <f t="shared" si="55"/>
        <v>NT</v>
      </c>
      <c r="Z154" s="13"/>
      <c r="AA154" s="13">
        <v>17</v>
      </c>
      <c r="AB154" s="18" t="str">
        <f>Criteria!$C138</f>
        <v>17.11</v>
      </c>
      <c r="AC154" s="18" t="str">
        <f>Criteria!$A$128</f>
        <v>REAL-TIME COMMUNICATION</v>
      </c>
      <c r="AD154" s="18" t="str">
        <f>'P01'!$F139</f>
        <v>N</v>
      </c>
      <c r="AE154" s="18" t="str">
        <f>'P02'!$F139</f>
        <v>N</v>
      </c>
      <c r="AF154" s="18" t="str">
        <f>'P03'!$F139</f>
        <v>N</v>
      </c>
      <c r="AG154" s="18" t="str">
        <f>'P04'!$F139</f>
        <v>N</v>
      </c>
      <c r="AH154" s="18" t="str">
        <f>'P05'!$F139</f>
        <v>N</v>
      </c>
      <c r="AI154" s="18" t="str">
        <f>'P06'!$F139</f>
        <v>N</v>
      </c>
      <c r="AJ154" s="18" t="str">
        <f>'P07'!$F139</f>
        <v>N</v>
      </c>
      <c r="AK154" s="18" t="str">
        <f>'P08'!$F139</f>
        <v>N</v>
      </c>
      <c r="AL154" s="18" t="str">
        <f>'P09'!$F139</f>
        <v>N</v>
      </c>
      <c r="AM154" s="18" t="str">
        <f>'P10'!$F139</f>
        <v>N</v>
      </c>
      <c r="AN154" s="18" t="str">
        <f>'P11'!$F139</f>
        <v>N</v>
      </c>
      <c r="AO154" s="18" t="str">
        <f>'P12'!$F139</f>
        <v>N</v>
      </c>
      <c r="AP154" s="18" t="str">
        <f>'P13'!$F139</f>
        <v>N</v>
      </c>
      <c r="AQ154" s="18" t="str">
        <f>'P14'!$F139</f>
        <v>N</v>
      </c>
      <c r="AR154" s="18" t="str">
        <f>'P15'!$F139</f>
        <v>N</v>
      </c>
      <c r="AS154" s="20">
        <f t="shared" si="56"/>
        <v>0</v>
      </c>
      <c r="AT154" s="20">
        <f t="shared" si="57"/>
        <v>0</v>
      </c>
    </row>
    <row r="155" spans="1:46" x14ac:dyDescent="0.35">
      <c r="A155" s="55"/>
      <c r="B155" s="56"/>
      <c r="C155" s="56"/>
      <c r="D155" s="56"/>
      <c r="E155" s="56"/>
      <c r="F155" s="56"/>
      <c r="G155" s="56"/>
      <c r="H155" s="56"/>
      <c r="I155" s="56"/>
      <c r="J155" s="56"/>
      <c r="K155" s="56"/>
      <c r="L155" s="56"/>
      <c r="M155" s="56"/>
      <c r="N155" s="56"/>
      <c r="O155" s="56"/>
      <c r="P155" s="56"/>
      <c r="Q155" s="56"/>
      <c r="R155" s="56"/>
      <c r="S155" s="56"/>
      <c r="T155" s="56"/>
      <c r="U155" s="61">
        <f>SUM(U144:U154)</f>
        <v>0</v>
      </c>
      <c r="V155" s="61">
        <f t="shared" ref="V155:X155" si="58">SUM(V144:V154)</f>
        <v>0</v>
      </c>
      <c r="W155" s="61">
        <f t="shared" si="58"/>
        <v>0</v>
      </c>
      <c r="X155" s="61">
        <f t="shared" si="58"/>
        <v>165</v>
      </c>
      <c r="Y155" s="13"/>
      <c r="Z155" s="13"/>
      <c r="AA155" s="55"/>
      <c r="AB155" s="56"/>
      <c r="AC155" s="56"/>
      <c r="AD155" s="56"/>
      <c r="AE155" s="56"/>
      <c r="AF155" s="56"/>
      <c r="AG155" s="56"/>
      <c r="AH155" s="56"/>
      <c r="AI155" s="56"/>
      <c r="AJ155" s="56"/>
      <c r="AK155" s="56"/>
      <c r="AL155" s="56"/>
      <c r="AM155" s="56"/>
      <c r="AN155" s="56"/>
      <c r="AO155" s="56"/>
      <c r="AP155" s="56"/>
      <c r="AQ155" s="56"/>
      <c r="AR155" s="56"/>
      <c r="AS155" s="61">
        <f>SUM(AS144:AS154)</f>
        <v>0</v>
      </c>
      <c r="AT155" s="61">
        <f t="shared" ref="AT155" si="59">SUM(AT144:AT154)</f>
        <v>0</v>
      </c>
    </row>
    <row r="156" spans="1:46" x14ac:dyDescent="0.35">
      <c r="A156" s="13"/>
      <c r="B156" s="13"/>
      <c r="C156" s="18"/>
      <c r="D156" s="51" t="s">
        <v>133</v>
      </c>
      <c r="E156" s="51"/>
      <c r="F156" s="51">
        <f>SUM(COUNTIF(F3:F154,"C"))</f>
        <v>0</v>
      </c>
      <c r="G156" s="51">
        <f t="shared" ref="G156:T156" si="60">SUM(COUNTIF(G3:G154,"C"))</f>
        <v>0</v>
      </c>
      <c r="H156" s="51">
        <f t="shared" si="60"/>
        <v>0</v>
      </c>
      <c r="I156" s="51">
        <f t="shared" si="60"/>
        <v>0</v>
      </c>
      <c r="J156" s="51">
        <f t="shared" si="60"/>
        <v>0</v>
      </c>
      <c r="K156" s="51">
        <f t="shared" si="60"/>
        <v>0</v>
      </c>
      <c r="L156" s="51">
        <f t="shared" si="60"/>
        <v>0</v>
      </c>
      <c r="M156" s="51">
        <f t="shared" si="60"/>
        <v>0</v>
      </c>
      <c r="N156" s="51">
        <f t="shared" si="60"/>
        <v>0</v>
      </c>
      <c r="O156" s="51">
        <f t="shared" si="60"/>
        <v>0</v>
      </c>
      <c r="P156" s="51">
        <f t="shared" si="60"/>
        <v>0</v>
      </c>
      <c r="Q156" s="51">
        <f t="shared" si="60"/>
        <v>0</v>
      </c>
      <c r="R156" s="51">
        <f t="shared" si="60"/>
        <v>0</v>
      </c>
      <c r="S156" s="51">
        <f t="shared" si="60"/>
        <v>0</v>
      </c>
      <c r="T156" s="51">
        <f t="shared" si="60"/>
        <v>0</v>
      </c>
      <c r="U156" s="50"/>
      <c r="V156" s="21"/>
      <c r="W156" s="21"/>
      <c r="X156" s="21"/>
      <c r="Y156" s="13"/>
      <c r="Z156" s="13"/>
      <c r="AA156" s="13"/>
      <c r="AB156" s="18"/>
      <c r="AC156" s="18"/>
      <c r="AD156" s="18"/>
      <c r="AE156" s="18"/>
      <c r="AF156" s="18"/>
      <c r="AG156" s="18"/>
      <c r="AH156" s="18"/>
      <c r="AI156" s="18"/>
      <c r="AJ156" s="18"/>
      <c r="AK156" s="18"/>
      <c r="AL156" s="18"/>
      <c r="AM156" s="18"/>
      <c r="AN156" s="18"/>
      <c r="AO156" s="18"/>
      <c r="AP156" s="18"/>
      <c r="AQ156" s="18"/>
      <c r="AR156" s="18"/>
      <c r="AS156" s="21"/>
      <c r="AT156" s="21"/>
    </row>
    <row r="157" spans="1:46" x14ac:dyDescent="0.35">
      <c r="A157" s="13"/>
      <c r="B157" s="13"/>
      <c r="C157" s="18"/>
      <c r="D157" s="51" t="s">
        <v>134</v>
      </c>
      <c r="E157" s="51"/>
      <c r="F157" s="51">
        <f>SUM(COUNTIF(F3:F154,"NC"))</f>
        <v>0</v>
      </c>
      <c r="G157" s="51">
        <f t="shared" ref="G157:T157" si="61">SUM(COUNTIF(G3:G154,"NC"))</f>
        <v>0</v>
      </c>
      <c r="H157" s="51">
        <f t="shared" si="61"/>
        <v>0</v>
      </c>
      <c r="I157" s="51">
        <f t="shared" si="61"/>
        <v>0</v>
      </c>
      <c r="J157" s="51">
        <f t="shared" si="61"/>
        <v>0</v>
      </c>
      <c r="K157" s="51">
        <f t="shared" si="61"/>
        <v>0</v>
      </c>
      <c r="L157" s="51">
        <f t="shared" si="61"/>
        <v>0</v>
      </c>
      <c r="M157" s="51">
        <f t="shared" si="61"/>
        <v>0</v>
      </c>
      <c r="N157" s="51">
        <f t="shared" si="61"/>
        <v>0</v>
      </c>
      <c r="O157" s="51">
        <f t="shared" si="61"/>
        <v>0</v>
      </c>
      <c r="P157" s="51">
        <f t="shared" si="61"/>
        <v>0</v>
      </c>
      <c r="Q157" s="51">
        <f t="shared" si="61"/>
        <v>0</v>
      </c>
      <c r="R157" s="51">
        <f t="shared" si="61"/>
        <v>0</v>
      </c>
      <c r="S157" s="51">
        <f t="shared" si="61"/>
        <v>0</v>
      </c>
      <c r="T157" s="51">
        <f t="shared" si="61"/>
        <v>0</v>
      </c>
      <c r="U157" s="50"/>
      <c r="V157" s="21"/>
      <c r="W157" s="21"/>
      <c r="X157" s="21"/>
      <c r="Y157" s="13"/>
      <c r="Z157" s="13"/>
      <c r="AA157" s="13"/>
      <c r="AB157" s="18"/>
      <c r="AC157" s="18"/>
      <c r="AD157" s="18"/>
      <c r="AE157" s="18"/>
      <c r="AF157" s="18"/>
      <c r="AG157" s="18"/>
      <c r="AH157" s="18"/>
      <c r="AI157" s="18"/>
      <c r="AJ157" s="18"/>
      <c r="AK157" s="18"/>
      <c r="AL157" s="18"/>
      <c r="AM157" s="18"/>
      <c r="AN157" s="18"/>
      <c r="AO157" s="18"/>
      <c r="AP157" s="18"/>
      <c r="AQ157" s="18"/>
      <c r="AR157" s="18"/>
      <c r="AS157" s="21"/>
      <c r="AT157" s="21"/>
    </row>
    <row r="158" spans="1:46" x14ac:dyDescent="0.35">
      <c r="A158" s="13"/>
      <c r="B158" s="13"/>
      <c r="C158" s="18"/>
      <c r="D158" s="51" t="s">
        <v>135</v>
      </c>
      <c r="E158" s="51"/>
      <c r="F158" s="51">
        <f>SUM(COUNTIF(F3:F154,"NA"))</f>
        <v>0</v>
      </c>
      <c r="G158" s="51">
        <f t="shared" ref="G158:T158" si="62">SUM(COUNTIF(G3:G154,"NA"))</f>
        <v>0</v>
      </c>
      <c r="H158" s="51">
        <f t="shared" si="62"/>
        <v>0</v>
      </c>
      <c r="I158" s="51">
        <f t="shared" si="62"/>
        <v>0</v>
      </c>
      <c r="J158" s="51">
        <f t="shared" si="62"/>
        <v>0</v>
      </c>
      <c r="K158" s="51">
        <f t="shared" si="62"/>
        <v>0</v>
      </c>
      <c r="L158" s="51">
        <f t="shared" si="62"/>
        <v>0</v>
      </c>
      <c r="M158" s="51">
        <f t="shared" si="62"/>
        <v>0</v>
      </c>
      <c r="N158" s="51">
        <f t="shared" si="62"/>
        <v>0</v>
      </c>
      <c r="O158" s="51">
        <f t="shared" si="62"/>
        <v>0</v>
      </c>
      <c r="P158" s="51">
        <f t="shared" si="62"/>
        <v>0</v>
      </c>
      <c r="Q158" s="51">
        <f t="shared" si="62"/>
        <v>0</v>
      </c>
      <c r="R158" s="51">
        <f t="shared" si="62"/>
        <v>0</v>
      </c>
      <c r="S158" s="51">
        <f t="shared" si="62"/>
        <v>0</v>
      </c>
      <c r="T158" s="51">
        <f t="shared" si="62"/>
        <v>0</v>
      </c>
      <c r="U158" s="50"/>
      <c r="V158" s="21"/>
      <c r="W158" s="21"/>
      <c r="X158" s="21"/>
      <c r="Y158" s="13"/>
      <c r="Z158" s="13"/>
      <c r="AA158" s="13"/>
      <c r="AB158" s="18"/>
      <c r="AC158" s="18"/>
      <c r="AD158" s="18"/>
      <c r="AE158" s="18"/>
      <c r="AF158" s="18"/>
      <c r="AG158" s="18"/>
      <c r="AH158" s="18"/>
      <c r="AI158" s="18"/>
      <c r="AJ158" s="18"/>
      <c r="AK158" s="18"/>
      <c r="AL158" s="18"/>
      <c r="AM158" s="18"/>
      <c r="AN158" s="18"/>
      <c r="AO158" s="18"/>
      <c r="AP158" s="18"/>
      <c r="AQ158" s="18"/>
      <c r="AR158" s="18"/>
      <c r="AS158" s="21"/>
      <c r="AT158" s="21"/>
    </row>
    <row r="159" spans="1:46" x14ac:dyDescent="0.35">
      <c r="A159" s="13"/>
      <c r="B159" s="13"/>
      <c r="C159" s="18"/>
      <c r="D159" s="51" t="s">
        <v>360</v>
      </c>
      <c r="E159" s="51"/>
      <c r="F159" s="52" t="str">
        <f t="shared" ref="F159:T159" si="63">IF(AND(F156=0,F157=0),"NA",F156/(F156+F157))</f>
        <v>NA</v>
      </c>
      <c r="G159" s="52" t="str">
        <f t="shared" si="63"/>
        <v>NA</v>
      </c>
      <c r="H159" s="52" t="str">
        <f t="shared" si="63"/>
        <v>NA</v>
      </c>
      <c r="I159" s="52" t="str">
        <f t="shared" si="63"/>
        <v>NA</v>
      </c>
      <c r="J159" s="52" t="str">
        <f t="shared" si="63"/>
        <v>NA</v>
      </c>
      <c r="K159" s="52" t="str">
        <f t="shared" si="63"/>
        <v>NA</v>
      </c>
      <c r="L159" s="52" t="str">
        <f t="shared" si="63"/>
        <v>NA</v>
      </c>
      <c r="M159" s="52" t="str">
        <f t="shared" si="63"/>
        <v>NA</v>
      </c>
      <c r="N159" s="52" t="str">
        <f t="shared" si="63"/>
        <v>NA</v>
      </c>
      <c r="O159" s="52" t="str">
        <f t="shared" si="63"/>
        <v>NA</v>
      </c>
      <c r="P159" s="52" t="str">
        <f t="shared" si="63"/>
        <v>NA</v>
      </c>
      <c r="Q159" s="52" t="str">
        <f t="shared" si="63"/>
        <v>NA</v>
      </c>
      <c r="R159" s="52" t="str">
        <f t="shared" si="63"/>
        <v>NA</v>
      </c>
      <c r="S159" s="52" t="str">
        <f t="shared" si="63"/>
        <v>NA</v>
      </c>
      <c r="T159" s="52" t="str">
        <f t="shared" si="63"/>
        <v>NA</v>
      </c>
      <c r="U159" s="50" t="e">
        <f>IF(AND(#REF!&lt;&gt;0,#REF!&lt;&gt;0),"ok","ko")</f>
        <v>#REF!</v>
      </c>
      <c r="V159" s="21"/>
      <c r="W159" s="21"/>
      <c r="X159" s="21"/>
      <c r="Y159" s="13"/>
      <c r="Z159" s="13"/>
      <c r="AA159" s="13"/>
      <c r="AB159" s="18"/>
      <c r="AC159" s="18"/>
      <c r="AD159" s="18"/>
      <c r="AE159" s="18"/>
      <c r="AF159" s="18"/>
      <c r="AG159" s="18"/>
      <c r="AH159" s="18"/>
      <c r="AI159" s="18"/>
      <c r="AJ159" s="18"/>
      <c r="AK159" s="18"/>
      <c r="AL159" s="18"/>
      <c r="AM159" s="18"/>
      <c r="AN159" s="18"/>
      <c r="AO159" s="18"/>
      <c r="AP159" s="18"/>
      <c r="AQ159" s="18"/>
      <c r="AR159" s="18"/>
      <c r="AS159" s="21"/>
      <c r="AT159" s="21"/>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sqref="A1:H3"/>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7" t="s">
        <v>239</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20:A125"/>
    <mergeCell ref="A126:A128"/>
    <mergeCell ref="A129:A139"/>
    <mergeCell ref="A51:A60"/>
    <mergeCell ref="A61:A64"/>
    <mergeCell ref="A65:A78"/>
    <mergeCell ref="A79:A91"/>
    <mergeCell ref="A92:A102"/>
    <mergeCell ref="A103:A116"/>
    <mergeCell ref="A46:A50"/>
    <mergeCell ref="A4:A12"/>
    <mergeCell ref="A13:A14"/>
    <mergeCell ref="A15:A17"/>
    <mergeCell ref="A117:A119"/>
    <mergeCell ref="A1:H1"/>
    <mergeCell ref="A2:H2"/>
    <mergeCell ref="A18:A35"/>
    <mergeCell ref="A36:A43"/>
    <mergeCell ref="A44:A45"/>
  </mergeCells>
  <conditionalFormatting sqref="E4:E139">
    <cfRule type="cellIs" dxfId="104" priority="5" operator="equal">
      <formula>"NA"</formula>
    </cfRule>
    <cfRule type="cellIs" dxfId="103" priority="3" operator="equal">
      <formula>"C"</formula>
    </cfRule>
    <cfRule type="cellIs" dxfId="102" priority="4" operator="equal">
      <formula>"NC"</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7" t="s">
        <v>244</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2" sqref="A2:H2"/>
    </sheetView>
  </sheetViews>
  <sheetFormatPr defaultColWidth="9.53515625" defaultRowHeight="15.5" x14ac:dyDescent="0.35"/>
  <cols>
    <col min="1" max="1" width="4.15234375" customWidth="1"/>
    <col min="2" max="2" width="4.53515625" bestFit="1" customWidth="1"/>
    <col min="3" max="3" width="5.53515625" style="11" customWidth="1"/>
    <col min="4" max="4" width="39.84375" style="1" customWidth="1"/>
    <col min="5" max="5" width="3.84375" style="1" customWidth="1"/>
    <col min="6" max="6" width="3.15234375" style="1" customWidth="1"/>
    <col min="7" max="7" width="79.84375" style="1" customWidth="1"/>
    <col min="8" max="8" width="22.84375" style="1" customWidth="1"/>
    <col min="9" max="9" width="64.3828125" style="1" customWidth="1"/>
    <col min="10" max="65" width="9.53515625" style="1"/>
    <col min="1025" max="1025" width="7.3828125" customWidth="1"/>
  </cols>
  <sheetData>
    <row r="1" spans="1:1024" ht="15.5" customHeight="1" x14ac:dyDescent="0.35">
      <c r="A1" s="93" t="s">
        <v>184</v>
      </c>
      <c r="B1" s="93"/>
      <c r="C1" s="93"/>
      <c r="D1" s="93"/>
      <c r="E1" s="93"/>
      <c r="F1" s="93"/>
      <c r="G1" s="93"/>
      <c r="H1" s="93"/>
    </row>
    <row r="2" spans="1:1024" x14ac:dyDescent="0.35">
      <c r="A2" s="117" t="s">
        <v>245</v>
      </c>
      <c r="B2" s="117"/>
      <c r="C2" s="117"/>
      <c r="D2" s="117"/>
      <c r="E2" s="117"/>
      <c r="F2" s="117"/>
      <c r="G2" s="117"/>
      <c r="H2" s="117"/>
    </row>
    <row r="3" spans="1:1024" ht="117" x14ac:dyDescent="0.35">
      <c r="A3" s="88" t="s">
        <v>218</v>
      </c>
      <c r="B3" s="88" t="s">
        <v>155</v>
      </c>
      <c r="C3" s="88" t="s">
        <v>235</v>
      </c>
      <c r="D3" s="47" t="s">
        <v>236</v>
      </c>
      <c r="E3" s="88" t="s">
        <v>240</v>
      </c>
      <c r="F3" s="88" t="s">
        <v>241</v>
      </c>
      <c r="G3" s="47" t="s">
        <v>242</v>
      </c>
      <c r="H3" s="47" t="s">
        <v>243</v>
      </c>
    </row>
    <row r="4" spans="1:1024" ht="29" x14ac:dyDescent="0.35">
      <c r="A4" s="106" t="str">
        <f>Criteria!$A$3</f>
        <v>IMAGES</v>
      </c>
      <c r="B4" s="28" t="str">
        <f>Criteria!B3</f>
        <v>RGAA</v>
      </c>
      <c r="C4" s="28" t="str">
        <f>Criteria!C3</f>
        <v>1.1</v>
      </c>
      <c r="D4" s="23" t="str">
        <f>Criteria!D3</f>
        <v>Does each image conveying information have a text alternative?</v>
      </c>
      <c r="E4" s="23" t="s">
        <v>131</v>
      </c>
      <c r="F4" s="29" t="s">
        <v>136</v>
      </c>
      <c r="G4" s="23"/>
      <c r="H4" s="23"/>
      <c r="I4"/>
    </row>
    <row r="5" spans="1:1024" ht="29" x14ac:dyDescent="0.35">
      <c r="A5" s="107"/>
      <c r="B5" s="28" t="str">
        <f>Criteria!B4</f>
        <v>RGAA</v>
      </c>
      <c r="C5" s="28" t="str">
        <f>Criteria!C4</f>
        <v>1.2</v>
      </c>
      <c r="D5" s="23" t="str">
        <f>Criteria!D4</f>
        <v>Is every decorative image correctly ignored by assistive technologies?</v>
      </c>
      <c r="E5" s="23" t="s">
        <v>131</v>
      </c>
      <c r="F5" s="29" t="s">
        <v>136</v>
      </c>
      <c r="G5" s="23"/>
      <c r="H5" s="23"/>
      <c r="AME5" s="12"/>
      <c r="AMF5" s="12"/>
      <c r="AMG5" s="12"/>
      <c r="AMH5" s="12"/>
      <c r="AMI5" s="12"/>
      <c r="AMJ5" s="12"/>
    </row>
    <row r="6" spans="1:1024" ht="43.5" x14ac:dyDescent="0.35">
      <c r="A6" s="107"/>
      <c r="B6" s="28" t="str">
        <f>Criteria!B5</f>
        <v>RGAA</v>
      </c>
      <c r="C6" s="28" t="str">
        <f>Criteria!C5</f>
        <v>1.3</v>
      </c>
      <c r="D6" s="23" t="str">
        <f>Criteria!D5</f>
        <v>For each image conveying information with a text alternative, is this alternative relevant (excluding special cases)?</v>
      </c>
      <c r="E6" s="23" t="s">
        <v>131</v>
      </c>
      <c r="F6" s="29" t="s">
        <v>136</v>
      </c>
      <c r="G6" s="23"/>
      <c r="H6" s="23"/>
    </row>
    <row r="7" spans="1:1024" ht="43.5" x14ac:dyDescent="0.35">
      <c r="A7" s="107"/>
      <c r="B7" s="28" t="str">
        <f>Criteria!B6</f>
        <v>RGAA</v>
      </c>
      <c r="C7" s="28" t="str">
        <f>Criteria!C6</f>
        <v>1.4</v>
      </c>
      <c r="D7" s="23" t="str">
        <f>Criteria!D6</f>
        <v>For each image used as a CAPTCHA or test image, with a text alternative, does this alternative make it possible to identify the nature and function of the image?</v>
      </c>
      <c r="E7" s="23" t="s">
        <v>131</v>
      </c>
      <c r="F7" s="29" t="s">
        <v>136</v>
      </c>
      <c r="G7" s="23"/>
      <c r="H7" s="23"/>
    </row>
    <row r="8" spans="1:1024" ht="43.5" x14ac:dyDescent="0.35">
      <c r="A8" s="107"/>
      <c r="B8" s="28" t="str">
        <f>Criteria!B7</f>
        <v>RGAA</v>
      </c>
      <c r="C8" s="28" t="str">
        <f>Criteria!C7</f>
        <v>1.5</v>
      </c>
      <c r="D8" s="23" t="str">
        <f>Criteria!D7</f>
        <v>For each image used as a CAPTCHA, is there an alternative access solution to the content or to the CAPTCHA function?</v>
      </c>
      <c r="E8" s="23" t="s">
        <v>131</v>
      </c>
      <c r="F8" s="29" t="s">
        <v>136</v>
      </c>
      <c r="G8" s="42"/>
      <c r="H8" s="23"/>
    </row>
    <row r="9" spans="1:1024" ht="29" x14ac:dyDescent="0.35">
      <c r="A9" s="107"/>
      <c r="B9" s="28" t="str">
        <f>Criteria!B8</f>
        <v>RGAA</v>
      </c>
      <c r="C9" s="28" t="str">
        <f>Criteria!C8</f>
        <v>1.6</v>
      </c>
      <c r="D9" s="23" t="str">
        <f>Criteria!D8</f>
        <v>Does each image conveying information have, if necessary, a detailed description?</v>
      </c>
      <c r="E9" s="23" t="s">
        <v>131</v>
      </c>
      <c r="F9" s="29" t="s">
        <v>136</v>
      </c>
      <c r="G9" s="23"/>
      <c r="H9" s="23"/>
    </row>
    <row r="10" spans="1:1024" ht="29" x14ac:dyDescent="0.35">
      <c r="A10" s="107"/>
      <c r="B10" s="28" t="str">
        <f>Criteria!B9</f>
        <v>RGAA</v>
      </c>
      <c r="C10" s="28" t="str">
        <f>Criteria!C9</f>
        <v>1.7</v>
      </c>
      <c r="D10" s="23" t="str">
        <f>Criteria!D9</f>
        <v>For each image conveying information with a detailed description, is this description relevant?</v>
      </c>
      <c r="E10" s="23" t="s">
        <v>131</v>
      </c>
      <c r="F10" s="29" t="s">
        <v>136</v>
      </c>
      <c r="G10" s="23"/>
      <c r="H10" s="23"/>
    </row>
    <row r="11" spans="1:1024" ht="58" x14ac:dyDescent="0.35">
      <c r="A11" s="107"/>
      <c r="B11" s="28" t="str">
        <f>Criteria!B10</f>
        <v>RGAA</v>
      </c>
      <c r="C11" s="28" t="str">
        <f>Criteria!C10</f>
        <v>1.8</v>
      </c>
      <c r="D11" s="23" t="str">
        <f>Criteria!D10</f>
        <v>In the absence of a replacement mechanism, each image of text conveying information must, if possible, be replaced by styled text. Is this rule respected (excluding special cases)?</v>
      </c>
      <c r="E11" s="23" t="s">
        <v>131</v>
      </c>
      <c r="F11" s="29" t="s">
        <v>136</v>
      </c>
      <c r="G11" s="23"/>
      <c r="H11" s="23"/>
    </row>
    <row r="12" spans="1:1024" ht="29" x14ac:dyDescent="0.35">
      <c r="A12" s="108"/>
      <c r="B12" s="28" t="str">
        <f>Criteria!B11</f>
        <v>RGAA</v>
      </c>
      <c r="C12" s="28" t="str">
        <f>Criteria!C11</f>
        <v>1.9</v>
      </c>
      <c r="D12" s="23" t="str">
        <f>Criteria!D11</f>
        <v>Is each image caption, if necessary, correctly linked to the corresponding image?</v>
      </c>
      <c r="E12" s="23" t="s">
        <v>131</v>
      </c>
      <c r="F12" s="29" t="s">
        <v>136</v>
      </c>
      <c r="G12" s="23"/>
      <c r="H12" s="23"/>
    </row>
    <row r="13" spans="1:1024" ht="29" x14ac:dyDescent="0.35">
      <c r="A13" s="106" t="str">
        <f>Criteria!$A$12</f>
        <v>FRAMES</v>
      </c>
      <c r="B13" s="28" t="str">
        <f>Criteria!B12</f>
        <v>RGAA</v>
      </c>
      <c r="C13" s="28" t="str">
        <f>Criteria!C12</f>
        <v>2.1</v>
      </c>
      <c r="D13" s="23" t="str">
        <f>Criteria!D12</f>
        <v>Does each frame have a frame title?</v>
      </c>
      <c r="E13" s="23" t="s">
        <v>131</v>
      </c>
      <c r="F13" s="29" t="s">
        <v>136</v>
      </c>
      <c r="G13" s="30"/>
      <c r="H13" s="23"/>
    </row>
    <row r="14" spans="1:1024" ht="29" x14ac:dyDescent="0.35">
      <c r="A14" s="108"/>
      <c r="B14" s="28" t="str">
        <f>Criteria!B13</f>
        <v>RGAA</v>
      </c>
      <c r="C14" s="28" t="str">
        <f>Criteria!C13</f>
        <v>2.2</v>
      </c>
      <c r="D14" s="23" t="str">
        <f>Criteria!D13</f>
        <v>For each frame with a frame title, is this frame title relevant?</v>
      </c>
      <c r="E14" s="23" t="s">
        <v>131</v>
      </c>
      <c r="F14" s="29" t="s">
        <v>136</v>
      </c>
      <c r="G14" s="23"/>
      <c r="H14" s="23"/>
    </row>
    <row r="15" spans="1:1024" ht="29" x14ac:dyDescent="0.35">
      <c r="A15" s="106" t="str">
        <f>Criteria!$A$14</f>
        <v>COLOURS</v>
      </c>
      <c r="B15" s="28" t="str">
        <f>Criteria!B14</f>
        <v>RGAA</v>
      </c>
      <c r="C15" s="28" t="str">
        <f>Criteria!C14</f>
        <v>3.1</v>
      </c>
      <c r="D15" s="23" t="str">
        <f>Criteria!D14</f>
        <v>On each web page, the information must not be provided by colour alone. Is this rule respected?</v>
      </c>
      <c r="E15" s="23" t="s">
        <v>131</v>
      </c>
      <c r="F15" s="29" t="s">
        <v>136</v>
      </c>
      <c r="G15" s="23"/>
      <c r="H15" s="23"/>
    </row>
    <row r="16" spans="1:1024" ht="43.5" x14ac:dyDescent="0.35">
      <c r="A16" s="107"/>
      <c r="B16" s="28" t="str">
        <f>Criteria!B15</f>
        <v>RGAA</v>
      </c>
      <c r="C16" s="28" t="str">
        <f>Criteria!C15</f>
        <v>3.2</v>
      </c>
      <c r="D16" s="23" t="str">
        <f>Criteria!D15</f>
        <v>On each web page, is the contrast between the colour of the text and the colour of its background sufficiently high (excluding special cases)?</v>
      </c>
      <c r="E16" s="23" t="s">
        <v>131</v>
      </c>
      <c r="F16" s="29" t="s">
        <v>136</v>
      </c>
      <c r="G16" s="23"/>
      <c r="H16" s="23"/>
    </row>
    <row r="17" spans="1:8" ht="58" x14ac:dyDescent="0.35">
      <c r="A17" s="108"/>
      <c r="B17" s="28" t="str">
        <f>Criteria!B16</f>
        <v>RGAA</v>
      </c>
      <c r="C17" s="28" t="str">
        <f>Criteria!C16</f>
        <v>3.3</v>
      </c>
      <c r="D17" s="23" t="str">
        <f>Criteria!D16</f>
        <v>On each web page, are the colours used in the user interface components or graphic element conveying informations sufficiently contrasting (excluding special cases)?</v>
      </c>
      <c r="E17" s="23" t="s">
        <v>131</v>
      </c>
      <c r="F17" s="29" t="s">
        <v>136</v>
      </c>
      <c r="G17" s="23"/>
      <c r="H17" s="23"/>
    </row>
    <row r="18" spans="1:8" ht="43.5" x14ac:dyDescent="0.35">
      <c r="A18" s="106" t="str">
        <f>Criteria!$A$17</f>
        <v>MULTIMEDIA</v>
      </c>
      <c r="B18" s="28" t="str">
        <f>Criteria!B17</f>
        <v>RGAA</v>
      </c>
      <c r="C18" s="28" t="str">
        <f>Criteria!C17</f>
        <v>4.1</v>
      </c>
      <c r="D18" s="23" t="str">
        <f>Criteria!D17</f>
        <v>Does each pre-recorded time-based media have, if necessary, a transcript or an audio description (excluding special cases)?</v>
      </c>
      <c r="E18" s="23" t="s">
        <v>131</v>
      </c>
      <c r="F18" s="29" t="s">
        <v>136</v>
      </c>
      <c r="G18" s="23"/>
      <c r="H18" s="23"/>
    </row>
    <row r="19" spans="1:8" ht="43.5" x14ac:dyDescent="0.35">
      <c r="A19" s="107"/>
      <c r="B19" s="28" t="str">
        <f>Criteria!B18</f>
        <v>RGAA</v>
      </c>
      <c r="C19" s="28" t="str">
        <f>Criteria!C18</f>
        <v>4.2</v>
      </c>
      <c r="D19" s="23" t="str">
        <f>Criteria!D18</f>
        <v>For each pre-recorded time-based media with a synchronised transcript or audio description, are these relevant (excluding special cases)?</v>
      </c>
      <c r="E19" s="23" t="s">
        <v>131</v>
      </c>
      <c r="F19" s="29" t="s">
        <v>136</v>
      </c>
      <c r="G19" s="23"/>
      <c r="H19" s="23"/>
    </row>
    <row r="20" spans="1:8" ht="43.5" x14ac:dyDescent="0.35">
      <c r="A20" s="107"/>
      <c r="B20" s="28" t="str">
        <f>Criteria!B19</f>
        <v>RGAA</v>
      </c>
      <c r="C20" s="28" t="str">
        <f>Criteria!C19</f>
        <v>4.3</v>
      </c>
      <c r="D20" s="23" t="str">
        <f>Criteria!D19</f>
        <v>Does each pre-recorded synchronised time-based media have, if necessary, synchronised captions (excluding special cases)?</v>
      </c>
      <c r="E20" s="23" t="s">
        <v>131</v>
      </c>
      <c r="F20" s="29" t="s">
        <v>136</v>
      </c>
      <c r="G20" s="23"/>
      <c r="H20" s="23"/>
    </row>
    <row r="21" spans="1:8" ht="43.5" x14ac:dyDescent="0.35">
      <c r="A21" s="107"/>
      <c r="B21" s="28" t="str">
        <f>Criteria!B20</f>
        <v>RGAA</v>
      </c>
      <c r="C21" s="28" t="str">
        <f>Criteria!C20</f>
        <v>4.4</v>
      </c>
      <c r="D21" s="23" t="str">
        <f>Criteria!D20</f>
        <v>For each pre-recorded synchronised time-based media with synchronised subtitles, are these captions relevant?</v>
      </c>
      <c r="E21" s="23" t="s">
        <v>131</v>
      </c>
      <c r="F21" s="29" t="s">
        <v>136</v>
      </c>
      <c r="G21" s="23"/>
      <c r="H21" s="23"/>
    </row>
    <row r="22" spans="1:8" ht="43.5" x14ac:dyDescent="0.35">
      <c r="A22" s="107"/>
      <c r="B22" s="28" t="str">
        <f>Criteria!B21</f>
        <v>RGAA</v>
      </c>
      <c r="C22" s="28" t="str">
        <f>Criteria!C21</f>
        <v>4.5</v>
      </c>
      <c r="D22" s="23" t="str">
        <f>Criteria!D21</f>
        <v>Does each pre-recorded time-based media have, if necessary, a synchronised audio description (excluding special cases)?</v>
      </c>
      <c r="E22" s="23" t="s">
        <v>131</v>
      </c>
      <c r="F22" s="29" t="s">
        <v>136</v>
      </c>
      <c r="G22" s="23"/>
      <c r="H22" s="23"/>
    </row>
    <row r="23" spans="1:8" ht="43.5" x14ac:dyDescent="0.35">
      <c r="A23" s="107"/>
      <c r="B23" s="28" t="str">
        <f>Criteria!B22</f>
        <v>RGAA</v>
      </c>
      <c r="C23" s="28" t="str">
        <f>Criteria!C22</f>
        <v>4.6</v>
      </c>
      <c r="D23" s="23" t="str">
        <f>Criteria!D22</f>
        <v>For each pre-recorded time-based media with a synchronised audio description, is this audio description relevant?</v>
      </c>
      <c r="E23" s="23" t="s">
        <v>131</v>
      </c>
      <c r="F23" s="29" t="s">
        <v>136</v>
      </c>
      <c r="G23" s="23"/>
      <c r="H23" s="23"/>
    </row>
    <row r="24" spans="1:8" ht="29" x14ac:dyDescent="0.35">
      <c r="A24" s="107"/>
      <c r="B24" s="28" t="str">
        <f>Criteria!B23</f>
        <v>RGAA</v>
      </c>
      <c r="C24" s="28" t="str">
        <f>Criteria!C23</f>
        <v>4.7</v>
      </c>
      <c r="D24" s="23" t="str">
        <f>Criteria!D23</f>
        <v>Is each time-based media clearly identifiable (excluding special cases)?</v>
      </c>
      <c r="E24" s="23" t="s">
        <v>131</v>
      </c>
      <c r="F24" s="29" t="s">
        <v>136</v>
      </c>
      <c r="G24" s="23"/>
      <c r="H24" s="23"/>
    </row>
    <row r="25" spans="1:8" ht="29" x14ac:dyDescent="0.35">
      <c r="A25" s="107"/>
      <c r="B25" s="28" t="str">
        <f>Criteria!B24</f>
        <v>RGAA</v>
      </c>
      <c r="C25" s="28" t="str">
        <f>Criteria!C24</f>
        <v>4.8</v>
      </c>
      <c r="D25" s="23" t="str">
        <f>Criteria!D24</f>
        <v>Does each non-time-based media have, if necessary, an alternative (excluding special cases)?</v>
      </c>
      <c r="E25" s="23" t="s">
        <v>131</v>
      </c>
      <c r="F25" s="29" t="s">
        <v>136</v>
      </c>
      <c r="G25" s="23"/>
      <c r="H25" s="23"/>
    </row>
    <row r="26" spans="1:8" ht="29" x14ac:dyDescent="0.35">
      <c r="A26" s="107"/>
      <c r="B26" s="28" t="str">
        <f>Criteria!B25</f>
        <v>RGAA</v>
      </c>
      <c r="C26" s="28" t="str">
        <f>Criteria!C25</f>
        <v>4.9</v>
      </c>
      <c r="D26" s="23" t="str">
        <f>Criteria!D25</f>
        <v>For each non-time-based media having an alternative, is this alternative relevant?</v>
      </c>
      <c r="E26" s="23" t="s">
        <v>131</v>
      </c>
      <c r="F26" s="29" t="s">
        <v>136</v>
      </c>
      <c r="G26" s="23"/>
      <c r="H26" s="23"/>
    </row>
    <row r="27" spans="1:8" ht="29" x14ac:dyDescent="0.35">
      <c r="A27" s="107"/>
      <c r="B27" s="28" t="str">
        <f>Criteria!B26</f>
        <v>RGAA</v>
      </c>
      <c r="C27" s="28" t="str">
        <f>Criteria!C26</f>
        <v>4.10</v>
      </c>
      <c r="D27" s="23" t="str">
        <f>Criteria!D26</f>
        <v>Is each automatically triggered sound controllable by the user?</v>
      </c>
      <c r="E27" s="23" t="s">
        <v>131</v>
      </c>
      <c r="F27" s="29" t="s">
        <v>136</v>
      </c>
      <c r="G27" s="23"/>
      <c r="H27" s="23"/>
    </row>
    <row r="28" spans="1:8" ht="29" x14ac:dyDescent="0.35">
      <c r="A28" s="107"/>
      <c r="B28" s="28" t="str">
        <f>Criteria!B27</f>
        <v>RGAA</v>
      </c>
      <c r="C28" s="28" t="str">
        <f>Criteria!C27</f>
        <v>4.11</v>
      </c>
      <c r="D28" s="23" t="str">
        <f>Criteria!D27</f>
        <v>Is the viewing of each time-based media, if required, controllable by keyboard and any pointing device?</v>
      </c>
      <c r="E28" s="23" t="s">
        <v>131</v>
      </c>
      <c r="F28" s="29" t="s">
        <v>136</v>
      </c>
      <c r="G28" s="23"/>
      <c r="H28" s="23"/>
    </row>
    <row r="29" spans="1:8" ht="29" x14ac:dyDescent="0.35">
      <c r="A29" s="107"/>
      <c r="B29" s="28" t="str">
        <f>Criteria!B28</f>
        <v>RGAA</v>
      </c>
      <c r="C29" s="28" t="str">
        <f>Criteria!C28</f>
        <v>4.12</v>
      </c>
      <c r="D29" s="23" t="str">
        <f>Criteria!D28</f>
        <v>Is the viewing of each non-time-based media accessible and operable by keyboard and any pointing device?</v>
      </c>
      <c r="E29" s="23" t="s">
        <v>131</v>
      </c>
      <c r="F29" s="29" t="s">
        <v>136</v>
      </c>
      <c r="G29" s="23"/>
      <c r="H29" s="23"/>
    </row>
    <row r="30" spans="1:8" ht="43.5" x14ac:dyDescent="0.35">
      <c r="A30" s="107"/>
      <c r="B30" s="28" t="str">
        <f>Criteria!B29</f>
        <v>RGAA</v>
      </c>
      <c r="C30" s="28" t="str">
        <f>Criteria!C29</f>
        <v>4.13</v>
      </c>
      <c r="D30" s="23" t="str">
        <f>Criteria!D29</f>
        <v>Is each time-based media and non-time-based media compatible with assistive technologies (excluding special cases)?</v>
      </c>
      <c r="E30" s="23" t="s">
        <v>131</v>
      </c>
      <c r="F30" s="29" t="s">
        <v>136</v>
      </c>
      <c r="G30" s="23"/>
      <c r="H30" s="23"/>
    </row>
    <row r="31" spans="1:8" ht="58" x14ac:dyDescent="0.35">
      <c r="A31" s="107"/>
      <c r="B31" s="28" t="str">
        <f>Criteria!B30</f>
        <v>-</v>
      </c>
      <c r="C31" s="28" t="str">
        <f>Criteria!C30</f>
        <v>4.14</v>
      </c>
      <c r="D31" s="23" t="str">
        <f>Criteria!D30</f>
        <v>For each time-based media that has a synchronised caption or audio description track, are the control features for these alternatives presented at the same level as the main features?</v>
      </c>
      <c r="E31" s="23" t="s">
        <v>131</v>
      </c>
      <c r="F31" s="29" t="s">
        <v>136</v>
      </c>
      <c r="G31" s="23"/>
      <c r="H31" s="23"/>
    </row>
    <row r="32" spans="1:8" ht="58" x14ac:dyDescent="0.35">
      <c r="A32" s="107"/>
      <c r="B32" s="28" t="str">
        <f>Criteria!B31</f>
        <v>-</v>
      </c>
      <c r="C32" s="28" t="str">
        <f>Criteria!C31</f>
        <v>4.15</v>
      </c>
      <c r="D32" s="23" t="str">
        <f>Criteria!D31</f>
        <v>For each feature that transmits, converts or records pre-recorded synchronised time-based media that has a captions track, are the captions correctly preserved at the end of the process?</v>
      </c>
      <c r="E32" s="23" t="s">
        <v>131</v>
      </c>
      <c r="F32" s="29" t="s">
        <v>136</v>
      </c>
      <c r="G32" s="23"/>
      <c r="H32" s="23"/>
    </row>
    <row r="33" spans="1:9" ht="58" x14ac:dyDescent="0.35">
      <c r="A33" s="107"/>
      <c r="B33" s="28" t="str">
        <f>Criteria!B32</f>
        <v>-</v>
      </c>
      <c r="C33" s="28" t="str">
        <f>Criteria!C32</f>
        <v>4.16</v>
      </c>
      <c r="D33" s="23" t="str">
        <f>Criteria!D32</f>
        <v>For each feature that transmits, converts or records a pre-recorded time-based media with an audio description, is at the end of the process the audio description correctly preserved?</v>
      </c>
      <c r="E33" s="23" t="s">
        <v>131</v>
      </c>
      <c r="F33" s="29" t="s">
        <v>136</v>
      </c>
      <c r="G33" s="23"/>
      <c r="H33" s="23"/>
    </row>
    <row r="34" spans="1:9" ht="43.5" x14ac:dyDescent="0.35">
      <c r="A34" s="107"/>
      <c r="B34" s="28" t="str">
        <f>Criteria!B33</f>
        <v>-</v>
      </c>
      <c r="C34" s="28" t="str">
        <f>Criteria!C33</f>
        <v>4.17</v>
      </c>
      <c r="D34" s="23" t="str">
        <f>Criteria!D33</f>
        <v>For each pre-recorded time-based media, is the presentation of captions controllable by the user (excluding special cases)?</v>
      </c>
      <c r="E34" s="23" t="s">
        <v>131</v>
      </c>
      <c r="F34" s="29" t="s">
        <v>136</v>
      </c>
      <c r="G34" s="23"/>
      <c r="H34" s="23"/>
    </row>
    <row r="35" spans="1:9" ht="43.5" x14ac:dyDescent="0.35">
      <c r="A35" s="108"/>
      <c r="B35" s="28" t="str">
        <f>Criteria!B34</f>
        <v>-</v>
      </c>
      <c r="C35" s="28" t="str">
        <f>Criteria!C34</f>
        <v>4.18</v>
      </c>
      <c r="D35" s="23" t="str">
        <f>Criteria!D34</f>
        <v>For each pre-recorded synchronised time-based media that has subtitles, can these be vocalised (excluding special cases)?</v>
      </c>
      <c r="E35" s="23" t="s">
        <v>131</v>
      </c>
      <c r="F35" s="29" t="s">
        <v>136</v>
      </c>
      <c r="G35" s="23"/>
      <c r="H35" s="23"/>
    </row>
    <row r="36" spans="1:9" ht="29" x14ac:dyDescent="0.35">
      <c r="A36" s="106" t="str">
        <f>Criteria!$A$35</f>
        <v>TABLES</v>
      </c>
      <c r="B36" s="28" t="str">
        <f>Criteria!B35</f>
        <v>RGAA</v>
      </c>
      <c r="C36" s="28" t="str">
        <f>Criteria!C35</f>
        <v>5.1</v>
      </c>
      <c r="D36" s="23" t="str">
        <f>Criteria!D35</f>
        <v>Does each complex data table have a summary?</v>
      </c>
      <c r="E36" s="23" t="s">
        <v>131</v>
      </c>
      <c r="F36" s="29" t="s">
        <v>136</v>
      </c>
      <c r="G36" s="23"/>
      <c r="H36" s="23"/>
    </row>
    <row r="37" spans="1:9" ht="29" x14ac:dyDescent="0.35">
      <c r="A37" s="107"/>
      <c r="B37" s="28" t="str">
        <f>Criteria!B36</f>
        <v>RGAA</v>
      </c>
      <c r="C37" s="28" t="str">
        <f>Criteria!C36</f>
        <v>5.2</v>
      </c>
      <c r="D37" s="23" t="str">
        <f>Criteria!D36</f>
        <v>For each complex data table with a summary, is the summary relevant?</v>
      </c>
      <c r="E37" s="23" t="s">
        <v>131</v>
      </c>
      <c r="F37" s="29" t="s">
        <v>136</v>
      </c>
      <c r="G37" s="23"/>
      <c r="H37" s="23"/>
    </row>
    <row r="38" spans="1:9" ht="29" x14ac:dyDescent="0.35">
      <c r="A38" s="107"/>
      <c r="B38" s="28" t="str">
        <f>Criteria!B37</f>
        <v>RGAA</v>
      </c>
      <c r="C38" s="28" t="str">
        <f>Criteria!C37</f>
        <v>5.3</v>
      </c>
      <c r="D38" s="23" t="str">
        <f>Criteria!D37</f>
        <v>For each layout table, is the linearized content still comprehensible?</v>
      </c>
      <c r="E38" s="23" t="s">
        <v>131</v>
      </c>
      <c r="F38" s="29" t="s">
        <v>136</v>
      </c>
      <c r="G38" s="23"/>
      <c r="H38" s="23"/>
    </row>
    <row r="39" spans="1:9" ht="29" x14ac:dyDescent="0.35">
      <c r="A39" s="107"/>
      <c r="B39" s="28" t="str">
        <f>Criteria!B38</f>
        <v>RGAA</v>
      </c>
      <c r="C39" s="28" t="str">
        <f>Criteria!C38</f>
        <v>5.4</v>
      </c>
      <c r="D39" s="23" t="str">
        <f>Criteria!D38</f>
        <v>For each data table with a title, is the title correctly associated with the data table?</v>
      </c>
      <c r="E39" s="23" t="s">
        <v>131</v>
      </c>
      <c r="F39" s="29" t="s">
        <v>136</v>
      </c>
      <c r="G39" s="23"/>
      <c r="H39" s="23"/>
    </row>
    <row r="40" spans="1:9" ht="29" x14ac:dyDescent="0.35">
      <c r="A40" s="107"/>
      <c r="B40" s="28" t="str">
        <f>Criteria!B39</f>
        <v>RGAA</v>
      </c>
      <c r="C40" s="28" t="str">
        <f>Criteria!C39</f>
        <v>5.5</v>
      </c>
      <c r="D40" s="23" t="str">
        <f>Criteria!D39</f>
        <v>For each data table with a title, is the title relevant?</v>
      </c>
      <c r="E40" s="23" t="s">
        <v>131</v>
      </c>
      <c r="F40" s="29" t="s">
        <v>136</v>
      </c>
      <c r="G40" s="31"/>
      <c r="H40" s="23"/>
    </row>
    <row r="41" spans="1:9" ht="29" x14ac:dyDescent="0.35">
      <c r="A41" s="107"/>
      <c r="B41" s="28" t="str">
        <f>Criteria!B40</f>
        <v>RGAA</v>
      </c>
      <c r="C41" s="28" t="str">
        <f>Criteria!C40</f>
        <v>5.6</v>
      </c>
      <c r="D41" s="23" t="str">
        <f>Criteria!D40</f>
        <v>For each data table, are each column header and each row header correctly declared?</v>
      </c>
      <c r="E41" s="23" t="s">
        <v>131</v>
      </c>
      <c r="F41" s="29" t="s">
        <v>136</v>
      </c>
      <c r="G41" s="23"/>
      <c r="H41" s="23"/>
    </row>
    <row r="42" spans="1:9" ht="43.5" x14ac:dyDescent="0.35">
      <c r="A42" s="107"/>
      <c r="B42" s="28" t="str">
        <f>Criteria!B41</f>
        <v>RGAA</v>
      </c>
      <c r="C42" s="28" t="str">
        <f>Criteria!C41</f>
        <v>5.7</v>
      </c>
      <c r="D42" s="23" t="str">
        <f>Criteria!D41</f>
        <v>For each data table, is the appropriate technique used to associate each cell with its headers (excluding special cases)?</v>
      </c>
      <c r="E42" s="23" t="s">
        <v>131</v>
      </c>
      <c r="F42" s="29" t="s">
        <v>136</v>
      </c>
      <c r="G42" s="23"/>
      <c r="H42" s="23"/>
    </row>
    <row r="43" spans="1:9" ht="29" x14ac:dyDescent="0.35">
      <c r="A43" s="108"/>
      <c r="B43" s="28" t="str">
        <f>Criteria!B42</f>
        <v>RGAA</v>
      </c>
      <c r="C43" s="28" t="str">
        <f>Criteria!C42</f>
        <v>5.8</v>
      </c>
      <c r="D43" s="23" t="str">
        <f>Criteria!D42</f>
        <v>Each layout table must not use elements specific to data tables. Is this rule respected?</v>
      </c>
      <c r="E43" s="23" t="s">
        <v>131</v>
      </c>
      <c r="F43" s="29" t="s">
        <v>136</v>
      </c>
      <c r="G43" s="23"/>
      <c r="H43" s="23"/>
    </row>
    <row r="44" spans="1:9" ht="29" x14ac:dyDescent="0.35">
      <c r="A44" s="106" t="str">
        <f>Criteria!$A$43</f>
        <v>LINKS</v>
      </c>
      <c r="B44" s="28" t="str">
        <f>Criteria!B43</f>
        <v>RGAA</v>
      </c>
      <c r="C44" s="28" t="str">
        <f>Criteria!C43</f>
        <v>6.1</v>
      </c>
      <c r="D44" s="23" t="str">
        <f>Criteria!D43</f>
        <v>Is every link explicit (except in special cases)?</v>
      </c>
      <c r="E44" s="23" t="s">
        <v>131</v>
      </c>
      <c r="F44" s="29" t="s">
        <v>136</v>
      </c>
      <c r="G44" s="23"/>
      <c r="H44" s="23"/>
    </row>
    <row r="45" spans="1:9" ht="29" x14ac:dyDescent="0.35">
      <c r="A45" s="108"/>
      <c r="B45" s="28" t="str">
        <f>Criteria!B44</f>
        <v>RGAA</v>
      </c>
      <c r="C45" s="28" t="str">
        <f>Criteria!C44</f>
        <v>6.2</v>
      </c>
      <c r="D45" s="23" t="str">
        <f>Criteria!D44</f>
        <v>On each web page, does each link have an accessible name?</v>
      </c>
      <c r="E45" s="23" t="s">
        <v>131</v>
      </c>
      <c r="F45" s="29" t="s">
        <v>136</v>
      </c>
      <c r="G45" s="23"/>
      <c r="H45" s="23"/>
    </row>
    <row r="46" spans="1:9" ht="29" x14ac:dyDescent="0.35">
      <c r="A46" s="106" t="str">
        <f>Criteria!$A$45</f>
        <v>SCRIPTS</v>
      </c>
      <c r="B46" s="28" t="str">
        <f>Criteria!B45</f>
        <v>RGAA</v>
      </c>
      <c r="C46" s="28" t="str">
        <f>Criteria!C45</f>
        <v>7.1</v>
      </c>
      <c r="D46" s="23" t="str">
        <f>Criteria!D45</f>
        <v>Is each script, if necessary, compatible with assistive technologies?</v>
      </c>
      <c r="E46" s="23" t="s">
        <v>131</v>
      </c>
      <c r="F46" s="29" t="s">
        <v>136</v>
      </c>
      <c r="G46" s="23"/>
      <c r="H46" s="23"/>
    </row>
    <row r="47" spans="1:9" ht="29" x14ac:dyDescent="0.35">
      <c r="A47" s="107"/>
      <c r="B47" s="28" t="str">
        <f>Criteria!B46</f>
        <v>RGAA</v>
      </c>
      <c r="C47" s="28" t="str">
        <f>Criteria!C46</f>
        <v>7.2</v>
      </c>
      <c r="D47" s="23" t="str">
        <f>Criteria!D46</f>
        <v>For each script with an alternative, is this alternative relevant?</v>
      </c>
      <c r="E47" s="23" t="s">
        <v>131</v>
      </c>
      <c r="F47" s="29" t="s">
        <v>136</v>
      </c>
      <c r="G47" s="23"/>
      <c r="H47" s="23"/>
      <c r="I47" s="37"/>
    </row>
    <row r="48" spans="1:9" ht="29" x14ac:dyDescent="0.35">
      <c r="A48" s="107"/>
      <c r="B48" s="28" t="str">
        <f>Criteria!B47</f>
        <v>RGAA</v>
      </c>
      <c r="C48" s="28" t="str">
        <f>Criteria!C47</f>
        <v>7.3</v>
      </c>
      <c r="D48" s="23" t="str">
        <f>Criteria!D47</f>
        <v>Is each script accessible and operable by keyboard and any pointing device (excluding special cases)?</v>
      </c>
      <c r="E48" s="23" t="s">
        <v>131</v>
      </c>
      <c r="F48" s="29" t="s">
        <v>136</v>
      </c>
      <c r="G48" s="23"/>
      <c r="H48" s="23"/>
    </row>
    <row r="49" spans="1:8" ht="29" x14ac:dyDescent="0.35">
      <c r="A49" s="107"/>
      <c r="B49" s="28" t="str">
        <f>Criteria!B48</f>
        <v>RGAA</v>
      </c>
      <c r="C49" s="28" t="str">
        <f>Criteria!C48</f>
        <v>7.4</v>
      </c>
      <c r="D49" s="23" t="str">
        <f>Criteria!D48</f>
        <v>For each script that initiates a context change, is the user warned or does the user have control?</v>
      </c>
      <c r="E49" s="23" t="s">
        <v>131</v>
      </c>
      <c r="F49" s="29" t="s">
        <v>136</v>
      </c>
      <c r="G49" s="23"/>
      <c r="H49" s="23"/>
    </row>
    <row r="50" spans="1:8" ht="29" x14ac:dyDescent="0.35">
      <c r="A50" s="108"/>
      <c r="B50" s="28" t="str">
        <f>Criteria!B49</f>
        <v>RGAA</v>
      </c>
      <c r="C50" s="28" t="str">
        <f>Criteria!C49</f>
        <v>7.5</v>
      </c>
      <c r="D50" s="23" t="str">
        <f>Criteria!D49</f>
        <v>On each web page, are status messages correctly rendered (by assistive technologies)?</v>
      </c>
      <c r="E50" s="23" t="s">
        <v>131</v>
      </c>
      <c r="F50" s="29" t="s">
        <v>136</v>
      </c>
      <c r="G50" s="23"/>
      <c r="H50" s="23"/>
    </row>
    <row r="51" spans="1:8" ht="29" x14ac:dyDescent="0.35">
      <c r="A51" s="106" t="str">
        <f>Criteria!$A$50</f>
        <v>MANDATORY ELEMENTS</v>
      </c>
      <c r="B51" s="28" t="str">
        <f>Criteria!B50</f>
        <v>RGAA</v>
      </c>
      <c r="C51" s="28" t="str">
        <f>Criteria!C50</f>
        <v>8.1</v>
      </c>
      <c r="D51" s="23" t="str">
        <f>Criteria!D50</f>
        <v>Has each web page a defined document type?</v>
      </c>
      <c r="E51" s="23" t="s">
        <v>131</v>
      </c>
      <c r="F51" s="29" t="s">
        <v>136</v>
      </c>
      <c r="G51" s="23"/>
      <c r="H51" s="23"/>
    </row>
    <row r="52" spans="1:8" ht="29" x14ac:dyDescent="0.35">
      <c r="A52" s="107"/>
      <c r="B52" s="28" t="str">
        <f>Criteria!B51</f>
        <v>RGAA</v>
      </c>
      <c r="C52" s="28" t="str">
        <f>Criteria!C51</f>
        <v>8.2</v>
      </c>
      <c r="D52" s="23" t="str">
        <f>Criteria!D51</f>
        <v>For each web page, is the generated source code valid for the specified document type?</v>
      </c>
      <c r="E52" s="23" t="s">
        <v>131</v>
      </c>
      <c r="F52" s="29" t="s">
        <v>136</v>
      </c>
      <c r="G52" s="23"/>
      <c r="H52" s="23"/>
    </row>
    <row r="53" spans="1:8" ht="29" x14ac:dyDescent="0.35">
      <c r="A53" s="107"/>
      <c r="B53" s="28" t="str">
        <f>Criteria!B52</f>
        <v>RGAA</v>
      </c>
      <c r="C53" s="28" t="str">
        <f>Criteria!C52</f>
        <v>8.3</v>
      </c>
      <c r="D53" s="23" t="str">
        <f>Criteria!D52</f>
        <v>On each web page, is the default language present?</v>
      </c>
      <c r="E53" s="23" t="s">
        <v>131</v>
      </c>
      <c r="F53" s="29" t="s">
        <v>136</v>
      </c>
      <c r="G53" s="23"/>
      <c r="H53" s="23"/>
    </row>
    <row r="54" spans="1:8" ht="29" x14ac:dyDescent="0.35">
      <c r="A54" s="107"/>
      <c r="B54" s="28" t="str">
        <f>Criteria!B53</f>
        <v>RGAA</v>
      </c>
      <c r="C54" s="28" t="str">
        <f>Criteria!C53</f>
        <v>8.4</v>
      </c>
      <c r="D54" s="23" t="str">
        <f>Criteria!D53</f>
        <v>For each web page with a default language, is the language code relevant?</v>
      </c>
      <c r="E54" s="23" t="s">
        <v>131</v>
      </c>
      <c r="F54" s="29" t="s">
        <v>136</v>
      </c>
      <c r="G54" s="23"/>
      <c r="H54" s="23"/>
    </row>
    <row r="55" spans="1:8" ht="29" x14ac:dyDescent="0.35">
      <c r="A55" s="107"/>
      <c r="B55" s="28" t="str">
        <f>Criteria!B54</f>
        <v>RGAA</v>
      </c>
      <c r="C55" s="28" t="str">
        <f>Criteria!C54</f>
        <v>8.5</v>
      </c>
      <c r="D55" s="23" t="str">
        <f>Criteria!D54</f>
        <v>Does every web page have a page title?</v>
      </c>
      <c r="E55" s="23" t="s">
        <v>131</v>
      </c>
      <c r="F55" s="29" t="s">
        <v>136</v>
      </c>
      <c r="G55" s="23"/>
      <c r="H55" s="23"/>
    </row>
    <row r="56" spans="1:8" ht="29" x14ac:dyDescent="0.35">
      <c r="A56" s="107"/>
      <c r="B56" s="28" t="str">
        <f>Criteria!B55</f>
        <v>RGAA</v>
      </c>
      <c r="C56" s="28" t="str">
        <f>Criteria!C55</f>
        <v>8.6</v>
      </c>
      <c r="D56" s="23" t="str">
        <f>Criteria!D55</f>
        <v>For each web page with a page title, is this title relevant?</v>
      </c>
      <c r="E56" s="23" t="s">
        <v>131</v>
      </c>
      <c r="F56" s="29" t="s">
        <v>136</v>
      </c>
      <c r="G56" s="23"/>
      <c r="H56" s="23"/>
    </row>
    <row r="57" spans="1:8" ht="29" x14ac:dyDescent="0.35">
      <c r="A57" s="107"/>
      <c r="B57" s="28" t="str">
        <f>Criteria!B56</f>
        <v>RGAA</v>
      </c>
      <c r="C57" s="28" t="str">
        <f>Criteria!C56</f>
        <v>8.7</v>
      </c>
      <c r="D57" s="23" t="str">
        <f>Criteria!D56</f>
        <v>On each web page, is each language change indicated in the source code (excluding special cases)?</v>
      </c>
      <c r="E57" s="23" t="s">
        <v>131</v>
      </c>
      <c r="F57" s="29" t="s">
        <v>136</v>
      </c>
      <c r="G57" s="23"/>
      <c r="H57" s="23"/>
    </row>
    <row r="58" spans="1:8" ht="29" x14ac:dyDescent="0.35">
      <c r="A58" s="107"/>
      <c r="B58" s="28" t="str">
        <f>Criteria!B57</f>
        <v>RGAA</v>
      </c>
      <c r="C58" s="28" t="str">
        <f>Criteria!C57</f>
        <v>8.8</v>
      </c>
      <c r="D58" s="23" t="str">
        <f>Criteria!D57</f>
        <v>On each web page, is the language code for each language change valid and relevant?</v>
      </c>
      <c r="E58" s="23" t="s">
        <v>131</v>
      </c>
      <c r="F58" s="29" t="s">
        <v>136</v>
      </c>
      <c r="G58" s="23"/>
      <c r="H58" s="23"/>
    </row>
    <row r="59" spans="1:8" ht="29" x14ac:dyDescent="0.35">
      <c r="A59" s="107"/>
      <c r="B59" s="28" t="str">
        <f>Criteria!B58</f>
        <v>RGAA</v>
      </c>
      <c r="C59" s="28" t="str">
        <f>Criteria!C58</f>
        <v>8.9</v>
      </c>
      <c r="D59" s="23" t="str">
        <f>Criteria!D58</f>
        <v>On each web page, tags must not be used only for layout purposes. Is this rule respected?</v>
      </c>
      <c r="E59" s="23" t="s">
        <v>131</v>
      </c>
      <c r="F59" s="29" t="s">
        <v>136</v>
      </c>
      <c r="G59" s="23"/>
      <c r="H59" s="23"/>
    </row>
    <row r="60" spans="1:8" ht="29" x14ac:dyDescent="0.35">
      <c r="A60" s="108"/>
      <c r="B60" s="28" t="str">
        <f>Criteria!B59</f>
        <v>RGAA</v>
      </c>
      <c r="C60" s="28" t="str">
        <f>Criteria!C59</f>
        <v>8.10</v>
      </c>
      <c r="D60" s="23" t="str">
        <f>Criteria!D59</f>
        <v>On each web page, are changes in reading direction indicated?</v>
      </c>
      <c r="E60" s="23" t="s">
        <v>131</v>
      </c>
      <c r="F60" s="29" t="s">
        <v>136</v>
      </c>
      <c r="G60" s="23"/>
      <c r="H60" s="23"/>
    </row>
    <row r="61" spans="1:8" ht="29" x14ac:dyDescent="0.35">
      <c r="A61" s="106" t="str">
        <f>Criteria!$A$60</f>
        <v>STRUCTURE</v>
      </c>
      <c r="B61" s="28" t="str">
        <f>Criteria!B60</f>
        <v>RGAA</v>
      </c>
      <c r="C61" s="28" t="str">
        <f>Criteria!C60</f>
        <v>9.1</v>
      </c>
      <c r="D61" s="23" t="str">
        <f>Criteria!D60</f>
        <v>On each web page, is the information structured by the appropriate use of headings?</v>
      </c>
      <c r="E61" s="23" t="s">
        <v>131</v>
      </c>
      <c r="F61" s="29" t="s">
        <v>136</v>
      </c>
      <c r="G61" s="23"/>
      <c r="H61" s="23"/>
    </row>
    <row r="62" spans="1:8" ht="29" x14ac:dyDescent="0.35">
      <c r="A62" s="107"/>
      <c r="B62" s="28" t="str">
        <f>Criteria!B61</f>
        <v>RGAA</v>
      </c>
      <c r="C62" s="28" t="str">
        <f>Criteria!C61</f>
        <v>9.2</v>
      </c>
      <c r="D62" s="23" t="str">
        <f>Criteria!D61</f>
        <v>On each web page, is the document structure consistent (excluding special cases)?</v>
      </c>
      <c r="E62" s="23" t="s">
        <v>131</v>
      </c>
      <c r="F62" s="29" t="s">
        <v>136</v>
      </c>
      <c r="G62" s="23"/>
      <c r="H62" s="23"/>
    </row>
    <row r="63" spans="1:8" ht="29" x14ac:dyDescent="0.35">
      <c r="A63" s="107"/>
      <c r="B63" s="28" t="str">
        <f>Criteria!B62</f>
        <v>RGAA</v>
      </c>
      <c r="C63" s="28" t="str">
        <f>Criteria!C62</f>
        <v>9.3</v>
      </c>
      <c r="D63" s="23" t="str">
        <f>Criteria!D62</f>
        <v>On each web page, is each list correctly structured?</v>
      </c>
      <c r="E63" s="23" t="s">
        <v>131</v>
      </c>
      <c r="F63" s="29" t="s">
        <v>136</v>
      </c>
      <c r="G63" s="23"/>
      <c r="H63" s="23"/>
    </row>
    <row r="64" spans="1:8" ht="29" x14ac:dyDescent="0.35">
      <c r="A64" s="108"/>
      <c r="B64" s="28" t="str">
        <f>Criteria!B63</f>
        <v>RGAA</v>
      </c>
      <c r="C64" s="28" t="str">
        <f>Criteria!C63</f>
        <v>9.4</v>
      </c>
      <c r="D64" s="23" t="str">
        <f>Criteria!D63</f>
        <v>On each web page, is each quotation correctly indicated?</v>
      </c>
      <c r="E64" s="23" t="s">
        <v>131</v>
      </c>
      <c r="F64" s="29" t="s">
        <v>136</v>
      </c>
      <c r="G64" s="23"/>
      <c r="H64" s="23"/>
    </row>
    <row r="65" spans="1:8" ht="29" x14ac:dyDescent="0.35">
      <c r="A65" s="106" t="str">
        <f>Criteria!$A$64</f>
        <v>PRESENTATION</v>
      </c>
      <c r="B65" s="28" t="str">
        <f>Criteria!B64</f>
        <v>RGAA</v>
      </c>
      <c r="C65" s="28" t="str">
        <f>Criteria!C64</f>
        <v>10.1</v>
      </c>
      <c r="D65" s="23" t="str">
        <f>Criteria!D64</f>
        <v>In the website, are style sheets used to control the presentation of information?</v>
      </c>
      <c r="E65" s="23" t="s">
        <v>131</v>
      </c>
      <c r="F65" s="29" t="s">
        <v>136</v>
      </c>
      <c r="G65" s="23"/>
      <c r="H65" s="23"/>
    </row>
    <row r="66" spans="1:8" ht="43.5" x14ac:dyDescent="0.35">
      <c r="A66" s="107"/>
      <c r="B66" s="28" t="str">
        <f>Criteria!B65</f>
        <v>RGAA</v>
      </c>
      <c r="C66" s="28" t="str">
        <f>Criteria!C65</f>
        <v>10.2</v>
      </c>
      <c r="D66" s="23" t="str">
        <f>Criteria!D65</f>
        <v>On each web page, is the visible content conveying information still present when the style sheets are deactivated?</v>
      </c>
      <c r="E66" s="23" t="s">
        <v>131</v>
      </c>
      <c r="F66" s="29" t="s">
        <v>136</v>
      </c>
      <c r="G66" s="23"/>
      <c r="H66" s="23"/>
    </row>
    <row r="67" spans="1:8" ht="43.5" x14ac:dyDescent="0.35">
      <c r="A67" s="107"/>
      <c r="B67" s="28" t="str">
        <f>Criteria!B66</f>
        <v>RGAA</v>
      </c>
      <c r="C67" s="28" t="str">
        <f>Criteria!C66</f>
        <v>10.3</v>
      </c>
      <c r="D67" s="23" t="str">
        <f>Criteria!D66</f>
        <v>On each web page, does the information remain understandable when the style sheets are deactivated?</v>
      </c>
      <c r="E67" s="23" t="s">
        <v>131</v>
      </c>
      <c r="F67" s="29" t="s">
        <v>136</v>
      </c>
      <c r="G67" s="23"/>
      <c r="H67" s="23"/>
    </row>
    <row r="68" spans="1:8" ht="43.5" x14ac:dyDescent="0.35">
      <c r="A68" s="107"/>
      <c r="B68" s="28" t="str">
        <f>Criteria!B67</f>
        <v>RGAA</v>
      </c>
      <c r="C68" s="28" t="str">
        <f>Criteria!C67</f>
        <v>10.4</v>
      </c>
      <c r="D68" s="23" t="str">
        <f>Criteria!D67</f>
        <v>On each web page, is the text still readable when the font size is increased by at least 200% (excluding special cases)?</v>
      </c>
      <c r="E68" s="23" t="s">
        <v>131</v>
      </c>
      <c r="F68" s="29" t="s">
        <v>136</v>
      </c>
      <c r="G68" s="23"/>
      <c r="H68" s="23"/>
    </row>
    <row r="69" spans="1:8" ht="29" x14ac:dyDescent="0.35">
      <c r="A69" s="107"/>
      <c r="B69" s="28" t="str">
        <f>Criteria!B68</f>
        <v>RGAA</v>
      </c>
      <c r="C69" s="28" t="str">
        <f>Criteria!C68</f>
        <v>10.5</v>
      </c>
      <c r="D69" s="23" t="str">
        <f>Criteria!D68</f>
        <v>On each web page, are the CSS declarations for element background and font colours used correctly?</v>
      </c>
      <c r="E69" s="23" t="s">
        <v>131</v>
      </c>
      <c r="F69" s="29" t="s">
        <v>136</v>
      </c>
      <c r="G69" s="23"/>
      <c r="H69" s="23"/>
    </row>
    <row r="70" spans="1:8" ht="29" x14ac:dyDescent="0.35">
      <c r="A70" s="107"/>
      <c r="B70" s="28" t="str">
        <f>Criteria!B69</f>
        <v>RGAA</v>
      </c>
      <c r="C70" s="28" t="str">
        <f>Criteria!C69</f>
        <v>10.6</v>
      </c>
      <c r="D70" s="23" t="str">
        <f>Criteria!D69</f>
        <v>On each web page, is each link whose nature is not obvious visible in relation to the surrounding text?</v>
      </c>
      <c r="E70" s="23" t="s">
        <v>131</v>
      </c>
      <c r="F70" s="29" t="s">
        <v>136</v>
      </c>
      <c r="G70" s="23"/>
      <c r="H70" s="23"/>
    </row>
    <row r="71" spans="1:8" ht="29" x14ac:dyDescent="0.35">
      <c r="A71" s="107"/>
      <c r="B71" s="28" t="str">
        <f>Criteria!B70</f>
        <v>RGAA</v>
      </c>
      <c r="C71" s="28" t="str">
        <f>Criteria!C70</f>
        <v>10.7</v>
      </c>
      <c r="D71" s="23" t="str">
        <f>Criteria!D70</f>
        <v>On each web page, for each element receiving the focus, is the focus visible?</v>
      </c>
      <c r="E71" s="23" t="s">
        <v>131</v>
      </c>
      <c r="F71" s="29" t="s">
        <v>136</v>
      </c>
      <c r="G71" s="23"/>
      <c r="H71" s="23"/>
    </row>
    <row r="72" spans="1:8" ht="29" x14ac:dyDescent="0.35">
      <c r="A72" s="107"/>
      <c r="B72" s="28" t="str">
        <f>Criteria!B71</f>
        <v>RGAA</v>
      </c>
      <c r="C72" s="28" t="str">
        <f>Criteria!C71</f>
        <v>10.8</v>
      </c>
      <c r="D72" s="23" t="str">
        <f>Criteria!D71</f>
        <v>For each web page, should hidden content be ignored by assistive technologies?</v>
      </c>
      <c r="E72" s="23" t="s">
        <v>131</v>
      </c>
      <c r="F72" s="29" t="s">
        <v>136</v>
      </c>
      <c r="G72" s="23"/>
      <c r="H72" s="23"/>
    </row>
    <row r="73" spans="1:8" ht="29" x14ac:dyDescent="0.35">
      <c r="A73" s="107"/>
      <c r="B73" s="28" t="str">
        <f>Criteria!B72</f>
        <v>RGAA</v>
      </c>
      <c r="C73" s="28" t="str">
        <f>Criteria!C72</f>
        <v>10.9</v>
      </c>
      <c r="D73" s="23" t="str">
        <f>Criteria!D72</f>
        <v>On each web page, information must not be conveyed solely by shape, size or location. Is this rule respected?</v>
      </c>
      <c r="E73" s="23" t="s">
        <v>131</v>
      </c>
      <c r="F73" s="29" t="s">
        <v>136</v>
      </c>
      <c r="G73" s="23"/>
      <c r="H73" s="23"/>
    </row>
    <row r="74" spans="1:8" ht="43.5" x14ac:dyDescent="0.35">
      <c r="A74" s="107"/>
      <c r="B74" s="28" t="str">
        <f>Criteria!B73</f>
        <v>RGAA</v>
      </c>
      <c r="C74" s="28" t="str">
        <f>Criteria!C73</f>
        <v>10.10</v>
      </c>
      <c r="D74" s="23" t="str">
        <f>Criteria!D73</f>
        <v>On each web page, information must not be conveyed by shape, size or location only. Is this rule implemented appropriately?</v>
      </c>
      <c r="E74" s="23" t="s">
        <v>131</v>
      </c>
      <c r="F74" s="29" t="s">
        <v>136</v>
      </c>
      <c r="G74" s="23"/>
      <c r="H74" s="23"/>
    </row>
    <row r="75" spans="1:8" ht="72.5" x14ac:dyDescent="0.35">
      <c r="A75" s="107"/>
      <c r="B75" s="28" t="str">
        <f>Criteria!B74</f>
        <v>RGAA</v>
      </c>
      <c r="C75" s="28" t="str">
        <f>Criteria!C74</f>
        <v>10.11</v>
      </c>
      <c r="D75" s="23"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3" t="s">
        <v>131</v>
      </c>
      <c r="F75" s="29" t="s">
        <v>136</v>
      </c>
      <c r="G75" s="23"/>
      <c r="H75" s="23"/>
    </row>
    <row r="76" spans="1:8" ht="43.5" x14ac:dyDescent="0.35">
      <c r="A76" s="107"/>
      <c r="B76" s="28" t="str">
        <f>Criteria!B75</f>
        <v>RGAA</v>
      </c>
      <c r="C76" s="28" t="str">
        <f>Criteria!C75</f>
        <v>10.12</v>
      </c>
      <c r="D76" s="23" t="str">
        <f>Criteria!D75</f>
        <v>On each web page, can the text spacing properties be redefined by the user without loss of content or functionality (except in special cases)?</v>
      </c>
      <c r="E76" s="23" t="s">
        <v>131</v>
      </c>
      <c r="F76" s="29" t="s">
        <v>136</v>
      </c>
      <c r="G76" s="23"/>
      <c r="H76" s="23"/>
    </row>
    <row r="77" spans="1:8" ht="58" x14ac:dyDescent="0.35">
      <c r="A77" s="107"/>
      <c r="B77" s="28" t="str">
        <f>Criteria!B76</f>
        <v>RGAA</v>
      </c>
      <c r="C77" s="28" t="str">
        <f>Criteria!C76</f>
        <v>10.13</v>
      </c>
      <c r="D77" s="23" t="str">
        <f>Criteria!D76</f>
        <v>On each web page, is the additional content appearing when focused or when hovering over a user interface component controllable by the user (excluding special cases)?</v>
      </c>
      <c r="E77" s="23" t="s">
        <v>131</v>
      </c>
      <c r="F77" s="29" t="s">
        <v>136</v>
      </c>
      <c r="G77" s="23"/>
      <c r="H77" s="23"/>
    </row>
    <row r="78" spans="1:8" ht="43.5" x14ac:dyDescent="0.35">
      <c r="A78" s="108"/>
      <c r="B78" s="28" t="str">
        <f>Criteria!B77</f>
        <v>RGAA</v>
      </c>
      <c r="C78" s="28" t="str">
        <f>Criteria!C77</f>
        <v>10.14</v>
      </c>
      <c r="D78" s="23" t="str">
        <f>Criteria!D77</f>
        <v>On each web page, can additional content that appears using CSS styles only be made visible using the keyboard and any pointing device?</v>
      </c>
      <c r="E78" s="23" t="s">
        <v>131</v>
      </c>
      <c r="F78" s="29" t="s">
        <v>136</v>
      </c>
      <c r="G78" s="23"/>
      <c r="H78" s="23"/>
    </row>
    <row r="79" spans="1:8" ht="29" x14ac:dyDescent="0.35">
      <c r="A79" s="106" t="str">
        <f>Criteria!$A$78</f>
        <v>FORMS</v>
      </c>
      <c r="B79" s="28" t="str">
        <f>Criteria!B78</f>
        <v>RGAA</v>
      </c>
      <c r="C79" s="28" t="str">
        <f>Criteria!C78</f>
        <v>11.1</v>
      </c>
      <c r="D79" s="23" t="str">
        <f>Criteria!D78</f>
        <v>Does each form input field have a label?</v>
      </c>
      <c r="E79" s="23" t="s">
        <v>131</v>
      </c>
      <c r="F79" s="29" t="s">
        <v>136</v>
      </c>
      <c r="G79" s="23"/>
      <c r="H79" s="23"/>
    </row>
    <row r="80" spans="1:8" ht="29" x14ac:dyDescent="0.35">
      <c r="A80" s="107"/>
      <c r="B80" s="28" t="str">
        <f>Criteria!B79</f>
        <v>RGAA</v>
      </c>
      <c r="C80" s="28" t="str">
        <f>Criteria!C79</f>
        <v>11.2</v>
      </c>
      <c r="D80" s="23" t="str">
        <f>Criteria!D79</f>
        <v>Is each label associated with a form field relevant (excluding special cases)?</v>
      </c>
      <c r="E80" s="23" t="s">
        <v>131</v>
      </c>
      <c r="F80" s="29" t="s">
        <v>136</v>
      </c>
      <c r="G80" s="23"/>
      <c r="H80" s="23"/>
    </row>
    <row r="81" spans="1:8" ht="43.5" x14ac:dyDescent="0.35">
      <c r="A81" s="107"/>
      <c r="B81" s="28" t="str">
        <f>Criteria!B80</f>
        <v>RGAA</v>
      </c>
      <c r="C81" s="28" t="str">
        <f>Criteria!C80</f>
        <v>11.3</v>
      </c>
      <c r="D81" s="23" t="str">
        <f>Criteria!D80</f>
        <v>In each form, is each label associated with a form input field having the same function and repeated several times in the same page or in a set of web pages consistent?</v>
      </c>
      <c r="E81" s="23" t="s">
        <v>131</v>
      </c>
      <c r="F81" s="29" t="s">
        <v>136</v>
      </c>
      <c r="G81" s="23"/>
      <c r="H81" s="23"/>
    </row>
    <row r="82" spans="1:8" ht="43.5" x14ac:dyDescent="0.35">
      <c r="A82" s="107"/>
      <c r="B82" s="28" t="str">
        <f>Criteria!B81</f>
        <v>RGAA</v>
      </c>
      <c r="C82" s="28" t="str">
        <f>Criteria!C81</f>
        <v>11.4</v>
      </c>
      <c r="D82" s="23" t="str">
        <f>Criteria!D81</f>
        <v>In each form, are each field label and its associated field located next to each other (excluding special cases)?</v>
      </c>
      <c r="E82" s="23" t="s">
        <v>131</v>
      </c>
      <c r="F82" s="29" t="s">
        <v>136</v>
      </c>
      <c r="G82" s="23"/>
      <c r="H82" s="23"/>
    </row>
    <row r="83" spans="1:8" ht="29" x14ac:dyDescent="0.35">
      <c r="A83" s="107"/>
      <c r="B83" s="28" t="str">
        <f>Criteria!B82</f>
        <v>RGAA</v>
      </c>
      <c r="C83" s="28" t="str">
        <f>Criteria!C82</f>
        <v>11.5</v>
      </c>
      <c r="D83" s="23" t="str">
        <f>Criteria!D82</f>
        <v>In each form, are the related form controls grouped together, if necessary?</v>
      </c>
      <c r="E83" s="23" t="s">
        <v>131</v>
      </c>
      <c r="F83" s="29" t="s">
        <v>136</v>
      </c>
      <c r="G83" s="23"/>
      <c r="H83" s="23"/>
    </row>
    <row r="84" spans="1:8" ht="29" x14ac:dyDescent="0.35">
      <c r="A84" s="107"/>
      <c r="B84" s="28" t="str">
        <f>Criteria!B83</f>
        <v>RGAA</v>
      </c>
      <c r="C84" s="28" t="str">
        <f>Criteria!C83</f>
        <v>11.6</v>
      </c>
      <c r="D84" s="23" t="str">
        <f>Criteria!D83</f>
        <v>In each form, does each group of related form controls have a legend?</v>
      </c>
      <c r="E84" s="23" t="s">
        <v>131</v>
      </c>
      <c r="F84" s="29" t="s">
        <v>136</v>
      </c>
      <c r="G84" s="23"/>
      <c r="H84" s="23"/>
    </row>
    <row r="85" spans="1:8" ht="29" x14ac:dyDescent="0.35">
      <c r="A85" s="107"/>
      <c r="B85" s="28" t="str">
        <f>Criteria!B84</f>
        <v>RGAA</v>
      </c>
      <c r="C85" s="28" t="str">
        <f>Criteria!C84</f>
        <v>11.7</v>
      </c>
      <c r="D85" s="23" t="str">
        <f>Criteria!D84</f>
        <v>In each form, is each legend associated with a group of related form controls relevant?</v>
      </c>
      <c r="E85" s="23" t="s">
        <v>131</v>
      </c>
      <c r="F85" s="29" t="s">
        <v>136</v>
      </c>
      <c r="G85" s="23"/>
      <c r="H85" s="23"/>
    </row>
    <row r="86" spans="1:8" ht="29" x14ac:dyDescent="0.35">
      <c r="A86" s="107"/>
      <c r="B86" s="28" t="str">
        <f>Criteria!B85</f>
        <v>RGAA</v>
      </c>
      <c r="C86" s="28" t="str">
        <f>Criteria!C85</f>
        <v>11.8</v>
      </c>
      <c r="D86" s="23" t="str">
        <f>Criteria!D85</f>
        <v>In each form, are the items of the same type in a combobox grouped together in a relevant way?</v>
      </c>
      <c r="E86" s="23" t="s">
        <v>131</v>
      </c>
      <c r="F86" s="29" t="s">
        <v>136</v>
      </c>
      <c r="G86" s="23"/>
      <c r="H86" s="23"/>
    </row>
    <row r="87" spans="1:8" ht="29" x14ac:dyDescent="0.35">
      <c r="A87" s="107"/>
      <c r="B87" s="28" t="str">
        <f>Criteria!B86</f>
        <v>RGAA</v>
      </c>
      <c r="C87" s="28" t="str">
        <f>Criteria!C86</f>
        <v>11.9</v>
      </c>
      <c r="D87" s="23" t="str">
        <f>Criteria!D86</f>
        <v>In each form, is the label of each button relevant (excluding special cases)?</v>
      </c>
      <c r="E87" s="23" t="s">
        <v>131</v>
      </c>
      <c r="F87" s="29" t="s">
        <v>136</v>
      </c>
      <c r="G87" s="23"/>
      <c r="H87" s="23"/>
    </row>
    <row r="88" spans="1:8" ht="29" x14ac:dyDescent="0.35">
      <c r="A88" s="107"/>
      <c r="B88" s="28" t="str">
        <f>Criteria!B87</f>
        <v>RGAA</v>
      </c>
      <c r="C88" s="28" t="str">
        <f>Criteria!C87</f>
        <v>11.10</v>
      </c>
      <c r="D88" s="23" t="str">
        <f>Criteria!D87</f>
        <v>In each form, is the error managementl used appropriately (excluding special cases)?</v>
      </c>
      <c r="E88" s="23" t="s">
        <v>131</v>
      </c>
      <c r="F88" s="29" t="s">
        <v>136</v>
      </c>
      <c r="G88" s="23"/>
      <c r="H88" s="23"/>
    </row>
    <row r="89" spans="1:8" ht="29" x14ac:dyDescent="0.35">
      <c r="A89" s="107"/>
      <c r="B89" s="28" t="str">
        <f>Criteria!B88</f>
        <v>RGAA</v>
      </c>
      <c r="C89" s="28" t="str">
        <f>Criteria!C88</f>
        <v>11.11</v>
      </c>
      <c r="D89" s="23" t="str">
        <f>Criteria!D88</f>
        <v>In each form, is the error management accompanied, if necessary, by suggestions to help correct input errors?</v>
      </c>
      <c r="E89" s="23" t="s">
        <v>131</v>
      </c>
      <c r="F89" s="29" t="s">
        <v>136</v>
      </c>
      <c r="G89" s="23"/>
      <c r="H89" s="23"/>
    </row>
    <row r="90" spans="1:8" ht="72.5" x14ac:dyDescent="0.35">
      <c r="A90" s="107"/>
      <c r="B90" s="28" t="str">
        <f>Criteria!B89</f>
        <v>RGAA</v>
      </c>
      <c r="C90" s="28" t="str">
        <f>Criteria!C89</f>
        <v>11.12</v>
      </c>
      <c r="D90" s="23" t="str">
        <f>Criteria!D89</f>
        <v>For each form that modifies or deletes data, or transmits answers to a test or examination, or whose validation has financial or legal consequences, can the data entered be modified, updated or recovered by the user?</v>
      </c>
      <c r="E90" s="23" t="s">
        <v>131</v>
      </c>
      <c r="F90" s="29" t="s">
        <v>136</v>
      </c>
      <c r="G90" s="23"/>
      <c r="H90" s="23"/>
    </row>
    <row r="91" spans="1:8" ht="29" x14ac:dyDescent="0.35">
      <c r="A91" s="108"/>
      <c r="B91" s="28" t="str">
        <f>Criteria!B90</f>
        <v>RGAA</v>
      </c>
      <c r="C91" s="28" t="str">
        <f>Criteria!C90</f>
        <v>11.13</v>
      </c>
      <c r="D91" s="23" t="str">
        <f>Criteria!D90</f>
        <v>Can the purpose of an input field be identified to facilitate the automatic filling of fields with user data?</v>
      </c>
      <c r="E91" s="23" t="s">
        <v>131</v>
      </c>
      <c r="F91" s="29" t="s">
        <v>136</v>
      </c>
      <c r="G91" s="23"/>
      <c r="H91" s="23"/>
    </row>
    <row r="92" spans="1:8" ht="29" x14ac:dyDescent="0.35">
      <c r="A92" s="106" t="str">
        <f>Criteria!$A$91</f>
        <v>NAVIGATION</v>
      </c>
      <c r="B92" s="28" t="str">
        <f>Criteria!B91</f>
        <v>RGAA</v>
      </c>
      <c r="C92" s="28" t="str">
        <f>Criteria!C91</f>
        <v>12.1</v>
      </c>
      <c r="D92" s="23" t="str">
        <f>Criteria!D91</f>
        <v>Does each set of web pages have at least two different navigation systems (excluding special cases)?</v>
      </c>
      <c r="E92" s="23" t="s">
        <v>131</v>
      </c>
      <c r="F92" s="29" t="s">
        <v>136</v>
      </c>
      <c r="G92" s="23"/>
      <c r="H92" s="23"/>
    </row>
    <row r="93" spans="1:8" ht="29" x14ac:dyDescent="0.35">
      <c r="A93" s="107"/>
      <c r="B93" s="28" t="str">
        <f>Criteria!B92</f>
        <v>RGAA</v>
      </c>
      <c r="C93" s="28" t="str">
        <f>Criteria!C92</f>
        <v>12.2</v>
      </c>
      <c r="D93" s="23" t="str">
        <f>Criteria!D92</f>
        <v>In each set of pages, are the menu and navigation bars always at the same place (except in special cases)?</v>
      </c>
      <c r="E93" s="23" t="s">
        <v>131</v>
      </c>
      <c r="F93" s="29" t="s">
        <v>136</v>
      </c>
      <c r="G93" s="23"/>
      <c r="H93" s="23"/>
    </row>
    <row r="94" spans="1:8" ht="29" x14ac:dyDescent="0.35">
      <c r="A94" s="107"/>
      <c r="B94" s="28" t="str">
        <f>Criteria!B93</f>
        <v>RGAA</v>
      </c>
      <c r="C94" s="28" t="str">
        <f>Criteria!C93</f>
        <v>12.3</v>
      </c>
      <c r="D94" s="23" t="str">
        <f>Criteria!D93</f>
        <v>Is the site map page relevant?</v>
      </c>
      <c r="E94" s="23" t="s">
        <v>131</v>
      </c>
      <c r="F94" s="29" t="s">
        <v>136</v>
      </c>
      <c r="G94" s="23"/>
      <c r="H94" s="23"/>
    </row>
    <row r="95" spans="1:8" ht="29" x14ac:dyDescent="0.35">
      <c r="A95" s="107"/>
      <c r="B95" s="28" t="str">
        <f>Criteria!B94</f>
        <v>RGAA</v>
      </c>
      <c r="C95" s="28" t="str">
        <f>Criteria!C94</f>
        <v>12.4</v>
      </c>
      <c r="D95" s="23" t="str">
        <f>Criteria!D94</f>
        <v>In each set of pages, is the site map page accessible from an identical functionality?</v>
      </c>
      <c r="E95" s="23" t="s">
        <v>131</v>
      </c>
      <c r="F95" s="29" t="s">
        <v>136</v>
      </c>
      <c r="G95" s="23"/>
      <c r="H95" s="23"/>
    </row>
    <row r="96" spans="1:8" ht="29" x14ac:dyDescent="0.35">
      <c r="A96" s="107"/>
      <c r="B96" s="28" t="str">
        <f>Criteria!B95</f>
        <v>RGAA</v>
      </c>
      <c r="C96" s="28" t="str">
        <f>Criteria!C95</f>
        <v>12.5</v>
      </c>
      <c r="D96" s="23" t="str">
        <f>Criteria!D95</f>
        <v>In each set of pages, is the search engine reachable in the same way?</v>
      </c>
      <c r="E96" s="23" t="s">
        <v>131</v>
      </c>
      <c r="F96" s="29" t="s">
        <v>136</v>
      </c>
      <c r="G96" s="23"/>
      <c r="H96" s="23"/>
    </row>
    <row r="97" spans="1:8" ht="43.5" x14ac:dyDescent="0.35">
      <c r="A97" s="107"/>
      <c r="B97" s="28" t="str">
        <f>Criteria!B96</f>
        <v>RGAA</v>
      </c>
      <c r="C97" s="28" t="str">
        <f>Criteria!C96</f>
        <v>12.6</v>
      </c>
      <c r="D97" s="23" t="str">
        <f>Criteria!D96</f>
        <v>Can content grouping regions present in several web pages (header, main navigation, main content, footer and search engine) be reached or avoided?</v>
      </c>
      <c r="E97" s="23" t="s">
        <v>131</v>
      </c>
      <c r="F97" s="29" t="s">
        <v>136</v>
      </c>
      <c r="G97" s="23"/>
      <c r="H97" s="23"/>
    </row>
    <row r="98" spans="1:8" ht="29" x14ac:dyDescent="0.35">
      <c r="A98" s="107"/>
      <c r="B98" s="28" t="str">
        <f>Criteria!B97</f>
        <v>RGAA</v>
      </c>
      <c r="C98" s="28" t="str">
        <f>Criteria!C97</f>
        <v>12.7</v>
      </c>
      <c r="D98" s="23" t="str">
        <f>Criteria!D97</f>
        <v>On each web page, is there a bypass or skip link to the main content region (excluding special cases)?</v>
      </c>
      <c r="E98" s="23" t="s">
        <v>131</v>
      </c>
      <c r="F98" s="29" t="s">
        <v>136</v>
      </c>
      <c r="G98" s="23"/>
      <c r="H98" s="23"/>
    </row>
    <row r="99" spans="1:8" ht="29" x14ac:dyDescent="0.35">
      <c r="A99" s="107"/>
      <c r="B99" s="28" t="str">
        <f>Criteria!B98</f>
        <v>RGAA</v>
      </c>
      <c r="C99" s="28" t="str">
        <f>Criteria!C98</f>
        <v>12.8</v>
      </c>
      <c r="D99" s="23" t="str">
        <f>Criteria!D98</f>
        <v>On each web page, is the navigation sequence consistent?</v>
      </c>
      <c r="E99" s="23" t="s">
        <v>131</v>
      </c>
      <c r="F99" s="29" t="s">
        <v>136</v>
      </c>
      <c r="G99" s="23"/>
      <c r="H99" s="23"/>
    </row>
    <row r="100" spans="1:8" ht="29" x14ac:dyDescent="0.35">
      <c r="A100" s="107"/>
      <c r="B100" s="28" t="str">
        <f>Criteria!B99</f>
        <v>RGAA</v>
      </c>
      <c r="C100" s="28" t="str">
        <f>Criteria!C99</f>
        <v>12.9</v>
      </c>
      <c r="D100" s="23" t="str">
        <f>Criteria!D99</f>
        <v>On each web page, navigation must not contain any keyboard traps. Is this rule respected?</v>
      </c>
      <c r="E100" s="23" t="s">
        <v>131</v>
      </c>
      <c r="F100" s="29" t="s">
        <v>136</v>
      </c>
      <c r="G100" s="23"/>
      <c r="H100" s="23"/>
    </row>
    <row r="101" spans="1:8" ht="43.5" x14ac:dyDescent="0.35">
      <c r="A101" s="107"/>
      <c r="B101" s="28" t="str">
        <f>Criteria!B100</f>
        <v>RGAA</v>
      </c>
      <c r="C101" s="28" t="str">
        <f>Criteria!C100</f>
        <v>12.10</v>
      </c>
      <c r="D101" s="23" t="str">
        <f>Criteria!D100</f>
        <v>On each web page, are keyboard shortcuts using only one key (lowercase or uppercase letter, punctuation, number or symbol) controllable by the user?</v>
      </c>
      <c r="E101" s="23" t="s">
        <v>131</v>
      </c>
      <c r="F101" s="29" t="s">
        <v>136</v>
      </c>
      <c r="G101" s="23"/>
      <c r="H101" s="23"/>
    </row>
    <row r="102" spans="1:8" ht="58" x14ac:dyDescent="0.35">
      <c r="A102" s="108"/>
      <c r="B102" s="28" t="str">
        <f>Criteria!B101</f>
        <v>RGAA</v>
      </c>
      <c r="C102" s="28" t="str">
        <f>Criteria!C101</f>
        <v>12.11</v>
      </c>
      <c r="D102" s="23" t="str">
        <f>Criteria!D101</f>
        <v>On each web page, is the additional content that appears when hovering over, focusing on or activating a user interface component accessible by keyboard if necessary?</v>
      </c>
      <c r="E102" s="23" t="s">
        <v>131</v>
      </c>
      <c r="F102" s="29" t="s">
        <v>136</v>
      </c>
      <c r="G102" s="23"/>
      <c r="H102" s="23"/>
    </row>
    <row r="103" spans="1:8" ht="43.5" x14ac:dyDescent="0.35">
      <c r="A103" s="106" t="str">
        <f>Criteria!$A$102</f>
        <v>CONSULTATION</v>
      </c>
      <c r="B103" s="28" t="str">
        <f>Criteria!B102</f>
        <v>RGAA</v>
      </c>
      <c r="C103" s="28" t="str">
        <f>Criteria!C102</f>
        <v>13.1</v>
      </c>
      <c r="D103" s="23" t="str">
        <f>Criteria!D102</f>
        <v>For each web page, does the user have control over each time limit for modifying the content (excluding special cases)?</v>
      </c>
      <c r="E103" s="23" t="s">
        <v>131</v>
      </c>
      <c r="F103" s="29" t="s">
        <v>136</v>
      </c>
      <c r="G103" s="23"/>
      <c r="H103" s="23"/>
    </row>
    <row r="104" spans="1:8" ht="43.5" x14ac:dyDescent="0.35">
      <c r="A104" s="107"/>
      <c r="B104" s="28" t="str">
        <f>Criteria!B103</f>
        <v>RGAA</v>
      </c>
      <c r="C104" s="28" t="str">
        <f>Criteria!C103</f>
        <v>13.2</v>
      </c>
      <c r="D104" s="23" t="str">
        <f>Criteria!D103</f>
        <v>On each web page, the opening of a new window must not be triggered without user action. Is this rule respected?</v>
      </c>
      <c r="E104" s="23" t="s">
        <v>131</v>
      </c>
      <c r="F104" s="29" t="s">
        <v>136</v>
      </c>
      <c r="G104" s="23"/>
      <c r="H104" s="23"/>
    </row>
    <row r="105" spans="1:8" ht="43.5" x14ac:dyDescent="0.35">
      <c r="A105" s="107"/>
      <c r="B105" s="28" t="str">
        <f>Criteria!B104</f>
        <v>RGAA</v>
      </c>
      <c r="C105" s="28" t="str">
        <f>Criteria!C104</f>
        <v>13.3</v>
      </c>
      <c r="D105" s="23" t="str">
        <f>Criteria!D104</f>
        <v>On each web page, does each downloadable office document have an accessible version (excluding special cases)?</v>
      </c>
      <c r="E105" s="23" t="s">
        <v>131</v>
      </c>
      <c r="F105" s="29" t="s">
        <v>136</v>
      </c>
      <c r="G105" s="23"/>
      <c r="H105" s="23"/>
    </row>
    <row r="106" spans="1:8" ht="29" x14ac:dyDescent="0.35">
      <c r="A106" s="107"/>
      <c r="B106" s="28" t="str">
        <f>Criteria!B105</f>
        <v>RGAA</v>
      </c>
      <c r="C106" s="28" t="str">
        <f>Criteria!C105</f>
        <v>13.4</v>
      </c>
      <c r="D106" s="23" t="str">
        <f>Criteria!D105</f>
        <v>For each office document with an accessible version, does this version offer the same information?</v>
      </c>
      <c r="E106" s="23" t="s">
        <v>131</v>
      </c>
      <c r="F106" s="29" t="s">
        <v>136</v>
      </c>
      <c r="G106" s="23"/>
      <c r="H106" s="23"/>
    </row>
    <row r="107" spans="1:8" ht="29" x14ac:dyDescent="0.35">
      <c r="A107" s="107"/>
      <c r="B107" s="28" t="str">
        <f>Criteria!B106</f>
        <v>RGAA</v>
      </c>
      <c r="C107" s="28" t="str">
        <f>Criteria!C106</f>
        <v>13.5</v>
      </c>
      <c r="D107" s="23" t="str">
        <f>Criteria!D106</f>
        <v>Is there an alternative to every cryptic content (ASCII art, emoticon, cryptic syntax) on every web page?</v>
      </c>
      <c r="E107" s="23" t="s">
        <v>131</v>
      </c>
      <c r="F107" s="29" t="s">
        <v>136</v>
      </c>
      <c r="G107" s="23"/>
      <c r="H107" s="23"/>
    </row>
    <row r="108" spans="1:8" ht="43.5" x14ac:dyDescent="0.35">
      <c r="A108" s="107"/>
      <c r="B108" s="28" t="str">
        <f>Criteria!B107</f>
        <v>RGAA</v>
      </c>
      <c r="C108" s="28" t="str">
        <f>Criteria!C107</f>
        <v>13.6</v>
      </c>
      <c r="D108" s="23" t="str">
        <f>Criteria!D107</f>
        <v>On each web page, for each cryptic content (ASCII art, emoticon, cryptic syntax) having an alternative, is this alternative relevant?</v>
      </c>
      <c r="E108" s="23" t="s">
        <v>131</v>
      </c>
      <c r="F108" s="29" t="s">
        <v>136</v>
      </c>
      <c r="G108" s="23"/>
      <c r="H108" s="23"/>
    </row>
    <row r="109" spans="1:8" ht="29" x14ac:dyDescent="0.35">
      <c r="A109" s="107"/>
      <c r="B109" s="28" t="str">
        <f>Criteria!B108</f>
        <v>RGAA</v>
      </c>
      <c r="C109" s="28" t="str">
        <f>Criteria!C108</f>
        <v>13.7</v>
      </c>
      <c r="D109" s="23" t="str">
        <f>Criteria!D108</f>
        <v>On each web page, are sudden changes in brightness or blinking used correctly?</v>
      </c>
      <c r="E109" s="23" t="s">
        <v>131</v>
      </c>
      <c r="F109" s="29" t="s">
        <v>136</v>
      </c>
      <c r="G109" s="23"/>
      <c r="H109" s="23"/>
    </row>
    <row r="110" spans="1:8" ht="29" x14ac:dyDescent="0.35">
      <c r="A110" s="107"/>
      <c r="B110" s="28" t="str">
        <f>Criteria!B109</f>
        <v>RGAA</v>
      </c>
      <c r="C110" s="28" t="str">
        <f>Criteria!C109</f>
        <v>13.8</v>
      </c>
      <c r="D110" s="23" t="str">
        <f>Criteria!D109</f>
        <v>On each web page, is every moving or blinking content controllable by the user?</v>
      </c>
      <c r="E110" s="23" t="s">
        <v>131</v>
      </c>
      <c r="F110" s="29" t="s">
        <v>136</v>
      </c>
    </row>
    <row r="111" spans="1:8" ht="43.5" x14ac:dyDescent="0.35">
      <c r="A111" s="107"/>
      <c r="B111" s="28" t="str">
        <f>Criteria!B110</f>
        <v>RGAA</v>
      </c>
      <c r="C111" s="28" t="str">
        <f>Criteria!C110</f>
        <v>13.9</v>
      </c>
      <c r="D111" s="23" t="str">
        <f>Criteria!D110</f>
        <v>On each web page, can the content be viewed in any screen orientation (portrait or landscape) (excluding special cases)?</v>
      </c>
      <c r="E111" s="23" t="s">
        <v>131</v>
      </c>
      <c r="F111" s="29" t="s">
        <v>136</v>
      </c>
    </row>
    <row r="112" spans="1:8" ht="43.5" x14ac:dyDescent="0.35">
      <c r="A112" s="107"/>
      <c r="B112" s="28" t="str">
        <f>Criteria!B111</f>
        <v>RGAA</v>
      </c>
      <c r="C112" s="28" t="str">
        <f>Criteria!C111</f>
        <v>13.10</v>
      </c>
      <c r="D112" s="23" t="str">
        <f>Criteria!D111</f>
        <v>On each web page, can the features usable or available by means of a complex gesture also be available by means of a simple gesture (excluding special cases)?</v>
      </c>
      <c r="E112" s="23" t="s">
        <v>131</v>
      </c>
      <c r="F112" s="29" t="s">
        <v>136</v>
      </c>
    </row>
    <row r="113" spans="1:6" ht="43.5" x14ac:dyDescent="0.35">
      <c r="A113" s="107"/>
      <c r="B113" s="28" t="str">
        <f>Criteria!B112</f>
        <v>RGAA</v>
      </c>
      <c r="C113" s="28" t="str">
        <f>Criteria!C112</f>
        <v>13.11</v>
      </c>
      <c r="D113" s="23" t="str">
        <f>Criteria!D112</f>
        <v>On each web page, can actions triggered by a pointing device on a single point on the screen be cancelled (except in special cases)?</v>
      </c>
      <c r="E113" s="23" t="s">
        <v>131</v>
      </c>
      <c r="F113" s="29" t="s">
        <v>136</v>
      </c>
    </row>
    <row r="114" spans="1:6" ht="43.5" x14ac:dyDescent="0.35">
      <c r="A114" s="107"/>
      <c r="B114" s="28" t="str">
        <f>Criteria!B113</f>
        <v>RGAA</v>
      </c>
      <c r="C114" s="28" t="str">
        <f>Criteria!C113</f>
        <v>13.12</v>
      </c>
      <c r="D114" s="23" t="str">
        <f>Criteria!D113</f>
        <v>On each web page, can the features that involve movement to or from the device be satisfied in an alternative way (excluding special cases)?</v>
      </c>
      <c r="E114" s="23" t="s">
        <v>131</v>
      </c>
      <c r="F114" s="29" t="s">
        <v>136</v>
      </c>
    </row>
    <row r="115" spans="1:6" ht="58" x14ac:dyDescent="0.35">
      <c r="A115" s="107"/>
      <c r="B115" s="28" t="str">
        <f>Criteria!B114</f>
        <v>-</v>
      </c>
      <c r="C115" s="28" t="str">
        <f>Criteria!C114</f>
        <v>13.13</v>
      </c>
      <c r="D115" s="23" t="str">
        <f>Criteria!D114</f>
        <v>For each document conversion feature, is the accessibility information available in the source document kept in the destination document (excluding special cases)?</v>
      </c>
      <c r="E115" s="23" t="s">
        <v>131</v>
      </c>
      <c r="F115" s="29" t="s">
        <v>136</v>
      </c>
    </row>
    <row r="116" spans="1:6" ht="43.5" x14ac:dyDescent="0.35">
      <c r="A116" s="108"/>
      <c r="B116" s="28" t="str">
        <f>Criteria!B115</f>
        <v>-</v>
      </c>
      <c r="C116" s="28" t="str">
        <f>Criteria!C115</f>
        <v>13.14</v>
      </c>
      <c r="D116" s="23" t="str">
        <f>Criteria!D115</f>
        <v>Does each identification or control feature that relies on the use of biological characteristics of the user have an alternative method?</v>
      </c>
      <c r="E116" s="23" t="s">
        <v>131</v>
      </c>
      <c r="F116" s="29" t="s">
        <v>136</v>
      </c>
    </row>
    <row r="117" spans="1:6" ht="43.5" x14ac:dyDescent="0.35">
      <c r="A117" s="106" t="str">
        <f>Criteria!$A$116</f>
        <v>DOC &amp; ACCESSIBILITY FEATURES</v>
      </c>
      <c r="B117" s="28" t="str">
        <f>Criteria!B116</f>
        <v>-</v>
      </c>
      <c r="C117" s="28" t="str">
        <f>Criteria!C116</f>
        <v>14.1</v>
      </c>
      <c r="D117" s="23" t="str">
        <f>Criteria!D116</f>
        <v>Does the website's documentation describe the accessibility features available and information relating to compatibility with accessibility?</v>
      </c>
      <c r="E117" s="23" t="s">
        <v>131</v>
      </c>
      <c r="F117" s="29" t="s">
        <v>136</v>
      </c>
    </row>
    <row r="118" spans="1:6" ht="72.5" x14ac:dyDescent="0.35">
      <c r="A118" s="107"/>
      <c r="B118" s="28" t="str">
        <f>Criteria!B117</f>
        <v>-</v>
      </c>
      <c r="C118" s="28" t="str">
        <f>Criteria!C117</f>
        <v>14.2</v>
      </c>
      <c r="D118" s="23" t="str">
        <f>Criteria!D117</f>
        <v>For each accessibility feature described in the documentation, the mechanism for enabling an accessibility feature meets the accessibility needs of the users concerned. Is this rule respected (excluding special cases)?</v>
      </c>
      <c r="E118" s="23" t="s">
        <v>131</v>
      </c>
      <c r="F118" s="29" t="s">
        <v>136</v>
      </c>
    </row>
    <row r="119" spans="1:6" ht="29" x14ac:dyDescent="0.35">
      <c r="A119" s="108"/>
      <c r="B119" s="28" t="str">
        <f>Criteria!B118</f>
        <v>-</v>
      </c>
      <c r="C119" s="28" t="str">
        <f>Criteria!C118</f>
        <v>14.3</v>
      </c>
      <c r="D119" s="23" t="str">
        <f>Criteria!D118</f>
        <v>Does the website documentation comply with the digital accessibility rules?</v>
      </c>
      <c r="E119" s="23" t="s">
        <v>131</v>
      </c>
      <c r="F119" s="29" t="s">
        <v>136</v>
      </c>
    </row>
    <row r="120" spans="1:6" ht="43.5" x14ac:dyDescent="0.35">
      <c r="A120" s="106" t="str">
        <f>Criteria!$A$119</f>
        <v>EDITING TOOLS</v>
      </c>
      <c r="B120" s="28" t="str">
        <f>Criteria!B119</f>
        <v>-</v>
      </c>
      <c r="C120" s="28" t="str">
        <f>Criteria!C119</f>
        <v>15.1</v>
      </c>
      <c r="D120" s="23" t="str">
        <f>Criteria!D119</f>
        <v>Does each editing tool allow you to define the accessibility information needed to create content that complies with the digital accessibility rules?</v>
      </c>
      <c r="E120" s="23" t="s">
        <v>131</v>
      </c>
      <c r="F120" s="29" t="s">
        <v>136</v>
      </c>
    </row>
    <row r="121" spans="1:6" ht="43.5" x14ac:dyDescent="0.35">
      <c r="A121" s="107"/>
      <c r="B121" s="28" t="str">
        <f>Criteria!B120</f>
        <v>-</v>
      </c>
      <c r="C121" s="28" t="str">
        <f>Criteria!C120</f>
        <v>15.2</v>
      </c>
      <c r="D121" s="23" t="str">
        <f>Criteria!D120</f>
        <v>Does each editing tool provide help with creating content that complies with the digital accessibility rules?</v>
      </c>
      <c r="E121" s="23" t="s">
        <v>131</v>
      </c>
      <c r="F121" s="29" t="s">
        <v>136</v>
      </c>
    </row>
    <row r="122" spans="1:6" ht="43.5" x14ac:dyDescent="0.35">
      <c r="A122" s="107"/>
      <c r="B122" s="28" t="str">
        <f>Criteria!B121</f>
        <v>-</v>
      </c>
      <c r="C122" s="28" t="str">
        <f>Criteria!C121</f>
        <v>15.3</v>
      </c>
      <c r="D122" s="23" t="str">
        <f>Criteria!D121</f>
        <v>Does the content generated by each transformation comply with the digital accessibility rules (excluding special cases)?</v>
      </c>
      <c r="E122" s="23" t="s">
        <v>131</v>
      </c>
      <c r="F122" s="29" t="s">
        <v>136</v>
      </c>
    </row>
    <row r="123" spans="1:6" ht="43.5" x14ac:dyDescent="0.35">
      <c r="A123" s="107"/>
      <c r="B123" s="28" t="str">
        <f>Criteria!B122</f>
        <v>-</v>
      </c>
      <c r="C123" s="28" t="str">
        <f>Criteria!C122</f>
        <v>15.4</v>
      </c>
      <c r="D123" s="23" t="str">
        <f>Criteria!D122</f>
        <v>For each accessibility error identified by an automatic or semi-automatic accessibility test, does the editing tool provide suggestions for repair?</v>
      </c>
      <c r="E123" s="23" t="s">
        <v>131</v>
      </c>
      <c r="F123" s="29" t="s">
        <v>136</v>
      </c>
    </row>
    <row r="124" spans="1:6" ht="43.5" x14ac:dyDescent="0.35">
      <c r="A124" s="107"/>
      <c r="B124" s="28" t="str">
        <f>Criteria!B123</f>
        <v>-</v>
      </c>
      <c r="C124" s="28" t="str">
        <f>Criteria!C123</f>
        <v>15.5</v>
      </c>
      <c r="D124" s="23" t="str">
        <f>Criteria!D123</f>
        <v>For each set of templates, at least one template complies with the digital accessibility rules. Is this rule respected?</v>
      </c>
      <c r="E124" s="23" t="s">
        <v>131</v>
      </c>
      <c r="F124" s="29" t="s">
        <v>136</v>
      </c>
    </row>
    <row r="125" spans="1:6" ht="29" x14ac:dyDescent="0.35">
      <c r="A125" s="108"/>
      <c r="B125" s="28" t="str">
        <f>Criteria!B124</f>
        <v>-</v>
      </c>
      <c r="C125" s="28" t="str">
        <f>Criteria!C124</f>
        <v>15.6</v>
      </c>
      <c r="D125" s="23" t="str">
        <f>Criteria!D124</f>
        <v>Is each template that makes it possible to comply with the digital accessibility rules clearly identifiable?</v>
      </c>
      <c r="E125" s="23" t="s">
        <v>131</v>
      </c>
      <c r="F125" s="29" t="s">
        <v>136</v>
      </c>
    </row>
    <row r="126" spans="1:6" ht="43.5" x14ac:dyDescent="0.35">
      <c r="A126" s="106" t="str">
        <f>Criteria!$A$125</f>
        <v>SUPPORT SERVICES</v>
      </c>
      <c r="B126" s="28" t="str">
        <f>Criteria!B125</f>
        <v>-</v>
      </c>
      <c r="C126" s="28" t="str">
        <f>Criteria!C125</f>
        <v>16.1</v>
      </c>
      <c r="D126" s="23" t="str">
        <f>Criteria!D125</f>
        <v>Does each support service provide information about the accessibility features and accessibility compatibility described in the documentation of the website?</v>
      </c>
      <c r="E126" s="23" t="s">
        <v>131</v>
      </c>
      <c r="F126" s="29" t="s">
        <v>136</v>
      </c>
    </row>
    <row r="127" spans="1:6" ht="43.5" x14ac:dyDescent="0.35">
      <c r="A127" s="107"/>
      <c r="B127" s="28" t="str">
        <f>Criteria!B126</f>
        <v>-</v>
      </c>
      <c r="C127" s="28" t="str">
        <f>Criteria!C126</f>
        <v>16.2</v>
      </c>
      <c r="D127" s="23" t="str">
        <f>Criteria!D126</f>
        <v>The support service meets the communication needs of people with disabilities directly or through a relay service. Is this rule respected?</v>
      </c>
      <c r="E127" s="23" t="s">
        <v>131</v>
      </c>
      <c r="F127" s="29" t="s">
        <v>136</v>
      </c>
    </row>
    <row r="128" spans="1:6" ht="29" x14ac:dyDescent="0.35">
      <c r="A128" s="108"/>
      <c r="B128" s="28" t="str">
        <f>Criteria!B127</f>
        <v>-</v>
      </c>
      <c r="C128" s="28" t="str">
        <f>Criteria!C127</f>
        <v>16.3</v>
      </c>
      <c r="D128" s="23" t="str">
        <f>Criteria!D127</f>
        <v>Does the documentation provided by the support service comply with the digital accessibility rules?</v>
      </c>
      <c r="E128" s="23" t="s">
        <v>131</v>
      </c>
      <c r="F128" s="29" t="s">
        <v>136</v>
      </c>
    </row>
    <row r="129" spans="1:6" ht="58" x14ac:dyDescent="0.35">
      <c r="A129" s="118" t="str">
        <f>Criteria!$A$128</f>
        <v>REAL-TIME COMMUNICATION</v>
      </c>
      <c r="B129" s="28" t="str">
        <f>Criteria!B128</f>
        <v>-</v>
      </c>
      <c r="C129" s="28" t="str">
        <f>Criteria!C128</f>
        <v>17.1</v>
      </c>
      <c r="D129" s="23" t="str">
        <f>Criteria!D128</f>
        <v>For each two-way voice communication web application, is the application capable of encoding and decoding this communication with a frequency range whose upper limit is at least 7,000 Hz?</v>
      </c>
      <c r="E129" s="23" t="s">
        <v>131</v>
      </c>
      <c r="F129" s="29" t="s">
        <v>136</v>
      </c>
    </row>
    <row r="130" spans="1:6" ht="43.5" x14ac:dyDescent="0.35">
      <c r="A130" s="107"/>
      <c r="B130" s="28" t="str">
        <f>Criteria!B129</f>
        <v>-</v>
      </c>
      <c r="C130" s="28" t="str">
        <f>Criteria!C129</f>
        <v>17.2</v>
      </c>
      <c r="D130" s="23" t="str">
        <f>Criteria!D129</f>
        <v>Does every web application that enables two-way voice communication have real-time text communication functionality?</v>
      </c>
      <c r="E130" s="23" t="s">
        <v>131</v>
      </c>
      <c r="F130" s="29" t="s">
        <v>136</v>
      </c>
    </row>
    <row r="131" spans="1:6" ht="43.5" x14ac:dyDescent="0.35">
      <c r="A131" s="107"/>
      <c r="B131" s="28" t="str">
        <f>Criteria!B130</f>
        <v>-</v>
      </c>
      <c r="C131" s="28" t="str">
        <f>Criteria!C130</f>
        <v>17.3</v>
      </c>
      <c r="D131" s="23" t="str">
        <f>Criteria!D130</f>
        <v>For each web application that enables two-way voice communication and real-time text, can both modes be used simultaneously?</v>
      </c>
      <c r="E131" s="23" t="s">
        <v>131</v>
      </c>
      <c r="F131" s="29" t="s">
        <v>136</v>
      </c>
    </row>
    <row r="132" spans="1:6" ht="29" x14ac:dyDescent="0.35">
      <c r="A132" s="107"/>
      <c r="B132" s="28" t="str">
        <f>Criteria!B131</f>
        <v>-</v>
      </c>
      <c r="C132" s="28" t="str">
        <f>Criteria!C131</f>
        <v>17.4</v>
      </c>
      <c r="D132" s="23" t="str">
        <f>Criteria!D131</f>
        <v>For each real-time text (RTT) functionality, can the messages be identified (excluding special cases)?</v>
      </c>
      <c r="E132" s="23" t="s">
        <v>131</v>
      </c>
      <c r="F132" s="29" t="s">
        <v>136</v>
      </c>
    </row>
    <row r="133" spans="1:6" ht="29" x14ac:dyDescent="0.35">
      <c r="A133" s="107"/>
      <c r="B133" s="28" t="str">
        <f>Criteria!B132</f>
        <v>-</v>
      </c>
      <c r="C133" s="28" t="str">
        <f>Criteria!C132</f>
        <v>17.5</v>
      </c>
      <c r="D133" s="23" t="str">
        <f>Criteria!D132</f>
        <v>For each two-way voice communication web application, is there a visual indicator of oral activity?</v>
      </c>
      <c r="E133" s="23" t="s">
        <v>131</v>
      </c>
      <c r="F133" s="29" t="s">
        <v>136</v>
      </c>
    </row>
    <row r="134" spans="1:6" ht="58" x14ac:dyDescent="0.35">
      <c r="A134" s="107"/>
      <c r="B134" s="28" t="str">
        <f>Criteria!B133</f>
        <v>-</v>
      </c>
      <c r="C134" s="28" t="str">
        <f>Criteria!C133</f>
        <v>17.6</v>
      </c>
      <c r="D134" s="23" t="str">
        <f>Criteria!D133</f>
        <v>Does each real-time text communication web application that can interact with other real-time text communication applications comply with the interoperability rules in force?</v>
      </c>
      <c r="E134" s="23" t="s">
        <v>131</v>
      </c>
      <c r="F134" s="29" t="s">
        <v>136</v>
      </c>
    </row>
    <row r="135" spans="1:6" ht="43.5" x14ac:dyDescent="0.35">
      <c r="A135" s="107"/>
      <c r="B135" s="28" t="str">
        <f>Criteria!B134</f>
        <v>-</v>
      </c>
      <c r="C135" s="28" t="str">
        <f>Criteria!C134</f>
        <v>17.7</v>
      </c>
      <c r="D135" s="23" t="str">
        <f>Criteria!D134</f>
        <v>For each real-time text communication (RTT) web application, the transmission time for each input unit is 500ms or less. Is this rule respected?</v>
      </c>
      <c r="E135" s="23" t="s">
        <v>131</v>
      </c>
      <c r="F135" s="29" t="s">
        <v>136</v>
      </c>
    </row>
    <row r="136" spans="1:6" ht="29" x14ac:dyDescent="0.35">
      <c r="A136" s="107"/>
      <c r="B136" s="28" t="str">
        <f>Criteria!B135</f>
        <v>-</v>
      </c>
      <c r="C136" s="28" t="str">
        <f>Criteria!C135</f>
        <v>17.8</v>
      </c>
      <c r="D136" s="23" t="str">
        <f>Criteria!D135</f>
        <v>For each telecommunication web application, is it possible to identify the person initiating a call?</v>
      </c>
      <c r="E136" s="23" t="s">
        <v>131</v>
      </c>
      <c r="F136" s="29" t="s">
        <v>136</v>
      </c>
    </row>
    <row r="137" spans="1:6" ht="58" x14ac:dyDescent="0.35">
      <c r="A137" s="107"/>
      <c r="B137" s="28" t="str">
        <f>Criteria!B136</f>
        <v>-</v>
      </c>
      <c r="C137" s="28" t="str">
        <f>Criteria!C136</f>
        <v>17.9</v>
      </c>
      <c r="D137" s="23" t="str">
        <f>Criteria!D136</f>
        <v>For each two-way voice communication web application which makes it possible to identify the activity of a speaker, it is possible to identify the activity of a signer. Is this rule respected?</v>
      </c>
      <c r="E137" s="23" t="s">
        <v>131</v>
      </c>
      <c r="F137" s="29" t="s">
        <v>136</v>
      </c>
    </row>
    <row r="138" spans="1:6" ht="43.5" x14ac:dyDescent="0.35">
      <c r="A138" s="107"/>
      <c r="B138" s="28" t="str">
        <f>Criteria!B137</f>
        <v>-</v>
      </c>
      <c r="C138" s="28" t="str">
        <f>Criteria!C137</f>
        <v>17.10</v>
      </c>
      <c r="D138" s="23" t="str">
        <f>Criteria!D137</f>
        <v>For each two-way voice communication web application that has voice-based services, can these be used without the need to listen or speak?</v>
      </c>
      <c r="E138" s="23" t="s">
        <v>131</v>
      </c>
      <c r="F138" s="29" t="s">
        <v>136</v>
      </c>
    </row>
    <row r="139" spans="1:6" ht="43.5" x14ac:dyDescent="0.35">
      <c r="A139" s="108"/>
      <c r="B139" s="28" t="str">
        <f>Criteria!B138</f>
        <v>-</v>
      </c>
      <c r="C139" s="28" t="str">
        <f>Criteria!C138</f>
        <v>17.11</v>
      </c>
      <c r="D139" s="23" t="str">
        <f>Criteria!D138</f>
        <v>For each two-way voice communication web application that has real-time video, is the quality of the video sufficient?</v>
      </c>
      <c r="E139" s="23" t="s">
        <v>131</v>
      </c>
      <c r="F139" s="29"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Instructions for use</vt:lpstr>
      <vt:lpstr>Sample</vt:lpstr>
      <vt:lpstr>Results</vt:lpstr>
      <vt:lpstr>Criteria</vt:lpstr>
      <vt:lpstr>Summary</vt:lpstr>
      <vt:lpstr>CalculationBase</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Criteria!Print_Area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Dominique Nauroy</cp:lastModifiedBy>
  <cp:revision>530</cp:revision>
  <cp:lastPrinted>2015-03-10T10:18:37Z</cp:lastPrinted>
  <dcterms:created xsi:type="dcterms:W3CDTF">2015-03-10T09:08:51Z</dcterms:created>
  <dcterms:modified xsi:type="dcterms:W3CDTF">2024-12-13T15:53:01Z</dcterms:modified>
  <dc:language>en-US</dc:language>
</cp:coreProperties>
</file>