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731"/>
  <workbookPr codeName="ThisWorkbook"/>
  <mc:AlternateContent xmlns:mc="http://schemas.openxmlformats.org/markup-compatibility/2006">
    <mc:Choice Requires="x15">
      <x15ac:absPath xmlns:x15ac="http://schemas.microsoft.com/office/spreadsheetml/2010/11/ac" url="C:\Users\IFI774\ProjectsACC\accessibilite.public.lu\src\files\en\raweb1\"/>
    </mc:Choice>
  </mc:AlternateContent>
  <xr:revisionPtr revIDLastSave="0" documentId="13_ncr:1_{E9F51D8A-AF26-4C5A-9756-049B42AA7BAE}" xr6:coauthVersionLast="47" xr6:coauthVersionMax="47" xr10:uidLastSave="{00000000-0000-0000-0000-000000000000}"/>
  <bookViews>
    <workbookView xWindow="-120" yWindow="-120" windowWidth="29040" windowHeight="15990" tabRatio="861" xr2:uid="{00000000-000D-0000-FFFF-FFFF00000000}"/>
  </bookViews>
  <sheets>
    <sheet name="Instructions for use" sheetId="24" r:id="rId1"/>
    <sheet name="Sample" sheetId="2" r:id="rId2"/>
    <sheet name="Results" sheetId="22" r:id="rId3"/>
    <sheet name="Criteria" sheetId="3" r:id="rId4"/>
    <sheet name="Summary" sheetId="4" r:id="rId5"/>
    <sheet name="CalculationBase" sheetId="5" state="hidden" r:id="rId6"/>
    <sheet name="P01" sheetId="6" r:id="rId7"/>
    <sheet name="P02" sheetId="7" r:id="rId8"/>
    <sheet name="P03" sheetId="8" r:id="rId9"/>
    <sheet name="P04" sheetId="9" r:id="rId10"/>
    <sheet name="P05" sheetId="10" r:id="rId11"/>
    <sheet name="P06" sheetId="11" r:id="rId12"/>
    <sheet name="P07" sheetId="12" r:id="rId13"/>
    <sheet name="P08" sheetId="13" r:id="rId14"/>
    <sheet name="P09" sheetId="14" r:id="rId15"/>
    <sheet name="P10" sheetId="15" r:id="rId16"/>
    <sheet name="P11" sheetId="16" r:id="rId17"/>
    <sheet name="P12" sheetId="17" r:id="rId18"/>
    <sheet name="P13" sheetId="18" r:id="rId19"/>
    <sheet name="P14" sheetId="19" r:id="rId20"/>
    <sheet name="P15" sheetId="20" r:id="rId21"/>
  </sheets>
  <definedNames>
    <definedName name="_xlnm._FilterDatabase" localSheetId="6" hidden="1">'P01'!$A$1:$H$109</definedName>
    <definedName name="_xlnm.Print_Area" localSheetId="3">Criteria!$A$1:$D$113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ExcelA1"/>
    </ext>
  </extLst>
</workbook>
</file>

<file path=xl/calcChain.xml><?xml version="1.0" encoding="utf-8"?>
<calcChain xmlns="http://schemas.openxmlformats.org/spreadsheetml/2006/main">
  <c r="B13" i="4" l="1"/>
  <c r="AR154" i="5"/>
  <c r="AQ154" i="5"/>
  <c r="AP154" i="5"/>
  <c r="AO154" i="5"/>
  <c r="AN154" i="5"/>
  <c r="AM154" i="5"/>
  <c r="AL154" i="5"/>
  <c r="AK154" i="5"/>
  <c r="AJ154" i="5"/>
  <c r="AI154" i="5"/>
  <c r="AH154" i="5"/>
  <c r="AG154" i="5"/>
  <c r="AF154" i="5"/>
  <c r="AE154" i="5"/>
  <c r="AR153" i="5"/>
  <c r="AQ153" i="5"/>
  <c r="AP153" i="5"/>
  <c r="AO153" i="5"/>
  <c r="AN153" i="5"/>
  <c r="AM153" i="5"/>
  <c r="AL153" i="5"/>
  <c r="AK153" i="5"/>
  <c r="AJ153" i="5"/>
  <c r="AI153" i="5"/>
  <c r="AH153" i="5"/>
  <c r="AG153" i="5"/>
  <c r="AF153" i="5"/>
  <c r="AE153" i="5"/>
  <c r="AR152" i="5"/>
  <c r="AQ152" i="5"/>
  <c r="AP152" i="5"/>
  <c r="AO152" i="5"/>
  <c r="AN152" i="5"/>
  <c r="AM152" i="5"/>
  <c r="AL152" i="5"/>
  <c r="AK152" i="5"/>
  <c r="AJ152" i="5"/>
  <c r="AI152" i="5"/>
  <c r="AH152" i="5"/>
  <c r="AG152" i="5"/>
  <c r="AF152" i="5"/>
  <c r="AE152" i="5"/>
  <c r="AR151" i="5"/>
  <c r="AQ151" i="5"/>
  <c r="AP151" i="5"/>
  <c r="AO151" i="5"/>
  <c r="AN151" i="5"/>
  <c r="AM151" i="5"/>
  <c r="AL151" i="5"/>
  <c r="AK151" i="5"/>
  <c r="AJ151" i="5"/>
  <c r="AI151" i="5"/>
  <c r="AH151" i="5"/>
  <c r="AG151" i="5"/>
  <c r="AF151" i="5"/>
  <c r="AE151" i="5"/>
  <c r="AR150" i="5"/>
  <c r="AQ150" i="5"/>
  <c r="AP150" i="5"/>
  <c r="AO150" i="5"/>
  <c r="AN150" i="5"/>
  <c r="AM150" i="5"/>
  <c r="AL150" i="5"/>
  <c r="AK150" i="5"/>
  <c r="AJ150" i="5"/>
  <c r="AI150" i="5"/>
  <c r="AH150" i="5"/>
  <c r="AG150" i="5"/>
  <c r="AF150" i="5"/>
  <c r="AE150" i="5"/>
  <c r="AR149" i="5"/>
  <c r="AQ149" i="5"/>
  <c r="AP149" i="5"/>
  <c r="AO149" i="5"/>
  <c r="AN149" i="5"/>
  <c r="AM149" i="5"/>
  <c r="AL149" i="5"/>
  <c r="AK149" i="5"/>
  <c r="AJ149" i="5"/>
  <c r="AI149" i="5"/>
  <c r="AH149" i="5"/>
  <c r="AG149" i="5"/>
  <c r="AF149" i="5"/>
  <c r="AE149" i="5"/>
  <c r="AR148" i="5"/>
  <c r="AQ148" i="5"/>
  <c r="AP148" i="5"/>
  <c r="AO148" i="5"/>
  <c r="AN148" i="5"/>
  <c r="AM148" i="5"/>
  <c r="AL148" i="5"/>
  <c r="AK148" i="5"/>
  <c r="AJ148" i="5"/>
  <c r="AI148" i="5"/>
  <c r="AH148" i="5"/>
  <c r="AG148" i="5"/>
  <c r="AF148" i="5"/>
  <c r="AE148" i="5"/>
  <c r="AR147" i="5"/>
  <c r="AQ147" i="5"/>
  <c r="AP147" i="5"/>
  <c r="AO147" i="5"/>
  <c r="AN147" i="5"/>
  <c r="AM147" i="5"/>
  <c r="AL147" i="5"/>
  <c r="AK147" i="5"/>
  <c r="AJ147" i="5"/>
  <c r="AI147" i="5"/>
  <c r="AH147" i="5"/>
  <c r="AG147" i="5"/>
  <c r="AF147" i="5"/>
  <c r="AE147" i="5"/>
  <c r="AR146" i="5"/>
  <c r="AQ146" i="5"/>
  <c r="AP146" i="5"/>
  <c r="AO146" i="5"/>
  <c r="AN146" i="5"/>
  <c r="AM146" i="5"/>
  <c r="AL146" i="5"/>
  <c r="AK146" i="5"/>
  <c r="AJ146" i="5"/>
  <c r="AI146" i="5"/>
  <c r="AH146" i="5"/>
  <c r="AG146" i="5"/>
  <c r="AF146" i="5"/>
  <c r="AE146" i="5"/>
  <c r="AR145" i="5"/>
  <c r="AQ145" i="5"/>
  <c r="AP145" i="5"/>
  <c r="AO145" i="5"/>
  <c r="AN145" i="5"/>
  <c r="AM145" i="5"/>
  <c r="AL145" i="5"/>
  <c r="AK145" i="5"/>
  <c r="AJ145" i="5"/>
  <c r="AI145" i="5"/>
  <c r="AH145" i="5"/>
  <c r="AG145" i="5"/>
  <c r="AF145" i="5"/>
  <c r="AE145" i="5"/>
  <c r="AR144" i="5"/>
  <c r="AQ144" i="5"/>
  <c r="AP144" i="5"/>
  <c r="AO144" i="5"/>
  <c r="AN144" i="5"/>
  <c r="AM144" i="5"/>
  <c r="AL144" i="5"/>
  <c r="AK144" i="5"/>
  <c r="AJ144" i="5"/>
  <c r="AI144" i="5"/>
  <c r="AH144" i="5"/>
  <c r="AG144" i="5"/>
  <c r="AF144" i="5"/>
  <c r="AE144" i="5"/>
  <c r="AR142" i="5"/>
  <c r="AQ142" i="5"/>
  <c r="AP142" i="5"/>
  <c r="AO142" i="5"/>
  <c r="AN142" i="5"/>
  <c r="AM142" i="5"/>
  <c r="AL142" i="5"/>
  <c r="AK142" i="5"/>
  <c r="AJ142" i="5"/>
  <c r="AI142" i="5"/>
  <c r="AH142" i="5"/>
  <c r="AG142" i="5"/>
  <c r="AF142" i="5"/>
  <c r="AE142" i="5"/>
  <c r="AR141" i="5"/>
  <c r="AQ141" i="5"/>
  <c r="AP141" i="5"/>
  <c r="AO141" i="5"/>
  <c r="AN141" i="5"/>
  <c r="AM141" i="5"/>
  <c r="AL141" i="5"/>
  <c r="AK141" i="5"/>
  <c r="AJ141" i="5"/>
  <c r="AI141" i="5"/>
  <c r="AH141" i="5"/>
  <c r="AG141" i="5"/>
  <c r="AF141" i="5"/>
  <c r="AE141" i="5"/>
  <c r="AR140" i="5"/>
  <c r="AQ140" i="5"/>
  <c r="AP140" i="5"/>
  <c r="AO140" i="5"/>
  <c r="AN140" i="5"/>
  <c r="AM140" i="5"/>
  <c r="AL140" i="5"/>
  <c r="AK140" i="5"/>
  <c r="AJ140" i="5"/>
  <c r="AI140" i="5"/>
  <c r="AH140" i="5"/>
  <c r="AG140" i="5"/>
  <c r="AF140" i="5"/>
  <c r="AE140" i="5"/>
  <c r="AR138" i="5"/>
  <c r="AQ138" i="5"/>
  <c r="AP138" i="5"/>
  <c r="AO138" i="5"/>
  <c r="AN138" i="5"/>
  <c r="AM138" i="5"/>
  <c r="AL138" i="5"/>
  <c r="AK138" i="5"/>
  <c r="AJ138" i="5"/>
  <c r="AI138" i="5"/>
  <c r="AH138" i="5"/>
  <c r="AG138" i="5"/>
  <c r="AF138" i="5"/>
  <c r="AE138" i="5"/>
  <c r="AR137" i="5"/>
  <c r="AQ137" i="5"/>
  <c r="AP137" i="5"/>
  <c r="AO137" i="5"/>
  <c r="AN137" i="5"/>
  <c r="AM137" i="5"/>
  <c r="AL137" i="5"/>
  <c r="AK137" i="5"/>
  <c r="AJ137" i="5"/>
  <c r="AI137" i="5"/>
  <c r="AH137" i="5"/>
  <c r="AG137" i="5"/>
  <c r="AF137" i="5"/>
  <c r="AE137" i="5"/>
  <c r="AR136" i="5"/>
  <c r="AQ136" i="5"/>
  <c r="AP136" i="5"/>
  <c r="AO136" i="5"/>
  <c r="AN136" i="5"/>
  <c r="AM136" i="5"/>
  <c r="AL136" i="5"/>
  <c r="AK136" i="5"/>
  <c r="AJ136" i="5"/>
  <c r="AI136" i="5"/>
  <c r="AH136" i="5"/>
  <c r="AG136" i="5"/>
  <c r="AF136" i="5"/>
  <c r="AE136" i="5"/>
  <c r="AR135" i="5"/>
  <c r="AQ135" i="5"/>
  <c r="AP135" i="5"/>
  <c r="AO135" i="5"/>
  <c r="AN135" i="5"/>
  <c r="AM135" i="5"/>
  <c r="AL135" i="5"/>
  <c r="AK135" i="5"/>
  <c r="AJ135" i="5"/>
  <c r="AI135" i="5"/>
  <c r="AH135" i="5"/>
  <c r="AG135" i="5"/>
  <c r="AF135" i="5"/>
  <c r="AE135" i="5"/>
  <c r="AR134" i="5"/>
  <c r="AQ134" i="5"/>
  <c r="AP134" i="5"/>
  <c r="AO134" i="5"/>
  <c r="AN134" i="5"/>
  <c r="AM134" i="5"/>
  <c r="AL134" i="5"/>
  <c r="AK134" i="5"/>
  <c r="AJ134" i="5"/>
  <c r="AI134" i="5"/>
  <c r="AH134" i="5"/>
  <c r="AG134" i="5"/>
  <c r="AF134" i="5"/>
  <c r="AE134" i="5"/>
  <c r="AR133" i="5"/>
  <c r="AQ133" i="5"/>
  <c r="AP133" i="5"/>
  <c r="AO133" i="5"/>
  <c r="AN133" i="5"/>
  <c r="AM133" i="5"/>
  <c r="AL133" i="5"/>
  <c r="AK133" i="5"/>
  <c r="AJ133" i="5"/>
  <c r="AI133" i="5"/>
  <c r="AH133" i="5"/>
  <c r="AG133" i="5"/>
  <c r="AF133" i="5"/>
  <c r="AE133" i="5"/>
  <c r="AR131" i="5"/>
  <c r="AQ131" i="5"/>
  <c r="AP131" i="5"/>
  <c r="AO131" i="5"/>
  <c r="AN131" i="5"/>
  <c r="AM131" i="5"/>
  <c r="AL131" i="5"/>
  <c r="AK131" i="5"/>
  <c r="AJ131" i="5"/>
  <c r="AI131" i="5"/>
  <c r="AH131" i="5"/>
  <c r="AG131" i="5"/>
  <c r="AF131" i="5"/>
  <c r="AE131" i="5"/>
  <c r="AR130" i="5"/>
  <c r="AQ130" i="5"/>
  <c r="AP130" i="5"/>
  <c r="AO130" i="5"/>
  <c r="AN130" i="5"/>
  <c r="AM130" i="5"/>
  <c r="AL130" i="5"/>
  <c r="AK130" i="5"/>
  <c r="AJ130" i="5"/>
  <c r="AI130" i="5"/>
  <c r="AH130" i="5"/>
  <c r="AG130" i="5"/>
  <c r="AF130" i="5"/>
  <c r="AE130" i="5"/>
  <c r="AR129" i="5"/>
  <c r="AQ129" i="5"/>
  <c r="AP129" i="5"/>
  <c r="AO129" i="5"/>
  <c r="AN129" i="5"/>
  <c r="AM129" i="5"/>
  <c r="AL129" i="5"/>
  <c r="AK129" i="5"/>
  <c r="AJ129" i="5"/>
  <c r="AI129" i="5"/>
  <c r="AH129" i="5"/>
  <c r="AG129" i="5"/>
  <c r="AF129" i="5"/>
  <c r="AE129" i="5"/>
  <c r="AR127" i="5"/>
  <c r="AQ127" i="5"/>
  <c r="AP127" i="5"/>
  <c r="AO127" i="5"/>
  <c r="AN127" i="5"/>
  <c r="AM127" i="5"/>
  <c r="AL127" i="5"/>
  <c r="AK127" i="5"/>
  <c r="AJ127" i="5"/>
  <c r="AI127" i="5"/>
  <c r="AH127" i="5"/>
  <c r="AG127" i="5"/>
  <c r="AF127" i="5"/>
  <c r="AE127" i="5"/>
  <c r="AR126" i="5"/>
  <c r="AQ126" i="5"/>
  <c r="AP126" i="5"/>
  <c r="AO126" i="5"/>
  <c r="AN126" i="5"/>
  <c r="AM126" i="5"/>
  <c r="AL126" i="5"/>
  <c r="AK126" i="5"/>
  <c r="AJ126" i="5"/>
  <c r="AI126" i="5"/>
  <c r="AH126" i="5"/>
  <c r="AG126" i="5"/>
  <c r="AF126" i="5"/>
  <c r="AE126" i="5"/>
  <c r="AR125" i="5"/>
  <c r="AQ125" i="5"/>
  <c r="AP125" i="5"/>
  <c r="AO125" i="5"/>
  <c r="AN125" i="5"/>
  <c r="AM125" i="5"/>
  <c r="AL125" i="5"/>
  <c r="AK125" i="5"/>
  <c r="AJ125" i="5"/>
  <c r="AI125" i="5"/>
  <c r="AH125" i="5"/>
  <c r="AG125" i="5"/>
  <c r="AF125" i="5"/>
  <c r="AE125" i="5"/>
  <c r="AR124" i="5"/>
  <c r="AQ124" i="5"/>
  <c r="AP124" i="5"/>
  <c r="AO124" i="5"/>
  <c r="AN124" i="5"/>
  <c r="AM124" i="5"/>
  <c r="AL124" i="5"/>
  <c r="AK124" i="5"/>
  <c r="AJ124" i="5"/>
  <c r="AI124" i="5"/>
  <c r="AH124" i="5"/>
  <c r="AG124" i="5"/>
  <c r="AF124" i="5"/>
  <c r="AE124" i="5"/>
  <c r="AR123" i="5"/>
  <c r="AQ123" i="5"/>
  <c r="AP123" i="5"/>
  <c r="AO123" i="5"/>
  <c r="AN123" i="5"/>
  <c r="AM123" i="5"/>
  <c r="AL123" i="5"/>
  <c r="AK123" i="5"/>
  <c r="AJ123" i="5"/>
  <c r="AI123" i="5"/>
  <c r="AH123" i="5"/>
  <c r="AG123" i="5"/>
  <c r="AF123" i="5"/>
  <c r="AE123" i="5"/>
  <c r="AR122" i="5"/>
  <c r="AQ122" i="5"/>
  <c r="AP122" i="5"/>
  <c r="AO122" i="5"/>
  <c r="AN122" i="5"/>
  <c r="AM122" i="5"/>
  <c r="AL122" i="5"/>
  <c r="AK122" i="5"/>
  <c r="AJ122" i="5"/>
  <c r="AI122" i="5"/>
  <c r="AH122" i="5"/>
  <c r="AG122" i="5"/>
  <c r="AF122" i="5"/>
  <c r="AE122" i="5"/>
  <c r="AR121" i="5"/>
  <c r="AQ121" i="5"/>
  <c r="AP121" i="5"/>
  <c r="AO121" i="5"/>
  <c r="AN121" i="5"/>
  <c r="AM121" i="5"/>
  <c r="AL121" i="5"/>
  <c r="AK121" i="5"/>
  <c r="AJ121" i="5"/>
  <c r="AI121" i="5"/>
  <c r="AH121" i="5"/>
  <c r="AG121" i="5"/>
  <c r="AF121" i="5"/>
  <c r="AE121" i="5"/>
  <c r="AR120" i="5"/>
  <c r="AQ120" i="5"/>
  <c r="AP120" i="5"/>
  <c r="AO120" i="5"/>
  <c r="AN120" i="5"/>
  <c r="AM120" i="5"/>
  <c r="AL120" i="5"/>
  <c r="AK120" i="5"/>
  <c r="AJ120" i="5"/>
  <c r="AI120" i="5"/>
  <c r="AH120" i="5"/>
  <c r="AG120" i="5"/>
  <c r="AF120" i="5"/>
  <c r="AE120" i="5"/>
  <c r="AR119" i="5"/>
  <c r="AQ119" i="5"/>
  <c r="AP119" i="5"/>
  <c r="AO119" i="5"/>
  <c r="AN119" i="5"/>
  <c r="AM119" i="5"/>
  <c r="AL119" i="5"/>
  <c r="AK119" i="5"/>
  <c r="AJ119" i="5"/>
  <c r="AI119" i="5"/>
  <c r="AH119" i="5"/>
  <c r="AG119" i="5"/>
  <c r="AF119" i="5"/>
  <c r="AE119" i="5"/>
  <c r="AR118" i="5"/>
  <c r="AQ118" i="5"/>
  <c r="AP118" i="5"/>
  <c r="AO118" i="5"/>
  <c r="AN118" i="5"/>
  <c r="AM118" i="5"/>
  <c r="AL118" i="5"/>
  <c r="AK118" i="5"/>
  <c r="AJ118" i="5"/>
  <c r="AI118" i="5"/>
  <c r="AH118" i="5"/>
  <c r="AG118" i="5"/>
  <c r="AF118" i="5"/>
  <c r="AE118" i="5"/>
  <c r="AR117" i="5"/>
  <c r="AQ117" i="5"/>
  <c r="AP117" i="5"/>
  <c r="AO117" i="5"/>
  <c r="AN117" i="5"/>
  <c r="AM117" i="5"/>
  <c r="AL117" i="5"/>
  <c r="AK117" i="5"/>
  <c r="AJ117" i="5"/>
  <c r="AI117" i="5"/>
  <c r="AH117" i="5"/>
  <c r="AG117" i="5"/>
  <c r="AF117" i="5"/>
  <c r="AE117" i="5"/>
  <c r="AR116" i="5"/>
  <c r="AQ116" i="5"/>
  <c r="AP116" i="5"/>
  <c r="AO116" i="5"/>
  <c r="AN116" i="5"/>
  <c r="AM116" i="5"/>
  <c r="AL116" i="5"/>
  <c r="AK116" i="5"/>
  <c r="AJ116" i="5"/>
  <c r="AI116" i="5"/>
  <c r="AH116" i="5"/>
  <c r="AG116" i="5"/>
  <c r="AF116" i="5"/>
  <c r="AE116" i="5"/>
  <c r="AR115" i="5"/>
  <c r="AQ115" i="5"/>
  <c r="AP115" i="5"/>
  <c r="AO115" i="5"/>
  <c r="AN115" i="5"/>
  <c r="AM115" i="5"/>
  <c r="AL115" i="5"/>
  <c r="AK115" i="5"/>
  <c r="AJ115" i="5"/>
  <c r="AI115" i="5"/>
  <c r="AH115" i="5"/>
  <c r="AG115" i="5"/>
  <c r="AF115" i="5"/>
  <c r="AE115" i="5"/>
  <c r="AR114" i="5"/>
  <c r="AQ114" i="5"/>
  <c r="AP114" i="5"/>
  <c r="AO114" i="5"/>
  <c r="AN114" i="5"/>
  <c r="AM114" i="5"/>
  <c r="AL114" i="5"/>
  <c r="AK114" i="5"/>
  <c r="AJ114" i="5"/>
  <c r="AI114" i="5"/>
  <c r="AH114" i="5"/>
  <c r="AG114" i="5"/>
  <c r="AF114" i="5"/>
  <c r="AE114" i="5"/>
  <c r="AR112" i="5"/>
  <c r="AQ112" i="5"/>
  <c r="AP112" i="5"/>
  <c r="AO112" i="5"/>
  <c r="AN112" i="5"/>
  <c r="AM112" i="5"/>
  <c r="AL112" i="5"/>
  <c r="AK112" i="5"/>
  <c r="AJ112" i="5"/>
  <c r="AI112" i="5"/>
  <c r="AH112" i="5"/>
  <c r="AG112" i="5"/>
  <c r="AF112" i="5"/>
  <c r="AE112" i="5"/>
  <c r="AR111" i="5"/>
  <c r="AQ111" i="5"/>
  <c r="AP111" i="5"/>
  <c r="AO111" i="5"/>
  <c r="AN111" i="5"/>
  <c r="AM111" i="5"/>
  <c r="AL111" i="5"/>
  <c r="AK111" i="5"/>
  <c r="AJ111" i="5"/>
  <c r="AI111" i="5"/>
  <c r="AH111" i="5"/>
  <c r="AG111" i="5"/>
  <c r="AF111" i="5"/>
  <c r="AE111" i="5"/>
  <c r="AR110" i="5"/>
  <c r="AQ110" i="5"/>
  <c r="AP110" i="5"/>
  <c r="AO110" i="5"/>
  <c r="AN110" i="5"/>
  <c r="AM110" i="5"/>
  <c r="AL110" i="5"/>
  <c r="AK110" i="5"/>
  <c r="AJ110" i="5"/>
  <c r="AI110" i="5"/>
  <c r="AH110" i="5"/>
  <c r="AG110" i="5"/>
  <c r="AF110" i="5"/>
  <c r="AE110" i="5"/>
  <c r="AR109" i="5"/>
  <c r="AQ109" i="5"/>
  <c r="AP109" i="5"/>
  <c r="AO109" i="5"/>
  <c r="AN109" i="5"/>
  <c r="AM109" i="5"/>
  <c r="AL109" i="5"/>
  <c r="AK109" i="5"/>
  <c r="AJ109" i="5"/>
  <c r="AI109" i="5"/>
  <c r="AH109" i="5"/>
  <c r="AG109" i="5"/>
  <c r="AF109" i="5"/>
  <c r="AE109" i="5"/>
  <c r="AR108" i="5"/>
  <c r="AQ108" i="5"/>
  <c r="AP108" i="5"/>
  <c r="AO108" i="5"/>
  <c r="AN108" i="5"/>
  <c r="AM108" i="5"/>
  <c r="AL108" i="5"/>
  <c r="AK108" i="5"/>
  <c r="AJ108" i="5"/>
  <c r="AI108" i="5"/>
  <c r="AH108" i="5"/>
  <c r="AG108" i="5"/>
  <c r="AF108" i="5"/>
  <c r="AE108" i="5"/>
  <c r="AR107" i="5"/>
  <c r="AQ107" i="5"/>
  <c r="AP107" i="5"/>
  <c r="AO107" i="5"/>
  <c r="AN107" i="5"/>
  <c r="AM107" i="5"/>
  <c r="AL107" i="5"/>
  <c r="AK107" i="5"/>
  <c r="AJ107" i="5"/>
  <c r="AI107" i="5"/>
  <c r="AH107" i="5"/>
  <c r="AG107" i="5"/>
  <c r="AF107" i="5"/>
  <c r="AE107" i="5"/>
  <c r="AR106" i="5"/>
  <c r="AQ106" i="5"/>
  <c r="AP106" i="5"/>
  <c r="AO106" i="5"/>
  <c r="AN106" i="5"/>
  <c r="AM106" i="5"/>
  <c r="AL106" i="5"/>
  <c r="AK106" i="5"/>
  <c r="AJ106" i="5"/>
  <c r="AI106" i="5"/>
  <c r="AH106" i="5"/>
  <c r="AG106" i="5"/>
  <c r="AF106" i="5"/>
  <c r="AE106" i="5"/>
  <c r="AR105" i="5"/>
  <c r="AQ105" i="5"/>
  <c r="AP105" i="5"/>
  <c r="AO105" i="5"/>
  <c r="AN105" i="5"/>
  <c r="AM105" i="5"/>
  <c r="AL105" i="5"/>
  <c r="AK105" i="5"/>
  <c r="AJ105" i="5"/>
  <c r="AI105" i="5"/>
  <c r="AH105" i="5"/>
  <c r="AG105" i="5"/>
  <c r="AF105" i="5"/>
  <c r="AE105" i="5"/>
  <c r="AR104" i="5"/>
  <c r="AQ104" i="5"/>
  <c r="AP104" i="5"/>
  <c r="AO104" i="5"/>
  <c r="AN104" i="5"/>
  <c r="AM104" i="5"/>
  <c r="AL104" i="5"/>
  <c r="AK104" i="5"/>
  <c r="AJ104" i="5"/>
  <c r="AI104" i="5"/>
  <c r="AH104" i="5"/>
  <c r="AG104" i="5"/>
  <c r="AF104" i="5"/>
  <c r="AE104" i="5"/>
  <c r="AR103" i="5"/>
  <c r="AQ103" i="5"/>
  <c r="AP103" i="5"/>
  <c r="AO103" i="5"/>
  <c r="AN103" i="5"/>
  <c r="AM103" i="5"/>
  <c r="AL103" i="5"/>
  <c r="AK103" i="5"/>
  <c r="AJ103" i="5"/>
  <c r="AI103" i="5"/>
  <c r="AH103" i="5"/>
  <c r="AG103" i="5"/>
  <c r="AF103" i="5"/>
  <c r="AE103" i="5"/>
  <c r="AR102" i="5"/>
  <c r="AQ102" i="5"/>
  <c r="AP102" i="5"/>
  <c r="AO102" i="5"/>
  <c r="AN102" i="5"/>
  <c r="AM102" i="5"/>
  <c r="AL102" i="5"/>
  <c r="AK102" i="5"/>
  <c r="AJ102" i="5"/>
  <c r="AI102" i="5"/>
  <c r="AH102" i="5"/>
  <c r="AG102" i="5"/>
  <c r="AF102" i="5"/>
  <c r="AE102" i="5"/>
  <c r="AR100" i="5"/>
  <c r="AQ100" i="5"/>
  <c r="AP100" i="5"/>
  <c r="AO100" i="5"/>
  <c r="AN100" i="5"/>
  <c r="AM100" i="5"/>
  <c r="AL100" i="5"/>
  <c r="AK100" i="5"/>
  <c r="AJ100" i="5"/>
  <c r="AI100" i="5"/>
  <c r="AH100" i="5"/>
  <c r="AG100" i="5"/>
  <c r="AF100" i="5"/>
  <c r="AE100" i="5"/>
  <c r="AR99" i="5"/>
  <c r="AQ99" i="5"/>
  <c r="AP99" i="5"/>
  <c r="AO99" i="5"/>
  <c r="AN99" i="5"/>
  <c r="AM99" i="5"/>
  <c r="AL99" i="5"/>
  <c r="AK99" i="5"/>
  <c r="AJ99" i="5"/>
  <c r="AI99" i="5"/>
  <c r="AH99" i="5"/>
  <c r="AG99" i="5"/>
  <c r="AF99" i="5"/>
  <c r="AE99" i="5"/>
  <c r="AR98" i="5"/>
  <c r="AQ98" i="5"/>
  <c r="AP98" i="5"/>
  <c r="AO98" i="5"/>
  <c r="AN98" i="5"/>
  <c r="AM98" i="5"/>
  <c r="AL98" i="5"/>
  <c r="AK98" i="5"/>
  <c r="AJ98" i="5"/>
  <c r="AI98" i="5"/>
  <c r="AH98" i="5"/>
  <c r="AG98" i="5"/>
  <c r="AF98" i="5"/>
  <c r="AE98" i="5"/>
  <c r="AR97" i="5"/>
  <c r="AQ97" i="5"/>
  <c r="AP97" i="5"/>
  <c r="AO97" i="5"/>
  <c r="AN97" i="5"/>
  <c r="AM97" i="5"/>
  <c r="AL97" i="5"/>
  <c r="AK97" i="5"/>
  <c r="AJ97" i="5"/>
  <c r="AI97" i="5"/>
  <c r="AH97" i="5"/>
  <c r="AG97" i="5"/>
  <c r="AF97" i="5"/>
  <c r="AE97" i="5"/>
  <c r="AR96" i="5"/>
  <c r="AQ96" i="5"/>
  <c r="AP96" i="5"/>
  <c r="AO96" i="5"/>
  <c r="AN96" i="5"/>
  <c r="AM96" i="5"/>
  <c r="AL96" i="5"/>
  <c r="AK96" i="5"/>
  <c r="AJ96" i="5"/>
  <c r="AI96" i="5"/>
  <c r="AH96" i="5"/>
  <c r="AG96" i="5"/>
  <c r="AF96" i="5"/>
  <c r="AE96" i="5"/>
  <c r="AR95" i="5"/>
  <c r="AQ95" i="5"/>
  <c r="AP95" i="5"/>
  <c r="AO95" i="5"/>
  <c r="AN95" i="5"/>
  <c r="AM95" i="5"/>
  <c r="AL95" i="5"/>
  <c r="AK95" i="5"/>
  <c r="AJ95" i="5"/>
  <c r="AI95" i="5"/>
  <c r="AH95" i="5"/>
  <c r="AG95" i="5"/>
  <c r="AF95" i="5"/>
  <c r="AE95" i="5"/>
  <c r="AR94" i="5"/>
  <c r="AQ94" i="5"/>
  <c r="AP94" i="5"/>
  <c r="AO94" i="5"/>
  <c r="AN94" i="5"/>
  <c r="AM94" i="5"/>
  <c r="AL94" i="5"/>
  <c r="AK94" i="5"/>
  <c r="AJ94" i="5"/>
  <c r="AI94" i="5"/>
  <c r="AH94" i="5"/>
  <c r="AG94" i="5"/>
  <c r="AF94" i="5"/>
  <c r="AE94" i="5"/>
  <c r="AR93" i="5"/>
  <c r="AQ93" i="5"/>
  <c r="AP93" i="5"/>
  <c r="AO93" i="5"/>
  <c r="AN93" i="5"/>
  <c r="AM93" i="5"/>
  <c r="AL93" i="5"/>
  <c r="AK93" i="5"/>
  <c r="AJ93" i="5"/>
  <c r="AI93" i="5"/>
  <c r="AH93" i="5"/>
  <c r="AG93" i="5"/>
  <c r="AF93" i="5"/>
  <c r="AE93" i="5"/>
  <c r="AR92" i="5"/>
  <c r="AQ92" i="5"/>
  <c r="AP92" i="5"/>
  <c r="AO92" i="5"/>
  <c r="AN92" i="5"/>
  <c r="AM92" i="5"/>
  <c r="AL92" i="5"/>
  <c r="AK92" i="5"/>
  <c r="AJ92" i="5"/>
  <c r="AI92" i="5"/>
  <c r="AH92" i="5"/>
  <c r="AG92" i="5"/>
  <c r="AF92" i="5"/>
  <c r="AE92" i="5"/>
  <c r="AR91" i="5"/>
  <c r="AQ91" i="5"/>
  <c r="AP91" i="5"/>
  <c r="AO91" i="5"/>
  <c r="AN91" i="5"/>
  <c r="AM91" i="5"/>
  <c r="AL91" i="5"/>
  <c r="AK91" i="5"/>
  <c r="AJ91" i="5"/>
  <c r="AI91" i="5"/>
  <c r="AH91" i="5"/>
  <c r="AG91" i="5"/>
  <c r="AF91" i="5"/>
  <c r="AE91" i="5"/>
  <c r="AR90" i="5"/>
  <c r="AQ90" i="5"/>
  <c r="AP90" i="5"/>
  <c r="AO90" i="5"/>
  <c r="AN90" i="5"/>
  <c r="AM90" i="5"/>
  <c r="AL90" i="5"/>
  <c r="AK90" i="5"/>
  <c r="AJ90" i="5"/>
  <c r="AI90" i="5"/>
  <c r="AH90" i="5"/>
  <c r="AG90" i="5"/>
  <c r="AF90" i="5"/>
  <c r="AE90" i="5"/>
  <c r="AR89" i="5"/>
  <c r="AQ89" i="5"/>
  <c r="AP89" i="5"/>
  <c r="AO89" i="5"/>
  <c r="AN89" i="5"/>
  <c r="AM89" i="5"/>
  <c r="AL89" i="5"/>
  <c r="AK89" i="5"/>
  <c r="AJ89" i="5"/>
  <c r="AI89" i="5"/>
  <c r="AH89" i="5"/>
  <c r="AG89" i="5"/>
  <c r="AF89" i="5"/>
  <c r="AE89" i="5"/>
  <c r="AR88" i="5"/>
  <c r="AQ88" i="5"/>
  <c r="AP88" i="5"/>
  <c r="AO88" i="5"/>
  <c r="AN88" i="5"/>
  <c r="AM88" i="5"/>
  <c r="AL88" i="5"/>
  <c r="AK88" i="5"/>
  <c r="AJ88" i="5"/>
  <c r="AI88" i="5"/>
  <c r="AH88" i="5"/>
  <c r="AG88" i="5"/>
  <c r="AF88" i="5"/>
  <c r="AE88" i="5"/>
  <c r="AR86" i="5"/>
  <c r="AQ86" i="5"/>
  <c r="AP86" i="5"/>
  <c r="AO86" i="5"/>
  <c r="AN86" i="5"/>
  <c r="AM86" i="5"/>
  <c r="AL86" i="5"/>
  <c r="AK86" i="5"/>
  <c r="AJ86" i="5"/>
  <c r="AI86" i="5"/>
  <c r="AH86" i="5"/>
  <c r="AG86" i="5"/>
  <c r="AF86" i="5"/>
  <c r="AE86" i="5"/>
  <c r="AR85" i="5"/>
  <c r="AQ85" i="5"/>
  <c r="AP85" i="5"/>
  <c r="AO85" i="5"/>
  <c r="AN85" i="5"/>
  <c r="AM85" i="5"/>
  <c r="AL85" i="5"/>
  <c r="AK85" i="5"/>
  <c r="AJ85" i="5"/>
  <c r="AI85" i="5"/>
  <c r="AH85" i="5"/>
  <c r="AG85" i="5"/>
  <c r="AF85" i="5"/>
  <c r="AE85" i="5"/>
  <c r="AR84" i="5"/>
  <c r="AQ84" i="5"/>
  <c r="AP84" i="5"/>
  <c r="AO84" i="5"/>
  <c r="AN84" i="5"/>
  <c r="AM84" i="5"/>
  <c r="AL84" i="5"/>
  <c r="AK84" i="5"/>
  <c r="AJ84" i="5"/>
  <c r="AI84" i="5"/>
  <c r="AH84" i="5"/>
  <c r="AG84" i="5"/>
  <c r="AF84" i="5"/>
  <c r="AE84" i="5"/>
  <c r="AR83" i="5"/>
  <c r="AQ83" i="5"/>
  <c r="AP83" i="5"/>
  <c r="AO83" i="5"/>
  <c r="AN83" i="5"/>
  <c r="AM83" i="5"/>
  <c r="AL83" i="5"/>
  <c r="AK83" i="5"/>
  <c r="AJ83" i="5"/>
  <c r="AI83" i="5"/>
  <c r="AH83" i="5"/>
  <c r="AG83" i="5"/>
  <c r="AF83" i="5"/>
  <c r="AE83" i="5"/>
  <c r="AR82" i="5"/>
  <c r="AQ82" i="5"/>
  <c r="AP82" i="5"/>
  <c r="AO82" i="5"/>
  <c r="AN82" i="5"/>
  <c r="AM82" i="5"/>
  <c r="AL82" i="5"/>
  <c r="AK82" i="5"/>
  <c r="AJ82" i="5"/>
  <c r="AI82" i="5"/>
  <c r="AH82" i="5"/>
  <c r="AG82" i="5"/>
  <c r="AF82" i="5"/>
  <c r="AE82" i="5"/>
  <c r="AR81" i="5"/>
  <c r="AQ81" i="5"/>
  <c r="AP81" i="5"/>
  <c r="AO81" i="5"/>
  <c r="AN81" i="5"/>
  <c r="AM81" i="5"/>
  <c r="AL81" i="5"/>
  <c r="AK81" i="5"/>
  <c r="AJ81" i="5"/>
  <c r="AI81" i="5"/>
  <c r="AH81" i="5"/>
  <c r="AG81" i="5"/>
  <c r="AF81" i="5"/>
  <c r="AE81" i="5"/>
  <c r="AR80" i="5"/>
  <c r="AQ80" i="5"/>
  <c r="AP80" i="5"/>
  <c r="AO80" i="5"/>
  <c r="AN80" i="5"/>
  <c r="AM80" i="5"/>
  <c r="AL80" i="5"/>
  <c r="AK80" i="5"/>
  <c r="AJ80" i="5"/>
  <c r="AI80" i="5"/>
  <c r="AH80" i="5"/>
  <c r="AG80" i="5"/>
  <c r="AF80" i="5"/>
  <c r="AE80" i="5"/>
  <c r="AR79" i="5"/>
  <c r="AQ79" i="5"/>
  <c r="AP79" i="5"/>
  <c r="AO79" i="5"/>
  <c r="AN79" i="5"/>
  <c r="AM79" i="5"/>
  <c r="AL79" i="5"/>
  <c r="AK79" i="5"/>
  <c r="AJ79" i="5"/>
  <c r="AI79" i="5"/>
  <c r="AH79" i="5"/>
  <c r="AG79" i="5"/>
  <c r="AF79" i="5"/>
  <c r="AE79" i="5"/>
  <c r="AR78" i="5"/>
  <c r="AQ78" i="5"/>
  <c r="AP78" i="5"/>
  <c r="AO78" i="5"/>
  <c r="AN78" i="5"/>
  <c r="AM78" i="5"/>
  <c r="AL78" i="5"/>
  <c r="AK78" i="5"/>
  <c r="AJ78" i="5"/>
  <c r="AI78" i="5"/>
  <c r="AH78" i="5"/>
  <c r="AG78" i="5"/>
  <c r="AF78" i="5"/>
  <c r="AE78" i="5"/>
  <c r="AR77" i="5"/>
  <c r="AQ77" i="5"/>
  <c r="AP77" i="5"/>
  <c r="AO77" i="5"/>
  <c r="AN77" i="5"/>
  <c r="AM77" i="5"/>
  <c r="AL77" i="5"/>
  <c r="AK77" i="5"/>
  <c r="AJ77" i="5"/>
  <c r="AI77" i="5"/>
  <c r="AH77" i="5"/>
  <c r="AG77" i="5"/>
  <c r="AF77" i="5"/>
  <c r="AE77" i="5"/>
  <c r="AR76" i="5"/>
  <c r="AQ76" i="5"/>
  <c r="AP76" i="5"/>
  <c r="AO76" i="5"/>
  <c r="AN76" i="5"/>
  <c r="AM76" i="5"/>
  <c r="AL76" i="5"/>
  <c r="AK76" i="5"/>
  <c r="AJ76" i="5"/>
  <c r="AI76" i="5"/>
  <c r="AH76" i="5"/>
  <c r="AG76" i="5"/>
  <c r="AF76" i="5"/>
  <c r="AE76" i="5"/>
  <c r="AR75" i="5"/>
  <c r="AQ75" i="5"/>
  <c r="AP75" i="5"/>
  <c r="AO75" i="5"/>
  <c r="AN75" i="5"/>
  <c r="AM75" i="5"/>
  <c r="AL75" i="5"/>
  <c r="AK75" i="5"/>
  <c r="AJ75" i="5"/>
  <c r="AI75" i="5"/>
  <c r="AH75" i="5"/>
  <c r="AG75" i="5"/>
  <c r="AF75" i="5"/>
  <c r="AE75" i="5"/>
  <c r="AR74" i="5"/>
  <c r="AQ74" i="5"/>
  <c r="AP74" i="5"/>
  <c r="AO74" i="5"/>
  <c r="AN74" i="5"/>
  <c r="AM74" i="5"/>
  <c r="AL74" i="5"/>
  <c r="AK74" i="5"/>
  <c r="AJ74" i="5"/>
  <c r="AI74" i="5"/>
  <c r="AH74" i="5"/>
  <c r="AG74" i="5"/>
  <c r="AF74" i="5"/>
  <c r="AE74" i="5"/>
  <c r="AR73" i="5"/>
  <c r="AQ73" i="5"/>
  <c r="AP73" i="5"/>
  <c r="AO73" i="5"/>
  <c r="AN73" i="5"/>
  <c r="AM73" i="5"/>
  <c r="AL73" i="5"/>
  <c r="AK73" i="5"/>
  <c r="AJ73" i="5"/>
  <c r="AI73" i="5"/>
  <c r="AH73" i="5"/>
  <c r="AG73" i="5"/>
  <c r="AF73" i="5"/>
  <c r="AE73" i="5"/>
  <c r="AR71" i="5"/>
  <c r="AQ71" i="5"/>
  <c r="AP71" i="5"/>
  <c r="AO71" i="5"/>
  <c r="AN71" i="5"/>
  <c r="AM71" i="5"/>
  <c r="AL71" i="5"/>
  <c r="AK71" i="5"/>
  <c r="AJ71" i="5"/>
  <c r="AI71" i="5"/>
  <c r="AH71" i="5"/>
  <c r="AG71" i="5"/>
  <c r="AF71" i="5"/>
  <c r="AE71" i="5"/>
  <c r="AR70" i="5"/>
  <c r="AQ70" i="5"/>
  <c r="AP70" i="5"/>
  <c r="AO70" i="5"/>
  <c r="AN70" i="5"/>
  <c r="AM70" i="5"/>
  <c r="AL70" i="5"/>
  <c r="AK70" i="5"/>
  <c r="AJ70" i="5"/>
  <c r="AI70" i="5"/>
  <c r="AH70" i="5"/>
  <c r="AG70" i="5"/>
  <c r="AF70" i="5"/>
  <c r="AE70" i="5"/>
  <c r="AR69" i="5"/>
  <c r="AQ69" i="5"/>
  <c r="AP69" i="5"/>
  <c r="AO69" i="5"/>
  <c r="AN69" i="5"/>
  <c r="AM69" i="5"/>
  <c r="AL69" i="5"/>
  <c r="AK69" i="5"/>
  <c r="AJ69" i="5"/>
  <c r="AI69" i="5"/>
  <c r="AH69" i="5"/>
  <c r="AG69" i="5"/>
  <c r="AF69" i="5"/>
  <c r="AE69" i="5"/>
  <c r="AR68" i="5"/>
  <c r="AQ68" i="5"/>
  <c r="AP68" i="5"/>
  <c r="AO68" i="5"/>
  <c r="AN68" i="5"/>
  <c r="AM68" i="5"/>
  <c r="AL68" i="5"/>
  <c r="AK68" i="5"/>
  <c r="AJ68" i="5"/>
  <c r="AI68" i="5"/>
  <c r="AH68" i="5"/>
  <c r="AG68" i="5"/>
  <c r="AF68" i="5"/>
  <c r="AE68" i="5"/>
  <c r="AR66" i="5"/>
  <c r="AQ66" i="5"/>
  <c r="AP66" i="5"/>
  <c r="AO66" i="5"/>
  <c r="AN66" i="5"/>
  <c r="AM66" i="5"/>
  <c r="AL66" i="5"/>
  <c r="AK66" i="5"/>
  <c r="AJ66" i="5"/>
  <c r="AI66" i="5"/>
  <c r="AH66" i="5"/>
  <c r="AG66" i="5"/>
  <c r="AF66" i="5"/>
  <c r="AE66" i="5"/>
  <c r="AR65" i="5"/>
  <c r="AQ65" i="5"/>
  <c r="AP65" i="5"/>
  <c r="AO65" i="5"/>
  <c r="AN65" i="5"/>
  <c r="AM65" i="5"/>
  <c r="AL65" i="5"/>
  <c r="AK65" i="5"/>
  <c r="AJ65" i="5"/>
  <c r="AI65" i="5"/>
  <c r="AH65" i="5"/>
  <c r="AG65" i="5"/>
  <c r="AF65" i="5"/>
  <c r="AE65" i="5"/>
  <c r="AR64" i="5"/>
  <c r="AQ64" i="5"/>
  <c r="AP64" i="5"/>
  <c r="AO64" i="5"/>
  <c r="AN64" i="5"/>
  <c r="AM64" i="5"/>
  <c r="AL64" i="5"/>
  <c r="AK64" i="5"/>
  <c r="AJ64" i="5"/>
  <c r="AI64" i="5"/>
  <c r="AH64" i="5"/>
  <c r="AG64" i="5"/>
  <c r="AF64" i="5"/>
  <c r="AE64" i="5"/>
  <c r="AR63" i="5"/>
  <c r="AQ63" i="5"/>
  <c r="AP63" i="5"/>
  <c r="AO63" i="5"/>
  <c r="AN63" i="5"/>
  <c r="AM63" i="5"/>
  <c r="AL63" i="5"/>
  <c r="AK63" i="5"/>
  <c r="AJ63" i="5"/>
  <c r="AI63" i="5"/>
  <c r="AH63" i="5"/>
  <c r="AG63" i="5"/>
  <c r="AF63" i="5"/>
  <c r="AE63" i="5"/>
  <c r="AR62" i="5"/>
  <c r="AQ62" i="5"/>
  <c r="AP62" i="5"/>
  <c r="AO62" i="5"/>
  <c r="AN62" i="5"/>
  <c r="AM62" i="5"/>
  <c r="AL62" i="5"/>
  <c r="AK62" i="5"/>
  <c r="AJ62" i="5"/>
  <c r="AI62" i="5"/>
  <c r="AH62" i="5"/>
  <c r="AG62" i="5"/>
  <c r="AF62" i="5"/>
  <c r="AE62" i="5"/>
  <c r="AR61" i="5"/>
  <c r="AQ61" i="5"/>
  <c r="AP61" i="5"/>
  <c r="AO61" i="5"/>
  <c r="AN61" i="5"/>
  <c r="AM61" i="5"/>
  <c r="AL61" i="5"/>
  <c r="AK61" i="5"/>
  <c r="AJ61" i="5"/>
  <c r="AI61" i="5"/>
  <c r="AH61" i="5"/>
  <c r="AG61" i="5"/>
  <c r="AF61" i="5"/>
  <c r="AE61" i="5"/>
  <c r="AR60" i="5"/>
  <c r="AQ60" i="5"/>
  <c r="AP60" i="5"/>
  <c r="AO60" i="5"/>
  <c r="AN60" i="5"/>
  <c r="AM60" i="5"/>
  <c r="AL60" i="5"/>
  <c r="AK60" i="5"/>
  <c r="AJ60" i="5"/>
  <c r="AI60" i="5"/>
  <c r="AH60" i="5"/>
  <c r="AG60" i="5"/>
  <c r="AF60" i="5"/>
  <c r="AE60" i="5"/>
  <c r="AR59" i="5"/>
  <c r="AQ59" i="5"/>
  <c r="AP59" i="5"/>
  <c r="AO59" i="5"/>
  <c r="AN59" i="5"/>
  <c r="AM59" i="5"/>
  <c r="AL59" i="5"/>
  <c r="AK59" i="5"/>
  <c r="AJ59" i="5"/>
  <c r="AI59" i="5"/>
  <c r="AH59" i="5"/>
  <c r="AG59" i="5"/>
  <c r="AF59" i="5"/>
  <c r="AE59" i="5"/>
  <c r="AR58" i="5"/>
  <c r="AQ58" i="5"/>
  <c r="AP58" i="5"/>
  <c r="AO58" i="5"/>
  <c r="AN58" i="5"/>
  <c r="AM58" i="5"/>
  <c r="AL58" i="5"/>
  <c r="AK58" i="5"/>
  <c r="AJ58" i="5"/>
  <c r="AI58" i="5"/>
  <c r="AH58" i="5"/>
  <c r="AG58" i="5"/>
  <c r="AF58" i="5"/>
  <c r="AE58" i="5"/>
  <c r="AR57" i="5"/>
  <c r="AQ57" i="5"/>
  <c r="AP57" i="5"/>
  <c r="AO57" i="5"/>
  <c r="AN57" i="5"/>
  <c r="AM57" i="5"/>
  <c r="AL57" i="5"/>
  <c r="AK57" i="5"/>
  <c r="AJ57" i="5"/>
  <c r="AI57" i="5"/>
  <c r="AH57" i="5"/>
  <c r="AG57" i="5"/>
  <c r="AF57" i="5"/>
  <c r="AE57" i="5"/>
  <c r="AR55" i="5"/>
  <c r="AQ55" i="5"/>
  <c r="AP55" i="5"/>
  <c r="AO55" i="5"/>
  <c r="AN55" i="5"/>
  <c r="AM55" i="5"/>
  <c r="AL55" i="5"/>
  <c r="AK55" i="5"/>
  <c r="AJ55" i="5"/>
  <c r="AI55" i="5"/>
  <c r="AH55" i="5"/>
  <c r="AG55" i="5"/>
  <c r="AF55" i="5"/>
  <c r="AE55" i="5"/>
  <c r="AR54" i="5"/>
  <c r="AQ54" i="5"/>
  <c r="AP54" i="5"/>
  <c r="AO54" i="5"/>
  <c r="AN54" i="5"/>
  <c r="AM54" i="5"/>
  <c r="AL54" i="5"/>
  <c r="AK54" i="5"/>
  <c r="AJ54" i="5"/>
  <c r="AI54" i="5"/>
  <c r="AH54" i="5"/>
  <c r="AG54" i="5"/>
  <c r="AF54" i="5"/>
  <c r="AE54" i="5"/>
  <c r="AR53" i="5"/>
  <c r="AQ53" i="5"/>
  <c r="AP53" i="5"/>
  <c r="AO53" i="5"/>
  <c r="AN53" i="5"/>
  <c r="AM53" i="5"/>
  <c r="AL53" i="5"/>
  <c r="AK53" i="5"/>
  <c r="AJ53" i="5"/>
  <c r="AI53" i="5"/>
  <c r="AH53" i="5"/>
  <c r="AG53" i="5"/>
  <c r="AF53" i="5"/>
  <c r="AE53" i="5"/>
  <c r="AR52" i="5"/>
  <c r="AQ52" i="5"/>
  <c r="AP52" i="5"/>
  <c r="AO52" i="5"/>
  <c r="AN52" i="5"/>
  <c r="AM52" i="5"/>
  <c r="AL52" i="5"/>
  <c r="AK52" i="5"/>
  <c r="AJ52" i="5"/>
  <c r="AI52" i="5"/>
  <c r="AH52" i="5"/>
  <c r="AG52" i="5"/>
  <c r="AF52" i="5"/>
  <c r="AE52" i="5"/>
  <c r="AR51" i="5"/>
  <c r="AQ51" i="5"/>
  <c r="AP51" i="5"/>
  <c r="AO51" i="5"/>
  <c r="AN51" i="5"/>
  <c r="AM51" i="5"/>
  <c r="AL51" i="5"/>
  <c r="AK51" i="5"/>
  <c r="AJ51" i="5"/>
  <c r="AI51" i="5"/>
  <c r="AH51" i="5"/>
  <c r="AG51" i="5"/>
  <c r="AF51" i="5"/>
  <c r="AE51" i="5"/>
  <c r="AR49" i="5"/>
  <c r="AQ49" i="5"/>
  <c r="AP49" i="5"/>
  <c r="AO49" i="5"/>
  <c r="AN49" i="5"/>
  <c r="AM49" i="5"/>
  <c r="AL49" i="5"/>
  <c r="AK49" i="5"/>
  <c r="AJ49" i="5"/>
  <c r="AI49" i="5"/>
  <c r="AH49" i="5"/>
  <c r="AG49" i="5"/>
  <c r="AF49" i="5"/>
  <c r="AE49" i="5"/>
  <c r="AR48" i="5"/>
  <c r="AQ48" i="5"/>
  <c r="AP48" i="5"/>
  <c r="AO48" i="5"/>
  <c r="AN48" i="5"/>
  <c r="AM48" i="5"/>
  <c r="AL48" i="5"/>
  <c r="AK48" i="5"/>
  <c r="AJ48" i="5"/>
  <c r="AI48" i="5"/>
  <c r="AH48" i="5"/>
  <c r="AG48" i="5"/>
  <c r="AF48" i="5"/>
  <c r="AE48" i="5"/>
  <c r="AR46" i="5"/>
  <c r="AQ46" i="5"/>
  <c r="AP46" i="5"/>
  <c r="AO46" i="5"/>
  <c r="AN46" i="5"/>
  <c r="AM46" i="5"/>
  <c r="AL46" i="5"/>
  <c r="AK46" i="5"/>
  <c r="AJ46" i="5"/>
  <c r="AI46" i="5"/>
  <c r="AH46" i="5"/>
  <c r="AG46" i="5"/>
  <c r="AF46" i="5"/>
  <c r="AE46" i="5"/>
  <c r="AR45" i="5"/>
  <c r="AQ45" i="5"/>
  <c r="AP45" i="5"/>
  <c r="AO45" i="5"/>
  <c r="AN45" i="5"/>
  <c r="AM45" i="5"/>
  <c r="AL45" i="5"/>
  <c r="AK45" i="5"/>
  <c r="AJ45" i="5"/>
  <c r="AI45" i="5"/>
  <c r="AH45" i="5"/>
  <c r="AG45" i="5"/>
  <c r="AF45" i="5"/>
  <c r="AE45" i="5"/>
  <c r="AR44" i="5"/>
  <c r="AQ44" i="5"/>
  <c r="AP44" i="5"/>
  <c r="AO44" i="5"/>
  <c r="AN44" i="5"/>
  <c r="AM44" i="5"/>
  <c r="AL44" i="5"/>
  <c r="AK44" i="5"/>
  <c r="AJ44" i="5"/>
  <c r="AI44" i="5"/>
  <c r="AH44" i="5"/>
  <c r="AG44" i="5"/>
  <c r="AF44" i="5"/>
  <c r="AE44" i="5"/>
  <c r="AR43" i="5"/>
  <c r="AQ43" i="5"/>
  <c r="AP43" i="5"/>
  <c r="AO43" i="5"/>
  <c r="AN43" i="5"/>
  <c r="AM43" i="5"/>
  <c r="AL43" i="5"/>
  <c r="AK43" i="5"/>
  <c r="AJ43" i="5"/>
  <c r="AI43" i="5"/>
  <c r="AH43" i="5"/>
  <c r="AG43" i="5"/>
  <c r="AF43" i="5"/>
  <c r="AE43" i="5"/>
  <c r="AR42" i="5"/>
  <c r="AQ42" i="5"/>
  <c r="AP42" i="5"/>
  <c r="AO42" i="5"/>
  <c r="AN42" i="5"/>
  <c r="AM42" i="5"/>
  <c r="AL42" i="5"/>
  <c r="AK42" i="5"/>
  <c r="AJ42" i="5"/>
  <c r="AI42" i="5"/>
  <c r="AH42" i="5"/>
  <c r="AG42" i="5"/>
  <c r="AF42" i="5"/>
  <c r="AE42" i="5"/>
  <c r="AR41" i="5"/>
  <c r="AQ41" i="5"/>
  <c r="AP41" i="5"/>
  <c r="AO41" i="5"/>
  <c r="AN41" i="5"/>
  <c r="AM41" i="5"/>
  <c r="AL41" i="5"/>
  <c r="AK41" i="5"/>
  <c r="AJ41" i="5"/>
  <c r="AI41" i="5"/>
  <c r="AH41" i="5"/>
  <c r="AG41" i="5"/>
  <c r="AF41" i="5"/>
  <c r="AE41" i="5"/>
  <c r="AR40" i="5"/>
  <c r="AQ40" i="5"/>
  <c r="AP40" i="5"/>
  <c r="AO40" i="5"/>
  <c r="AN40" i="5"/>
  <c r="AM40" i="5"/>
  <c r="AL40" i="5"/>
  <c r="AK40" i="5"/>
  <c r="AJ40" i="5"/>
  <c r="AI40" i="5"/>
  <c r="AH40" i="5"/>
  <c r="AG40" i="5"/>
  <c r="AF40" i="5"/>
  <c r="AE40" i="5"/>
  <c r="AR39" i="5"/>
  <c r="AQ39" i="5"/>
  <c r="AP39" i="5"/>
  <c r="AO39" i="5"/>
  <c r="AN39" i="5"/>
  <c r="AM39" i="5"/>
  <c r="AL39" i="5"/>
  <c r="AK39" i="5"/>
  <c r="AJ39" i="5"/>
  <c r="AI39" i="5"/>
  <c r="AH39" i="5"/>
  <c r="AG39" i="5"/>
  <c r="AF39" i="5"/>
  <c r="AE39" i="5"/>
  <c r="AR37" i="5"/>
  <c r="AQ37" i="5"/>
  <c r="AP37" i="5"/>
  <c r="AO37" i="5"/>
  <c r="AN37" i="5"/>
  <c r="AM37" i="5"/>
  <c r="AL37" i="5"/>
  <c r="AK37" i="5"/>
  <c r="AJ37" i="5"/>
  <c r="AI37" i="5"/>
  <c r="AH37" i="5"/>
  <c r="AG37" i="5"/>
  <c r="AF37" i="5"/>
  <c r="AE37" i="5"/>
  <c r="AR36" i="5"/>
  <c r="AQ36" i="5"/>
  <c r="AP36" i="5"/>
  <c r="AO36" i="5"/>
  <c r="AN36" i="5"/>
  <c r="AM36" i="5"/>
  <c r="AL36" i="5"/>
  <c r="AK36" i="5"/>
  <c r="AJ36" i="5"/>
  <c r="AI36" i="5"/>
  <c r="AH36" i="5"/>
  <c r="AG36" i="5"/>
  <c r="AF36" i="5"/>
  <c r="AE36" i="5"/>
  <c r="AR35" i="5"/>
  <c r="AQ35" i="5"/>
  <c r="AP35" i="5"/>
  <c r="AO35" i="5"/>
  <c r="AN35" i="5"/>
  <c r="AM35" i="5"/>
  <c r="AL35" i="5"/>
  <c r="AK35" i="5"/>
  <c r="AJ35" i="5"/>
  <c r="AI35" i="5"/>
  <c r="AH35" i="5"/>
  <c r="AG35" i="5"/>
  <c r="AF35" i="5"/>
  <c r="AE35" i="5"/>
  <c r="AR34" i="5"/>
  <c r="AQ34" i="5"/>
  <c r="AP34" i="5"/>
  <c r="AO34" i="5"/>
  <c r="AN34" i="5"/>
  <c r="AM34" i="5"/>
  <c r="AL34" i="5"/>
  <c r="AK34" i="5"/>
  <c r="AJ34" i="5"/>
  <c r="AI34" i="5"/>
  <c r="AH34" i="5"/>
  <c r="AG34" i="5"/>
  <c r="AF34" i="5"/>
  <c r="AE34" i="5"/>
  <c r="AR33" i="5"/>
  <c r="AQ33" i="5"/>
  <c r="AP33" i="5"/>
  <c r="AO33" i="5"/>
  <c r="AN33" i="5"/>
  <c r="AM33" i="5"/>
  <c r="AL33" i="5"/>
  <c r="AK33" i="5"/>
  <c r="AJ33" i="5"/>
  <c r="AI33" i="5"/>
  <c r="AH33" i="5"/>
  <c r="AG33" i="5"/>
  <c r="AF33" i="5"/>
  <c r="AE33" i="5"/>
  <c r="AR32" i="5"/>
  <c r="AQ32" i="5"/>
  <c r="AP32" i="5"/>
  <c r="AO32" i="5"/>
  <c r="AN32" i="5"/>
  <c r="AM32" i="5"/>
  <c r="AL32" i="5"/>
  <c r="AK32" i="5"/>
  <c r="AJ32" i="5"/>
  <c r="AI32" i="5"/>
  <c r="AH32" i="5"/>
  <c r="AG32" i="5"/>
  <c r="AF32" i="5"/>
  <c r="AE32" i="5"/>
  <c r="AR31" i="5"/>
  <c r="AQ31" i="5"/>
  <c r="AP31" i="5"/>
  <c r="AO31" i="5"/>
  <c r="AN31" i="5"/>
  <c r="AM31" i="5"/>
  <c r="AL31" i="5"/>
  <c r="AK31" i="5"/>
  <c r="AJ31" i="5"/>
  <c r="AI31" i="5"/>
  <c r="AH31" i="5"/>
  <c r="AG31" i="5"/>
  <c r="AF31" i="5"/>
  <c r="AE31" i="5"/>
  <c r="AR30" i="5"/>
  <c r="AQ30" i="5"/>
  <c r="AP30" i="5"/>
  <c r="AO30" i="5"/>
  <c r="AN30" i="5"/>
  <c r="AM30" i="5"/>
  <c r="AL30" i="5"/>
  <c r="AK30" i="5"/>
  <c r="AJ30" i="5"/>
  <c r="AI30" i="5"/>
  <c r="AH30" i="5"/>
  <c r="AG30" i="5"/>
  <c r="AF30" i="5"/>
  <c r="AE30" i="5"/>
  <c r="AR29" i="5"/>
  <c r="AQ29" i="5"/>
  <c r="AP29" i="5"/>
  <c r="AO29" i="5"/>
  <c r="AN29" i="5"/>
  <c r="AM29" i="5"/>
  <c r="AL29" i="5"/>
  <c r="AK29" i="5"/>
  <c r="AJ29" i="5"/>
  <c r="AI29" i="5"/>
  <c r="AH29" i="5"/>
  <c r="AG29" i="5"/>
  <c r="AF29" i="5"/>
  <c r="AE29" i="5"/>
  <c r="AR28" i="5"/>
  <c r="AQ28" i="5"/>
  <c r="AP28" i="5"/>
  <c r="AO28" i="5"/>
  <c r="AN28" i="5"/>
  <c r="AM28" i="5"/>
  <c r="AL28" i="5"/>
  <c r="AK28" i="5"/>
  <c r="AJ28" i="5"/>
  <c r="AI28" i="5"/>
  <c r="AH28" i="5"/>
  <c r="AG28" i="5"/>
  <c r="AF28" i="5"/>
  <c r="AE28" i="5"/>
  <c r="AR27" i="5"/>
  <c r="AQ27" i="5"/>
  <c r="AP27" i="5"/>
  <c r="AO27" i="5"/>
  <c r="AN27" i="5"/>
  <c r="AM27" i="5"/>
  <c r="AL27" i="5"/>
  <c r="AK27" i="5"/>
  <c r="AJ27" i="5"/>
  <c r="AI27" i="5"/>
  <c r="AH27" i="5"/>
  <c r="AG27" i="5"/>
  <c r="AF27" i="5"/>
  <c r="AE27" i="5"/>
  <c r="AR26" i="5"/>
  <c r="AQ26" i="5"/>
  <c r="AP26" i="5"/>
  <c r="AO26" i="5"/>
  <c r="AN26" i="5"/>
  <c r="AM26" i="5"/>
  <c r="AL26" i="5"/>
  <c r="AK26" i="5"/>
  <c r="AJ26" i="5"/>
  <c r="AI26" i="5"/>
  <c r="AH26" i="5"/>
  <c r="AG26" i="5"/>
  <c r="AF26" i="5"/>
  <c r="AE26" i="5"/>
  <c r="AR25" i="5"/>
  <c r="AQ25" i="5"/>
  <c r="AP25" i="5"/>
  <c r="AO25" i="5"/>
  <c r="AN25" i="5"/>
  <c r="AM25" i="5"/>
  <c r="AL25" i="5"/>
  <c r="AK25" i="5"/>
  <c r="AJ25" i="5"/>
  <c r="AI25" i="5"/>
  <c r="AH25" i="5"/>
  <c r="AG25" i="5"/>
  <c r="AF25" i="5"/>
  <c r="AE25" i="5"/>
  <c r="AR24" i="5"/>
  <c r="AQ24" i="5"/>
  <c r="AP24" i="5"/>
  <c r="AO24" i="5"/>
  <c r="AN24" i="5"/>
  <c r="AM24" i="5"/>
  <c r="AL24" i="5"/>
  <c r="AK24" i="5"/>
  <c r="AJ24" i="5"/>
  <c r="AI24" i="5"/>
  <c r="AH24" i="5"/>
  <c r="AG24" i="5"/>
  <c r="AF24" i="5"/>
  <c r="AE24" i="5"/>
  <c r="AR23" i="5"/>
  <c r="AQ23" i="5"/>
  <c r="AP23" i="5"/>
  <c r="AO23" i="5"/>
  <c r="AN23" i="5"/>
  <c r="AM23" i="5"/>
  <c r="AL23" i="5"/>
  <c r="AK23" i="5"/>
  <c r="AJ23" i="5"/>
  <c r="AI23" i="5"/>
  <c r="AH23" i="5"/>
  <c r="AG23" i="5"/>
  <c r="AF23" i="5"/>
  <c r="AE23" i="5"/>
  <c r="AR22" i="5"/>
  <c r="AQ22" i="5"/>
  <c r="AP22" i="5"/>
  <c r="AO22" i="5"/>
  <c r="AN22" i="5"/>
  <c r="AM22" i="5"/>
  <c r="AL22" i="5"/>
  <c r="AK22" i="5"/>
  <c r="AJ22" i="5"/>
  <c r="AI22" i="5"/>
  <c r="AH22" i="5"/>
  <c r="AG22" i="5"/>
  <c r="AF22" i="5"/>
  <c r="AE22" i="5"/>
  <c r="AR21" i="5"/>
  <c r="AQ21" i="5"/>
  <c r="AP21" i="5"/>
  <c r="AO21" i="5"/>
  <c r="AN21" i="5"/>
  <c r="AM21" i="5"/>
  <c r="AL21" i="5"/>
  <c r="AK21" i="5"/>
  <c r="AJ21" i="5"/>
  <c r="AI21" i="5"/>
  <c r="AH21" i="5"/>
  <c r="AG21" i="5"/>
  <c r="AF21" i="5"/>
  <c r="AE21" i="5"/>
  <c r="AR20" i="5"/>
  <c r="AQ20" i="5"/>
  <c r="AP20" i="5"/>
  <c r="AO20" i="5"/>
  <c r="AN20" i="5"/>
  <c r="AM20" i="5"/>
  <c r="AL20" i="5"/>
  <c r="AK20" i="5"/>
  <c r="AJ20" i="5"/>
  <c r="AI20" i="5"/>
  <c r="AH20" i="5"/>
  <c r="AG20" i="5"/>
  <c r="AF20" i="5"/>
  <c r="AE20" i="5"/>
  <c r="AR18" i="5"/>
  <c r="AQ18" i="5"/>
  <c r="AP18" i="5"/>
  <c r="AO18" i="5"/>
  <c r="AN18" i="5"/>
  <c r="AM18" i="5"/>
  <c r="AL18" i="5"/>
  <c r="AK18" i="5"/>
  <c r="AJ18" i="5"/>
  <c r="AI18" i="5"/>
  <c r="AH18" i="5"/>
  <c r="AG18" i="5"/>
  <c r="AF18" i="5"/>
  <c r="AE18" i="5"/>
  <c r="AR17" i="5"/>
  <c r="AQ17" i="5"/>
  <c r="AP17" i="5"/>
  <c r="AO17" i="5"/>
  <c r="AN17" i="5"/>
  <c r="AM17" i="5"/>
  <c r="AL17" i="5"/>
  <c r="AK17" i="5"/>
  <c r="AJ17" i="5"/>
  <c r="AI17" i="5"/>
  <c r="AH17" i="5"/>
  <c r="AG17" i="5"/>
  <c r="AF17" i="5"/>
  <c r="AE17" i="5"/>
  <c r="AR16" i="5"/>
  <c r="AQ16" i="5"/>
  <c r="AP16" i="5"/>
  <c r="AO16" i="5"/>
  <c r="AN16" i="5"/>
  <c r="AM16" i="5"/>
  <c r="AL16" i="5"/>
  <c r="AK16" i="5"/>
  <c r="AJ16" i="5"/>
  <c r="AI16" i="5"/>
  <c r="AH16" i="5"/>
  <c r="AG16" i="5"/>
  <c r="AF16" i="5"/>
  <c r="AE16" i="5"/>
  <c r="AR14" i="5"/>
  <c r="AQ14" i="5"/>
  <c r="AP14" i="5"/>
  <c r="AO14" i="5"/>
  <c r="AN14" i="5"/>
  <c r="AM14" i="5"/>
  <c r="AL14" i="5"/>
  <c r="AK14" i="5"/>
  <c r="AJ14" i="5"/>
  <c r="AI14" i="5"/>
  <c r="AH14" i="5"/>
  <c r="AG14" i="5"/>
  <c r="AF14" i="5"/>
  <c r="AE14" i="5"/>
  <c r="AR13" i="5"/>
  <c r="AQ13" i="5"/>
  <c r="AP13" i="5"/>
  <c r="AO13" i="5"/>
  <c r="AN13" i="5"/>
  <c r="AM13" i="5"/>
  <c r="AL13" i="5"/>
  <c r="AK13" i="5"/>
  <c r="AJ13" i="5"/>
  <c r="AI13" i="5"/>
  <c r="AH13" i="5"/>
  <c r="AG13" i="5"/>
  <c r="AF13" i="5"/>
  <c r="AE13" i="5"/>
  <c r="AR11" i="5"/>
  <c r="AQ11" i="5"/>
  <c r="AP11" i="5"/>
  <c r="AO11" i="5"/>
  <c r="AN11" i="5"/>
  <c r="AM11" i="5"/>
  <c r="AL11" i="5"/>
  <c r="AK11" i="5"/>
  <c r="AJ11" i="5"/>
  <c r="AI11" i="5"/>
  <c r="AH11" i="5"/>
  <c r="AG11" i="5"/>
  <c r="AF11" i="5"/>
  <c r="AE11" i="5"/>
  <c r="AR10" i="5"/>
  <c r="AQ10" i="5"/>
  <c r="AP10" i="5"/>
  <c r="AO10" i="5"/>
  <c r="AN10" i="5"/>
  <c r="AM10" i="5"/>
  <c r="AL10" i="5"/>
  <c r="AK10" i="5"/>
  <c r="AJ10" i="5"/>
  <c r="AI10" i="5"/>
  <c r="AH10" i="5"/>
  <c r="AG10" i="5"/>
  <c r="AF10" i="5"/>
  <c r="AE10" i="5"/>
  <c r="AR9" i="5"/>
  <c r="AQ9" i="5"/>
  <c r="AP9" i="5"/>
  <c r="AO9" i="5"/>
  <c r="AN9" i="5"/>
  <c r="AM9" i="5"/>
  <c r="AL9" i="5"/>
  <c r="AK9" i="5"/>
  <c r="AJ9" i="5"/>
  <c r="AI9" i="5"/>
  <c r="AH9" i="5"/>
  <c r="AG9" i="5"/>
  <c r="AF9" i="5"/>
  <c r="AE9" i="5"/>
  <c r="AR8" i="5"/>
  <c r="AQ8" i="5"/>
  <c r="AP8" i="5"/>
  <c r="AO8" i="5"/>
  <c r="AN8" i="5"/>
  <c r="AM8" i="5"/>
  <c r="AL8" i="5"/>
  <c r="AK8" i="5"/>
  <c r="AJ8" i="5"/>
  <c r="AI8" i="5"/>
  <c r="AH8" i="5"/>
  <c r="AG8" i="5"/>
  <c r="AF8" i="5"/>
  <c r="AE8" i="5"/>
  <c r="AR7" i="5"/>
  <c r="AQ7" i="5"/>
  <c r="AP7" i="5"/>
  <c r="AO7" i="5"/>
  <c r="AN7" i="5"/>
  <c r="AM7" i="5"/>
  <c r="AL7" i="5"/>
  <c r="AK7" i="5"/>
  <c r="AJ7" i="5"/>
  <c r="AI7" i="5"/>
  <c r="AH7" i="5"/>
  <c r="AG7" i="5"/>
  <c r="AF7" i="5"/>
  <c r="AE7" i="5"/>
  <c r="AR6" i="5"/>
  <c r="AQ6" i="5"/>
  <c r="AP6" i="5"/>
  <c r="AO6" i="5"/>
  <c r="AN6" i="5"/>
  <c r="AM6" i="5"/>
  <c r="AL6" i="5"/>
  <c r="AK6" i="5"/>
  <c r="AJ6" i="5"/>
  <c r="AI6" i="5"/>
  <c r="AH6" i="5"/>
  <c r="AG6" i="5"/>
  <c r="AF6" i="5"/>
  <c r="AE6" i="5"/>
  <c r="AR5" i="5"/>
  <c r="AQ5" i="5"/>
  <c r="AP5" i="5"/>
  <c r="AO5" i="5"/>
  <c r="AN5" i="5"/>
  <c r="AM5" i="5"/>
  <c r="AL5" i="5"/>
  <c r="AK5" i="5"/>
  <c r="AJ5" i="5"/>
  <c r="AI5" i="5"/>
  <c r="AH5" i="5"/>
  <c r="AG5" i="5"/>
  <c r="AF5" i="5"/>
  <c r="AE5" i="5"/>
  <c r="AR4" i="5"/>
  <c r="AQ4" i="5"/>
  <c r="AP4" i="5"/>
  <c r="AO4" i="5"/>
  <c r="AN4" i="5"/>
  <c r="AM4" i="5"/>
  <c r="AL4" i="5"/>
  <c r="AK4" i="5"/>
  <c r="AJ4" i="5"/>
  <c r="AI4" i="5"/>
  <c r="AH4" i="5"/>
  <c r="AG4" i="5"/>
  <c r="AF4" i="5"/>
  <c r="AE4" i="5"/>
  <c r="AR3" i="5"/>
  <c r="AQ3" i="5"/>
  <c r="AP3" i="5"/>
  <c r="AO3" i="5"/>
  <c r="AN3" i="5"/>
  <c r="AM3" i="5"/>
  <c r="AL3" i="5"/>
  <c r="AK3" i="5"/>
  <c r="AJ3" i="5"/>
  <c r="AI3" i="5"/>
  <c r="AH3" i="5"/>
  <c r="AG3" i="5"/>
  <c r="AF3" i="5"/>
  <c r="AE3" i="5"/>
  <c r="AD4" i="5"/>
  <c r="AD5" i="5"/>
  <c r="AD6" i="5"/>
  <c r="AD7" i="5"/>
  <c r="AD8" i="5"/>
  <c r="AD9" i="5"/>
  <c r="AD10" i="5"/>
  <c r="AD11" i="5"/>
  <c r="AD13" i="5"/>
  <c r="AD14" i="5"/>
  <c r="AD16" i="5"/>
  <c r="AD17" i="5"/>
  <c r="AD18" i="5"/>
  <c r="AD20" i="5"/>
  <c r="AD21" i="5"/>
  <c r="AD22" i="5"/>
  <c r="AD23" i="5"/>
  <c r="AD24" i="5"/>
  <c r="AD25" i="5"/>
  <c r="AD26" i="5"/>
  <c r="AD27" i="5"/>
  <c r="AD28" i="5"/>
  <c r="AD29" i="5"/>
  <c r="AD30" i="5"/>
  <c r="AD31" i="5"/>
  <c r="AD32" i="5"/>
  <c r="AD33" i="5"/>
  <c r="AD34" i="5"/>
  <c r="AD35" i="5"/>
  <c r="AD36" i="5"/>
  <c r="AD37" i="5"/>
  <c r="AD39" i="5"/>
  <c r="AD40" i="5"/>
  <c r="AD41" i="5"/>
  <c r="AD42" i="5"/>
  <c r="AD43" i="5"/>
  <c r="AD44" i="5"/>
  <c r="AD45" i="5"/>
  <c r="AD46" i="5"/>
  <c r="AD48" i="5"/>
  <c r="AD49" i="5"/>
  <c r="AD51" i="5"/>
  <c r="AD52" i="5"/>
  <c r="AD53" i="5"/>
  <c r="AD54" i="5"/>
  <c r="AD55" i="5"/>
  <c r="AD57" i="5"/>
  <c r="AD58" i="5"/>
  <c r="AD59" i="5"/>
  <c r="AD60" i="5"/>
  <c r="AD61" i="5"/>
  <c r="AD62" i="5"/>
  <c r="AD63" i="5"/>
  <c r="AD64" i="5"/>
  <c r="AD65" i="5"/>
  <c r="AD66" i="5"/>
  <c r="AD68" i="5"/>
  <c r="AD69" i="5"/>
  <c r="AD70" i="5"/>
  <c r="AD71" i="5"/>
  <c r="AD73" i="5"/>
  <c r="AD74" i="5"/>
  <c r="AD75" i="5"/>
  <c r="AD76" i="5"/>
  <c r="AD77" i="5"/>
  <c r="AD78" i="5"/>
  <c r="AD79" i="5"/>
  <c r="AD80" i="5"/>
  <c r="AD81" i="5"/>
  <c r="AD82" i="5"/>
  <c r="AD83" i="5"/>
  <c r="AD84" i="5"/>
  <c r="AD85" i="5"/>
  <c r="AD86" i="5"/>
  <c r="AD88" i="5"/>
  <c r="AD89" i="5"/>
  <c r="AD90" i="5"/>
  <c r="AD91" i="5"/>
  <c r="AD92" i="5"/>
  <c r="AD93" i="5"/>
  <c r="AD94" i="5"/>
  <c r="AD95" i="5"/>
  <c r="AD96" i="5"/>
  <c r="AD97" i="5"/>
  <c r="AD98" i="5"/>
  <c r="AD99" i="5"/>
  <c r="AD100" i="5"/>
  <c r="AD102" i="5"/>
  <c r="AD103" i="5"/>
  <c r="AD104" i="5"/>
  <c r="AD105" i="5"/>
  <c r="AD106" i="5"/>
  <c r="AD107" i="5"/>
  <c r="AD108" i="5"/>
  <c r="AD109" i="5"/>
  <c r="AD110" i="5"/>
  <c r="AD111" i="5"/>
  <c r="AD112" i="5"/>
  <c r="AD114" i="5"/>
  <c r="AD115" i="5"/>
  <c r="AD116" i="5"/>
  <c r="AD117" i="5"/>
  <c r="AD118" i="5"/>
  <c r="AD119" i="5"/>
  <c r="AD120" i="5"/>
  <c r="AD121" i="5"/>
  <c r="AD122" i="5"/>
  <c r="AD123" i="5"/>
  <c r="AD124" i="5"/>
  <c r="AD125" i="5"/>
  <c r="AD126" i="5"/>
  <c r="AD127" i="5"/>
  <c r="AD129" i="5"/>
  <c r="AD130" i="5"/>
  <c r="AD131" i="5"/>
  <c r="AD133" i="5"/>
  <c r="AD134" i="5"/>
  <c r="AD135" i="5"/>
  <c r="AD136" i="5"/>
  <c r="AD137" i="5"/>
  <c r="AD138" i="5"/>
  <c r="AD140" i="5"/>
  <c r="AD141" i="5"/>
  <c r="AD142" i="5"/>
  <c r="AD144" i="5"/>
  <c r="AD145" i="5"/>
  <c r="AD146" i="5"/>
  <c r="AD147" i="5"/>
  <c r="AD148" i="5"/>
  <c r="AD149" i="5"/>
  <c r="AD150" i="5"/>
  <c r="AD151" i="5"/>
  <c r="AD152" i="5"/>
  <c r="AD153" i="5"/>
  <c r="AD154" i="5"/>
  <c r="AC154" i="5"/>
  <c r="AC153" i="5"/>
  <c r="AC152" i="5"/>
  <c r="AC151" i="5"/>
  <c r="AC150" i="5"/>
  <c r="AC149" i="5"/>
  <c r="AC148" i="5"/>
  <c r="AC147" i="5"/>
  <c r="AC146" i="5"/>
  <c r="AC145" i="5"/>
  <c r="AC144" i="5"/>
  <c r="AC142" i="5"/>
  <c r="AC141" i="5"/>
  <c r="AC140" i="5"/>
  <c r="AC138" i="5"/>
  <c r="AC137" i="5"/>
  <c r="AC136" i="5"/>
  <c r="AC135" i="5"/>
  <c r="AC134" i="5"/>
  <c r="AC133" i="5"/>
  <c r="AC131" i="5"/>
  <c r="AC130" i="5"/>
  <c r="AC129" i="5"/>
  <c r="AC127" i="5"/>
  <c r="AC126" i="5"/>
  <c r="AC125" i="5"/>
  <c r="AC124" i="5"/>
  <c r="AC123" i="5"/>
  <c r="AC122" i="5"/>
  <c r="AC121" i="5"/>
  <c r="AC120" i="5"/>
  <c r="AC119" i="5"/>
  <c r="AC118" i="5"/>
  <c r="AC117" i="5"/>
  <c r="AC116" i="5"/>
  <c r="AC115" i="5"/>
  <c r="AC114" i="5"/>
  <c r="AC112" i="5"/>
  <c r="AC111" i="5"/>
  <c r="AC110" i="5"/>
  <c r="AC109" i="5"/>
  <c r="AC108" i="5"/>
  <c r="AC107" i="5"/>
  <c r="AC106" i="5"/>
  <c r="AC105" i="5"/>
  <c r="AC104" i="5"/>
  <c r="AC103" i="5"/>
  <c r="AC102" i="5"/>
  <c r="AC100" i="5"/>
  <c r="AC99" i="5"/>
  <c r="AC98" i="5"/>
  <c r="AC97" i="5"/>
  <c r="AC96" i="5"/>
  <c r="AC95" i="5"/>
  <c r="AC94" i="5"/>
  <c r="AC93" i="5"/>
  <c r="AC92" i="5"/>
  <c r="AC91" i="5"/>
  <c r="AC90" i="5"/>
  <c r="AC89" i="5"/>
  <c r="AC88" i="5"/>
  <c r="AC86" i="5"/>
  <c r="AC85" i="5"/>
  <c r="AC84" i="5"/>
  <c r="AC83" i="5"/>
  <c r="AC82" i="5"/>
  <c r="AC81" i="5"/>
  <c r="AC80" i="5"/>
  <c r="AC79" i="5"/>
  <c r="AC78" i="5"/>
  <c r="AC77" i="5"/>
  <c r="AC76" i="5"/>
  <c r="AC75" i="5"/>
  <c r="AC74" i="5"/>
  <c r="AC73" i="5"/>
  <c r="AC71" i="5"/>
  <c r="AC70" i="5"/>
  <c r="AC69" i="5"/>
  <c r="AC68" i="5"/>
  <c r="AC66" i="5"/>
  <c r="AC65" i="5"/>
  <c r="AC64" i="5"/>
  <c r="AC63" i="5"/>
  <c r="AC62" i="5"/>
  <c r="AC61" i="5"/>
  <c r="AC60" i="5"/>
  <c r="AC59" i="5"/>
  <c r="AC58" i="5"/>
  <c r="AC57" i="5"/>
  <c r="AC55" i="5"/>
  <c r="AC54" i="5"/>
  <c r="AC53" i="5"/>
  <c r="AC52" i="5"/>
  <c r="AC51" i="5"/>
  <c r="AC49" i="5"/>
  <c r="AC48" i="5"/>
  <c r="AC46" i="5"/>
  <c r="AC45" i="5"/>
  <c r="AC44" i="5"/>
  <c r="AC43" i="5"/>
  <c r="AC42" i="5"/>
  <c r="AC41" i="5"/>
  <c r="AC40" i="5"/>
  <c r="AC39" i="5"/>
  <c r="AC37" i="5"/>
  <c r="AC36" i="5"/>
  <c r="AC35" i="5"/>
  <c r="AC34" i="5"/>
  <c r="AC33" i="5"/>
  <c r="AC32" i="5"/>
  <c r="AC31" i="5"/>
  <c r="AC30" i="5"/>
  <c r="AC29" i="5"/>
  <c r="AC28" i="5"/>
  <c r="AC27" i="5"/>
  <c r="AC26" i="5"/>
  <c r="AC25" i="5"/>
  <c r="AC24" i="5"/>
  <c r="AC23" i="5"/>
  <c r="AC22" i="5"/>
  <c r="AC21" i="5"/>
  <c r="AC20" i="5"/>
  <c r="AC18" i="5"/>
  <c r="AC17" i="5"/>
  <c r="AC16" i="5"/>
  <c r="AC14" i="5"/>
  <c r="AC13" i="5"/>
  <c r="AC11" i="5"/>
  <c r="AC10" i="5"/>
  <c r="AC9" i="5"/>
  <c r="AC8" i="5"/>
  <c r="AC7" i="5"/>
  <c r="AC6" i="5"/>
  <c r="AC5" i="5"/>
  <c r="AC4" i="5"/>
  <c r="AC3" i="5"/>
  <c r="AB154" i="5"/>
  <c r="AB153" i="5"/>
  <c r="AB152" i="5"/>
  <c r="AB151" i="5"/>
  <c r="AB150" i="5"/>
  <c r="AB149" i="5"/>
  <c r="AB148" i="5"/>
  <c r="AB147" i="5"/>
  <c r="AB146" i="5"/>
  <c r="AB145" i="5"/>
  <c r="AB144" i="5"/>
  <c r="AB142" i="5"/>
  <c r="AB141" i="5"/>
  <c r="AB140" i="5"/>
  <c r="AB138" i="5"/>
  <c r="AB137" i="5"/>
  <c r="AB136" i="5"/>
  <c r="AB135" i="5"/>
  <c r="AB134" i="5"/>
  <c r="AB133" i="5"/>
  <c r="AB131" i="5"/>
  <c r="AB130" i="5"/>
  <c r="AB129" i="5"/>
  <c r="AB127" i="5"/>
  <c r="AB126" i="5"/>
  <c r="AB125" i="5"/>
  <c r="AB124" i="5"/>
  <c r="AB123" i="5"/>
  <c r="AB122" i="5"/>
  <c r="AB121" i="5"/>
  <c r="AB120" i="5"/>
  <c r="AB119" i="5"/>
  <c r="AB118" i="5"/>
  <c r="AB117" i="5"/>
  <c r="AB116" i="5"/>
  <c r="AB115" i="5"/>
  <c r="AB114" i="5"/>
  <c r="AB112" i="5"/>
  <c r="AB111" i="5"/>
  <c r="AB110" i="5"/>
  <c r="AB109" i="5"/>
  <c r="AB108" i="5"/>
  <c r="AB107" i="5"/>
  <c r="AB106" i="5"/>
  <c r="AB105" i="5"/>
  <c r="AB104" i="5"/>
  <c r="AB103" i="5"/>
  <c r="AB102" i="5"/>
  <c r="AB100" i="5"/>
  <c r="AB99" i="5"/>
  <c r="AB98" i="5"/>
  <c r="AB97" i="5"/>
  <c r="AB96" i="5"/>
  <c r="AB95" i="5"/>
  <c r="AB94" i="5"/>
  <c r="AB93" i="5"/>
  <c r="AB92" i="5"/>
  <c r="AB91" i="5"/>
  <c r="AB90" i="5"/>
  <c r="AB89" i="5"/>
  <c r="AB88" i="5"/>
  <c r="AB86" i="5"/>
  <c r="AB85" i="5"/>
  <c r="AB84" i="5"/>
  <c r="AB83" i="5"/>
  <c r="AB82" i="5"/>
  <c r="AB81" i="5"/>
  <c r="AB80" i="5"/>
  <c r="AB79" i="5"/>
  <c r="AB78" i="5"/>
  <c r="AB77" i="5"/>
  <c r="AB76" i="5"/>
  <c r="AB75" i="5"/>
  <c r="AB74" i="5"/>
  <c r="AB73" i="5"/>
  <c r="AB71" i="5"/>
  <c r="AB70" i="5"/>
  <c r="AB69" i="5"/>
  <c r="AB68" i="5"/>
  <c r="AB66" i="5"/>
  <c r="AB65" i="5"/>
  <c r="AB64" i="5"/>
  <c r="AB63" i="5"/>
  <c r="AB62" i="5"/>
  <c r="AB61" i="5"/>
  <c r="AB60" i="5"/>
  <c r="AB59" i="5"/>
  <c r="AB58" i="5"/>
  <c r="AB57" i="5"/>
  <c r="AB55" i="5"/>
  <c r="AB54" i="5"/>
  <c r="AB53" i="5"/>
  <c r="AB52" i="5"/>
  <c r="AB51" i="5"/>
  <c r="AB49" i="5"/>
  <c r="AB48" i="5"/>
  <c r="AB46" i="5"/>
  <c r="AB45" i="5"/>
  <c r="AB44" i="5"/>
  <c r="AB43" i="5"/>
  <c r="AB42" i="5"/>
  <c r="AB41" i="5"/>
  <c r="AB40" i="5"/>
  <c r="AB39" i="5"/>
  <c r="AB37" i="5"/>
  <c r="AB36" i="5"/>
  <c r="AB35" i="5"/>
  <c r="AB34" i="5"/>
  <c r="AB33" i="5"/>
  <c r="AB32" i="5"/>
  <c r="AB31" i="5"/>
  <c r="AB30" i="5"/>
  <c r="AB29" i="5"/>
  <c r="AB28" i="5"/>
  <c r="AB27" i="5"/>
  <c r="AB26" i="5"/>
  <c r="AB25" i="5"/>
  <c r="AB24" i="5"/>
  <c r="AB23" i="5"/>
  <c r="AB22" i="5"/>
  <c r="AB21" i="5"/>
  <c r="AB20" i="5"/>
  <c r="AB18" i="5"/>
  <c r="AB17" i="5"/>
  <c r="AB16" i="5"/>
  <c r="AB14" i="5"/>
  <c r="AB13" i="5"/>
  <c r="AB11" i="5"/>
  <c r="AB10" i="5"/>
  <c r="AB9" i="5"/>
  <c r="AB8" i="5"/>
  <c r="AB7" i="5"/>
  <c r="AB6" i="5"/>
  <c r="AB5" i="5"/>
  <c r="AB4" i="5"/>
  <c r="AB3" i="5"/>
  <c r="AD3" i="5"/>
  <c r="F76" i="5"/>
  <c r="T154" i="5"/>
  <c r="T153" i="5"/>
  <c r="T152" i="5"/>
  <c r="T151" i="5"/>
  <c r="T150" i="5"/>
  <c r="T149" i="5"/>
  <c r="T148" i="5"/>
  <c r="T147" i="5"/>
  <c r="T146" i="5"/>
  <c r="T145" i="5"/>
  <c r="T144" i="5"/>
  <c r="T142" i="5"/>
  <c r="T141" i="5"/>
  <c r="T140" i="5"/>
  <c r="T138" i="5"/>
  <c r="T137" i="5"/>
  <c r="T136" i="5"/>
  <c r="T135" i="5"/>
  <c r="T134" i="5"/>
  <c r="T133" i="5"/>
  <c r="T131" i="5"/>
  <c r="T130" i="5"/>
  <c r="T129" i="5"/>
  <c r="T127" i="5"/>
  <c r="T126" i="5"/>
  <c r="T125" i="5"/>
  <c r="T124" i="5"/>
  <c r="T123" i="5"/>
  <c r="T122" i="5"/>
  <c r="T121" i="5"/>
  <c r="T120" i="5"/>
  <c r="T119" i="5"/>
  <c r="T118" i="5"/>
  <c r="T117" i="5"/>
  <c r="T116" i="5"/>
  <c r="T115" i="5"/>
  <c r="T114" i="5"/>
  <c r="T112" i="5"/>
  <c r="T111" i="5"/>
  <c r="T110" i="5"/>
  <c r="T109" i="5"/>
  <c r="T108" i="5"/>
  <c r="T107" i="5"/>
  <c r="T106" i="5"/>
  <c r="T105" i="5"/>
  <c r="T104" i="5"/>
  <c r="T103" i="5"/>
  <c r="T102" i="5"/>
  <c r="T100" i="5"/>
  <c r="T99" i="5"/>
  <c r="T98" i="5"/>
  <c r="T97" i="5"/>
  <c r="T96" i="5"/>
  <c r="T95" i="5"/>
  <c r="T94" i="5"/>
  <c r="T93" i="5"/>
  <c r="T92" i="5"/>
  <c r="T91" i="5"/>
  <c r="T90" i="5"/>
  <c r="T89" i="5"/>
  <c r="T88" i="5"/>
  <c r="T86" i="5"/>
  <c r="T85" i="5"/>
  <c r="T84" i="5"/>
  <c r="T83" i="5"/>
  <c r="T82" i="5"/>
  <c r="T81" i="5"/>
  <c r="T80" i="5"/>
  <c r="T79" i="5"/>
  <c r="T78" i="5"/>
  <c r="T77" i="5"/>
  <c r="T76" i="5"/>
  <c r="T75" i="5"/>
  <c r="T74" i="5"/>
  <c r="T73" i="5"/>
  <c r="T71" i="5"/>
  <c r="T70" i="5"/>
  <c r="T69" i="5"/>
  <c r="T68" i="5"/>
  <c r="T66" i="5"/>
  <c r="T65" i="5"/>
  <c r="T64" i="5"/>
  <c r="T63" i="5"/>
  <c r="T62" i="5"/>
  <c r="T61" i="5"/>
  <c r="T60" i="5"/>
  <c r="T59" i="5"/>
  <c r="T58" i="5"/>
  <c r="T57" i="5"/>
  <c r="T55" i="5"/>
  <c r="T54" i="5"/>
  <c r="T53" i="5"/>
  <c r="T52" i="5"/>
  <c r="T51" i="5"/>
  <c r="T49" i="5"/>
  <c r="T48" i="5"/>
  <c r="T46" i="5"/>
  <c r="T45" i="5"/>
  <c r="T44" i="5"/>
  <c r="T43" i="5"/>
  <c r="T42" i="5"/>
  <c r="T41" i="5"/>
  <c r="T40" i="5"/>
  <c r="T39" i="5"/>
  <c r="T37" i="5"/>
  <c r="T36" i="5"/>
  <c r="T35" i="5"/>
  <c r="T34" i="5"/>
  <c r="T33" i="5"/>
  <c r="T32" i="5"/>
  <c r="T31" i="5"/>
  <c r="T30" i="5"/>
  <c r="T29" i="5"/>
  <c r="T28" i="5"/>
  <c r="T27" i="5"/>
  <c r="T26" i="5"/>
  <c r="T25" i="5"/>
  <c r="T24" i="5"/>
  <c r="T23" i="5"/>
  <c r="T22" i="5"/>
  <c r="T21" i="5"/>
  <c r="T20" i="5"/>
  <c r="T18" i="5"/>
  <c r="T17" i="5"/>
  <c r="T16" i="5"/>
  <c r="T14" i="5"/>
  <c r="T13" i="5"/>
  <c r="T11" i="5"/>
  <c r="T10" i="5"/>
  <c r="T9" i="5"/>
  <c r="T8" i="5"/>
  <c r="T7" i="5"/>
  <c r="T6" i="5"/>
  <c r="T5" i="5"/>
  <c r="T4" i="5"/>
  <c r="T3" i="5"/>
  <c r="S154" i="5"/>
  <c r="S153" i="5"/>
  <c r="S152" i="5"/>
  <c r="S151" i="5"/>
  <c r="S150" i="5"/>
  <c r="S149" i="5"/>
  <c r="S148" i="5"/>
  <c r="S147" i="5"/>
  <c r="S146" i="5"/>
  <c r="S145" i="5"/>
  <c r="S144" i="5"/>
  <c r="S142" i="5"/>
  <c r="S141" i="5"/>
  <c r="S140" i="5"/>
  <c r="S138" i="5"/>
  <c r="S137" i="5"/>
  <c r="S136" i="5"/>
  <c r="S135" i="5"/>
  <c r="S134" i="5"/>
  <c r="S133" i="5"/>
  <c r="S131" i="5"/>
  <c r="S130" i="5"/>
  <c r="S129" i="5"/>
  <c r="S127" i="5"/>
  <c r="S126" i="5"/>
  <c r="S125" i="5"/>
  <c r="S124" i="5"/>
  <c r="S123" i="5"/>
  <c r="S122" i="5"/>
  <c r="S121" i="5"/>
  <c r="S120" i="5"/>
  <c r="S119" i="5"/>
  <c r="S118" i="5"/>
  <c r="S117" i="5"/>
  <c r="S116" i="5"/>
  <c r="S115" i="5"/>
  <c r="S114" i="5"/>
  <c r="S112" i="5"/>
  <c r="S111" i="5"/>
  <c r="S110" i="5"/>
  <c r="S109" i="5"/>
  <c r="S108" i="5"/>
  <c r="S107" i="5"/>
  <c r="S106" i="5"/>
  <c r="S105" i="5"/>
  <c r="S104" i="5"/>
  <c r="S103" i="5"/>
  <c r="S102" i="5"/>
  <c r="S100" i="5"/>
  <c r="S99" i="5"/>
  <c r="S98" i="5"/>
  <c r="S97" i="5"/>
  <c r="S96" i="5"/>
  <c r="S95" i="5"/>
  <c r="S94" i="5"/>
  <c r="S93" i="5"/>
  <c r="S92" i="5"/>
  <c r="S91" i="5"/>
  <c r="S90" i="5"/>
  <c r="S89" i="5"/>
  <c r="S88" i="5"/>
  <c r="S86" i="5"/>
  <c r="S85" i="5"/>
  <c r="S84" i="5"/>
  <c r="S83" i="5"/>
  <c r="S82" i="5"/>
  <c r="S81" i="5"/>
  <c r="S80" i="5"/>
  <c r="S79" i="5"/>
  <c r="S78" i="5"/>
  <c r="S77" i="5"/>
  <c r="S76" i="5"/>
  <c r="S75" i="5"/>
  <c r="S74" i="5"/>
  <c r="S73" i="5"/>
  <c r="S71" i="5"/>
  <c r="S70" i="5"/>
  <c r="S69" i="5"/>
  <c r="S68" i="5"/>
  <c r="S66" i="5"/>
  <c r="S65" i="5"/>
  <c r="S64" i="5"/>
  <c r="S63" i="5"/>
  <c r="S62" i="5"/>
  <c r="S61" i="5"/>
  <c r="S60" i="5"/>
  <c r="S59" i="5"/>
  <c r="S58" i="5"/>
  <c r="S57" i="5"/>
  <c r="S55" i="5"/>
  <c r="S54" i="5"/>
  <c r="S53" i="5"/>
  <c r="S52" i="5"/>
  <c r="S51" i="5"/>
  <c r="S49" i="5"/>
  <c r="S48" i="5"/>
  <c r="S46" i="5"/>
  <c r="S45" i="5"/>
  <c r="S44" i="5"/>
  <c r="S43" i="5"/>
  <c r="S42" i="5"/>
  <c r="S41" i="5"/>
  <c r="S40" i="5"/>
  <c r="S39" i="5"/>
  <c r="S37" i="5"/>
  <c r="S36" i="5"/>
  <c r="S35" i="5"/>
  <c r="S34" i="5"/>
  <c r="S33" i="5"/>
  <c r="S32" i="5"/>
  <c r="S31" i="5"/>
  <c r="S30" i="5"/>
  <c r="S29" i="5"/>
  <c r="S28" i="5"/>
  <c r="S27" i="5"/>
  <c r="S26" i="5"/>
  <c r="S25" i="5"/>
  <c r="S24" i="5"/>
  <c r="S23" i="5"/>
  <c r="S22" i="5"/>
  <c r="S21" i="5"/>
  <c r="S20" i="5"/>
  <c r="S18" i="5"/>
  <c r="S17" i="5"/>
  <c r="S16" i="5"/>
  <c r="S14" i="5"/>
  <c r="S13" i="5"/>
  <c r="S11" i="5"/>
  <c r="S10" i="5"/>
  <c r="S9" i="5"/>
  <c r="S8" i="5"/>
  <c r="S7" i="5"/>
  <c r="S6" i="5"/>
  <c r="S5" i="5"/>
  <c r="S4" i="5"/>
  <c r="S3" i="5"/>
  <c r="R154" i="5"/>
  <c r="R153" i="5"/>
  <c r="R152" i="5"/>
  <c r="R151" i="5"/>
  <c r="R150" i="5"/>
  <c r="R149" i="5"/>
  <c r="R148" i="5"/>
  <c r="R147" i="5"/>
  <c r="R146" i="5"/>
  <c r="R145" i="5"/>
  <c r="R144" i="5"/>
  <c r="R142" i="5"/>
  <c r="R141" i="5"/>
  <c r="R140" i="5"/>
  <c r="R138" i="5"/>
  <c r="R137" i="5"/>
  <c r="R136" i="5"/>
  <c r="R135" i="5"/>
  <c r="R134" i="5"/>
  <c r="R133" i="5"/>
  <c r="R131" i="5"/>
  <c r="R130" i="5"/>
  <c r="R129" i="5"/>
  <c r="R127" i="5"/>
  <c r="R126" i="5"/>
  <c r="R125" i="5"/>
  <c r="R124" i="5"/>
  <c r="R123" i="5"/>
  <c r="R122" i="5"/>
  <c r="R121" i="5"/>
  <c r="R120" i="5"/>
  <c r="R119" i="5"/>
  <c r="R118" i="5"/>
  <c r="R117" i="5"/>
  <c r="R116" i="5"/>
  <c r="R115" i="5"/>
  <c r="R114" i="5"/>
  <c r="R112" i="5"/>
  <c r="R111" i="5"/>
  <c r="R110" i="5"/>
  <c r="R109" i="5"/>
  <c r="R108" i="5"/>
  <c r="R107" i="5"/>
  <c r="R106" i="5"/>
  <c r="R105" i="5"/>
  <c r="R104" i="5"/>
  <c r="R103" i="5"/>
  <c r="R102" i="5"/>
  <c r="R100" i="5"/>
  <c r="R99" i="5"/>
  <c r="R98" i="5"/>
  <c r="R97" i="5"/>
  <c r="R96" i="5"/>
  <c r="R95" i="5"/>
  <c r="R94" i="5"/>
  <c r="R93" i="5"/>
  <c r="R92" i="5"/>
  <c r="R91" i="5"/>
  <c r="R90" i="5"/>
  <c r="R89" i="5"/>
  <c r="R88" i="5"/>
  <c r="R86" i="5"/>
  <c r="R85" i="5"/>
  <c r="R84" i="5"/>
  <c r="R83" i="5"/>
  <c r="R82" i="5"/>
  <c r="R81" i="5"/>
  <c r="R80" i="5"/>
  <c r="R79" i="5"/>
  <c r="R78" i="5"/>
  <c r="R77" i="5"/>
  <c r="R76" i="5"/>
  <c r="R75" i="5"/>
  <c r="R74" i="5"/>
  <c r="R73" i="5"/>
  <c r="R71" i="5"/>
  <c r="R70" i="5"/>
  <c r="R69" i="5"/>
  <c r="R68" i="5"/>
  <c r="R66" i="5"/>
  <c r="R65" i="5"/>
  <c r="R64" i="5"/>
  <c r="R63" i="5"/>
  <c r="R62" i="5"/>
  <c r="R61" i="5"/>
  <c r="R60" i="5"/>
  <c r="R59" i="5"/>
  <c r="R58" i="5"/>
  <c r="R57" i="5"/>
  <c r="R55" i="5"/>
  <c r="R54" i="5"/>
  <c r="R53" i="5"/>
  <c r="R52" i="5"/>
  <c r="R51" i="5"/>
  <c r="R49" i="5"/>
  <c r="R48" i="5"/>
  <c r="R46" i="5"/>
  <c r="R45" i="5"/>
  <c r="R44" i="5"/>
  <c r="R43" i="5"/>
  <c r="R42" i="5"/>
  <c r="R41" i="5"/>
  <c r="R40" i="5"/>
  <c r="R39" i="5"/>
  <c r="R37" i="5"/>
  <c r="R36" i="5"/>
  <c r="R35" i="5"/>
  <c r="R34" i="5"/>
  <c r="R33" i="5"/>
  <c r="R32" i="5"/>
  <c r="R31" i="5"/>
  <c r="R30" i="5"/>
  <c r="R29" i="5"/>
  <c r="R28" i="5"/>
  <c r="R27" i="5"/>
  <c r="R26" i="5"/>
  <c r="R25" i="5"/>
  <c r="R24" i="5"/>
  <c r="R23" i="5"/>
  <c r="R22" i="5"/>
  <c r="R21" i="5"/>
  <c r="R20" i="5"/>
  <c r="R18" i="5"/>
  <c r="R17" i="5"/>
  <c r="R16" i="5"/>
  <c r="R14" i="5"/>
  <c r="R13" i="5"/>
  <c r="R11" i="5"/>
  <c r="R10" i="5"/>
  <c r="R9" i="5"/>
  <c r="R8" i="5"/>
  <c r="R7" i="5"/>
  <c r="R6" i="5"/>
  <c r="R5" i="5"/>
  <c r="R4" i="5"/>
  <c r="R3" i="5"/>
  <c r="Q154" i="5"/>
  <c r="Q153" i="5"/>
  <c r="Q152" i="5"/>
  <c r="Q151" i="5"/>
  <c r="Q150" i="5"/>
  <c r="Q149" i="5"/>
  <c r="Q148" i="5"/>
  <c r="Q147" i="5"/>
  <c r="Q146" i="5"/>
  <c r="Q145" i="5"/>
  <c r="Q144" i="5"/>
  <c r="Q142" i="5"/>
  <c r="Q141" i="5"/>
  <c r="Q140" i="5"/>
  <c r="Q138" i="5"/>
  <c r="Q137" i="5"/>
  <c r="Q136" i="5"/>
  <c r="Q135" i="5"/>
  <c r="Q134" i="5"/>
  <c r="Q133" i="5"/>
  <c r="Q131" i="5"/>
  <c r="Q130" i="5"/>
  <c r="Q129" i="5"/>
  <c r="Q127" i="5"/>
  <c r="Q126" i="5"/>
  <c r="Q125" i="5"/>
  <c r="Q124" i="5"/>
  <c r="Q123" i="5"/>
  <c r="Q122" i="5"/>
  <c r="Q121" i="5"/>
  <c r="Q120" i="5"/>
  <c r="Q119" i="5"/>
  <c r="Q118" i="5"/>
  <c r="Q117" i="5"/>
  <c r="Q116" i="5"/>
  <c r="Q115" i="5"/>
  <c r="Q114" i="5"/>
  <c r="Q112" i="5"/>
  <c r="Q111" i="5"/>
  <c r="Q110" i="5"/>
  <c r="Q109" i="5"/>
  <c r="Q108" i="5"/>
  <c r="Q107" i="5"/>
  <c r="Q106" i="5"/>
  <c r="Q105" i="5"/>
  <c r="Q104" i="5"/>
  <c r="Q103" i="5"/>
  <c r="Q102" i="5"/>
  <c r="Q100" i="5"/>
  <c r="Q99" i="5"/>
  <c r="Q98" i="5"/>
  <c r="Q97" i="5"/>
  <c r="Q96" i="5"/>
  <c r="Q95" i="5"/>
  <c r="Q94" i="5"/>
  <c r="Q93" i="5"/>
  <c r="Q92" i="5"/>
  <c r="Q91" i="5"/>
  <c r="Q90" i="5"/>
  <c r="Q89" i="5"/>
  <c r="Q88" i="5"/>
  <c r="Q86" i="5"/>
  <c r="Q85" i="5"/>
  <c r="Q84" i="5"/>
  <c r="Q83" i="5"/>
  <c r="Q82" i="5"/>
  <c r="Q81" i="5"/>
  <c r="Q80" i="5"/>
  <c r="Q79" i="5"/>
  <c r="Q78" i="5"/>
  <c r="Q77" i="5"/>
  <c r="Q76" i="5"/>
  <c r="Q75" i="5"/>
  <c r="Q74" i="5"/>
  <c r="Q73" i="5"/>
  <c r="Q71" i="5"/>
  <c r="Q70" i="5"/>
  <c r="Q69" i="5"/>
  <c r="Q68" i="5"/>
  <c r="Q66" i="5"/>
  <c r="Q65" i="5"/>
  <c r="Q64" i="5"/>
  <c r="Q63" i="5"/>
  <c r="Q62" i="5"/>
  <c r="Q61" i="5"/>
  <c r="Q60" i="5"/>
  <c r="Q59" i="5"/>
  <c r="Q58" i="5"/>
  <c r="Q57" i="5"/>
  <c r="Q55" i="5"/>
  <c r="Q54" i="5"/>
  <c r="Q53" i="5"/>
  <c r="Q52" i="5"/>
  <c r="Q51" i="5"/>
  <c r="Q49" i="5"/>
  <c r="Q48" i="5"/>
  <c r="Q46" i="5"/>
  <c r="Q45" i="5"/>
  <c r="Q44" i="5"/>
  <c r="Q43" i="5"/>
  <c r="Q42" i="5"/>
  <c r="Q41" i="5"/>
  <c r="Q40" i="5"/>
  <c r="Q39" i="5"/>
  <c r="Q37" i="5"/>
  <c r="Q36" i="5"/>
  <c r="Q35" i="5"/>
  <c r="Q34" i="5"/>
  <c r="Q33" i="5"/>
  <c r="Q32" i="5"/>
  <c r="Q31" i="5"/>
  <c r="Q30" i="5"/>
  <c r="Q29" i="5"/>
  <c r="Q28" i="5"/>
  <c r="Q27" i="5"/>
  <c r="Q26" i="5"/>
  <c r="Q25" i="5"/>
  <c r="Q24" i="5"/>
  <c r="Q23" i="5"/>
  <c r="Q22" i="5"/>
  <c r="Q21" i="5"/>
  <c r="Q20" i="5"/>
  <c r="Q18" i="5"/>
  <c r="Q17" i="5"/>
  <c r="Q16" i="5"/>
  <c r="Q14" i="5"/>
  <c r="Q13" i="5"/>
  <c r="Q11" i="5"/>
  <c r="Q10" i="5"/>
  <c r="Q9" i="5"/>
  <c r="Q8" i="5"/>
  <c r="Q7" i="5"/>
  <c r="Q6" i="5"/>
  <c r="Q5" i="5"/>
  <c r="Q4" i="5"/>
  <c r="Q3" i="5"/>
  <c r="P154" i="5"/>
  <c r="P153" i="5"/>
  <c r="P152" i="5"/>
  <c r="P151" i="5"/>
  <c r="P150" i="5"/>
  <c r="P149" i="5"/>
  <c r="P148" i="5"/>
  <c r="P147" i="5"/>
  <c r="P146" i="5"/>
  <c r="P145" i="5"/>
  <c r="P144" i="5"/>
  <c r="P142" i="5"/>
  <c r="P141" i="5"/>
  <c r="P140" i="5"/>
  <c r="P138" i="5"/>
  <c r="P137" i="5"/>
  <c r="P136" i="5"/>
  <c r="P135" i="5"/>
  <c r="P134" i="5"/>
  <c r="P133" i="5"/>
  <c r="P131" i="5"/>
  <c r="P130" i="5"/>
  <c r="P129" i="5"/>
  <c r="P127" i="5"/>
  <c r="P126" i="5"/>
  <c r="P125" i="5"/>
  <c r="P124" i="5"/>
  <c r="P123" i="5"/>
  <c r="P122" i="5"/>
  <c r="P121" i="5"/>
  <c r="P120" i="5"/>
  <c r="P119" i="5"/>
  <c r="P118" i="5"/>
  <c r="P117" i="5"/>
  <c r="P116" i="5"/>
  <c r="P115" i="5"/>
  <c r="P114" i="5"/>
  <c r="P112" i="5"/>
  <c r="P111" i="5"/>
  <c r="P110" i="5"/>
  <c r="P109" i="5"/>
  <c r="P108" i="5"/>
  <c r="P107" i="5"/>
  <c r="P106" i="5"/>
  <c r="P105" i="5"/>
  <c r="P104" i="5"/>
  <c r="P103" i="5"/>
  <c r="P102" i="5"/>
  <c r="P100" i="5"/>
  <c r="P99" i="5"/>
  <c r="P98" i="5"/>
  <c r="P97" i="5"/>
  <c r="P96" i="5"/>
  <c r="P95" i="5"/>
  <c r="P94" i="5"/>
  <c r="P93" i="5"/>
  <c r="P92" i="5"/>
  <c r="P91" i="5"/>
  <c r="P90" i="5"/>
  <c r="P89" i="5"/>
  <c r="P88" i="5"/>
  <c r="P86" i="5"/>
  <c r="P85" i="5"/>
  <c r="P84" i="5"/>
  <c r="P83" i="5"/>
  <c r="P82" i="5"/>
  <c r="P81" i="5"/>
  <c r="P80" i="5"/>
  <c r="P79" i="5"/>
  <c r="P78" i="5"/>
  <c r="P77" i="5"/>
  <c r="P76" i="5"/>
  <c r="P75" i="5"/>
  <c r="P74" i="5"/>
  <c r="P73" i="5"/>
  <c r="P71" i="5"/>
  <c r="P70" i="5"/>
  <c r="P69" i="5"/>
  <c r="P68" i="5"/>
  <c r="P66" i="5"/>
  <c r="P65" i="5"/>
  <c r="P64" i="5"/>
  <c r="P63" i="5"/>
  <c r="P62" i="5"/>
  <c r="P61" i="5"/>
  <c r="P60" i="5"/>
  <c r="P59" i="5"/>
  <c r="P58" i="5"/>
  <c r="P57" i="5"/>
  <c r="P55" i="5"/>
  <c r="P54" i="5"/>
  <c r="P53" i="5"/>
  <c r="P52" i="5"/>
  <c r="P51" i="5"/>
  <c r="P49" i="5"/>
  <c r="P48" i="5"/>
  <c r="P46" i="5"/>
  <c r="P45" i="5"/>
  <c r="P44" i="5"/>
  <c r="P43" i="5"/>
  <c r="P42" i="5"/>
  <c r="P41" i="5"/>
  <c r="P40" i="5"/>
  <c r="P39" i="5"/>
  <c r="P37" i="5"/>
  <c r="P36" i="5"/>
  <c r="P35" i="5"/>
  <c r="P34" i="5"/>
  <c r="P33" i="5"/>
  <c r="P32" i="5"/>
  <c r="P31" i="5"/>
  <c r="P30" i="5"/>
  <c r="P29" i="5"/>
  <c r="P28" i="5"/>
  <c r="P27" i="5"/>
  <c r="P26" i="5"/>
  <c r="P25" i="5"/>
  <c r="P24" i="5"/>
  <c r="P23" i="5"/>
  <c r="P22" i="5"/>
  <c r="P21" i="5"/>
  <c r="P20" i="5"/>
  <c r="P18" i="5"/>
  <c r="P17" i="5"/>
  <c r="P16" i="5"/>
  <c r="P14" i="5"/>
  <c r="P13" i="5"/>
  <c r="P11" i="5"/>
  <c r="P10" i="5"/>
  <c r="P9" i="5"/>
  <c r="P8" i="5"/>
  <c r="P7" i="5"/>
  <c r="P6" i="5"/>
  <c r="P5" i="5"/>
  <c r="P4" i="5"/>
  <c r="P3" i="5"/>
  <c r="O154" i="5"/>
  <c r="O153" i="5"/>
  <c r="O152" i="5"/>
  <c r="O151" i="5"/>
  <c r="O150" i="5"/>
  <c r="O149" i="5"/>
  <c r="O148" i="5"/>
  <c r="O147" i="5"/>
  <c r="O146" i="5"/>
  <c r="O145" i="5"/>
  <c r="O144" i="5"/>
  <c r="O142" i="5"/>
  <c r="O141" i="5"/>
  <c r="O140" i="5"/>
  <c r="O138" i="5"/>
  <c r="O137" i="5"/>
  <c r="O136" i="5"/>
  <c r="O135" i="5"/>
  <c r="O134" i="5"/>
  <c r="O133" i="5"/>
  <c r="O131" i="5"/>
  <c r="O130" i="5"/>
  <c r="O129" i="5"/>
  <c r="O127" i="5"/>
  <c r="O126" i="5"/>
  <c r="O125" i="5"/>
  <c r="O124" i="5"/>
  <c r="O123" i="5"/>
  <c r="O122" i="5"/>
  <c r="O121" i="5"/>
  <c r="O120" i="5"/>
  <c r="O119" i="5"/>
  <c r="O118" i="5"/>
  <c r="O117" i="5"/>
  <c r="O116" i="5"/>
  <c r="O115" i="5"/>
  <c r="O114" i="5"/>
  <c r="O112" i="5"/>
  <c r="O111" i="5"/>
  <c r="O110" i="5"/>
  <c r="O109" i="5"/>
  <c r="O108" i="5"/>
  <c r="O107" i="5"/>
  <c r="O106" i="5"/>
  <c r="O105" i="5"/>
  <c r="O104" i="5"/>
  <c r="O103" i="5"/>
  <c r="O102" i="5"/>
  <c r="O100" i="5"/>
  <c r="O99" i="5"/>
  <c r="O98" i="5"/>
  <c r="O97" i="5"/>
  <c r="O96" i="5"/>
  <c r="O95" i="5"/>
  <c r="O94" i="5"/>
  <c r="O93" i="5"/>
  <c r="O92" i="5"/>
  <c r="O91" i="5"/>
  <c r="O90" i="5"/>
  <c r="O89" i="5"/>
  <c r="O88" i="5"/>
  <c r="O86" i="5"/>
  <c r="O85" i="5"/>
  <c r="O84" i="5"/>
  <c r="O83" i="5"/>
  <c r="O82" i="5"/>
  <c r="O81" i="5"/>
  <c r="O80" i="5"/>
  <c r="O79" i="5"/>
  <c r="O78" i="5"/>
  <c r="O77" i="5"/>
  <c r="O76" i="5"/>
  <c r="O75" i="5"/>
  <c r="O74" i="5"/>
  <c r="O73" i="5"/>
  <c r="O71" i="5"/>
  <c r="O70" i="5"/>
  <c r="O69" i="5"/>
  <c r="O68" i="5"/>
  <c r="O66" i="5"/>
  <c r="O65" i="5"/>
  <c r="O64" i="5"/>
  <c r="O63" i="5"/>
  <c r="O62" i="5"/>
  <c r="O61" i="5"/>
  <c r="O60" i="5"/>
  <c r="O59" i="5"/>
  <c r="O58" i="5"/>
  <c r="O57" i="5"/>
  <c r="O55" i="5"/>
  <c r="O54" i="5"/>
  <c r="O53" i="5"/>
  <c r="O52" i="5"/>
  <c r="O51" i="5"/>
  <c r="O49" i="5"/>
  <c r="O48" i="5"/>
  <c r="O46" i="5"/>
  <c r="O45" i="5"/>
  <c r="O44" i="5"/>
  <c r="O43" i="5"/>
  <c r="O42" i="5"/>
  <c r="O41" i="5"/>
  <c r="O40" i="5"/>
  <c r="O39" i="5"/>
  <c r="O37" i="5"/>
  <c r="O36" i="5"/>
  <c r="O35" i="5"/>
  <c r="O34" i="5"/>
  <c r="O33" i="5"/>
  <c r="O32" i="5"/>
  <c r="O31" i="5"/>
  <c r="O30" i="5"/>
  <c r="O29" i="5"/>
  <c r="O28" i="5"/>
  <c r="O27" i="5"/>
  <c r="O26" i="5"/>
  <c r="O25" i="5"/>
  <c r="O24" i="5"/>
  <c r="O23" i="5"/>
  <c r="O22" i="5"/>
  <c r="O21" i="5"/>
  <c r="O20" i="5"/>
  <c r="O18" i="5"/>
  <c r="O17" i="5"/>
  <c r="O16" i="5"/>
  <c r="O14" i="5"/>
  <c r="O13" i="5"/>
  <c r="O11" i="5"/>
  <c r="O10" i="5"/>
  <c r="O9" i="5"/>
  <c r="O8" i="5"/>
  <c r="O7" i="5"/>
  <c r="O6" i="5"/>
  <c r="O5" i="5"/>
  <c r="O4" i="5"/>
  <c r="O3" i="5"/>
  <c r="N154" i="5"/>
  <c r="N153" i="5"/>
  <c r="N152" i="5"/>
  <c r="N151" i="5"/>
  <c r="N150" i="5"/>
  <c r="N149" i="5"/>
  <c r="N148" i="5"/>
  <c r="N147" i="5"/>
  <c r="N146" i="5"/>
  <c r="N145" i="5"/>
  <c r="N144" i="5"/>
  <c r="N142" i="5"/>
  <c r="N141" i="5"/>
  <c r="N140" i="5"/>
  <c r="N138" i="5"/>
  <c r="N137" i="5"/>
  <c r="N136" i="5"/>
  <c r="N135" i="5"/>
  <c r="N134" i="5"/>
  <c r="N133" i="5"/>
  <c r="N131" i="5"/>
  <c r="N130" i="5"/>
  <c r="N129" i="5"/>
  <c r="N127" i="5"/>
  <c r="N126" i="5"/>
  <c r="N125" i="5"/>
  <c r="N124" i="5"/>
  <c r="N123" i="5"/>
  <c r="N122" i="5"/>
  <c r="N121" i="5"/>
  <c r="N120" i="5"/>
  <c r="N119" i="5"/>
  <c r="N118" i="5"/>
  <c r="N117" i="5"/>
  <c r="N116" i="5"/>
  <c r="N115" i="5"/>
  <c r="N114" i="5"/>
  <c r="N112" i="5"/>
  <c r="N111" i="5"/>
  <c r="N110" i="5"/>
  <c r="N109" i="5"/>
  <c r="N108" i="5"/>
  <c r="N107" i="5"/>
  <c r="N106" i="5"/>
  <c r="N105" i="5"/>
  <c r="N104" i="5"/>
  <c r="N103" i="5"/>
  <c r="N102" i="5"/>
  <c r="N100" i="5"/>
  <c r="N99" i="5"/>
  <c r="N98" i="5"/>
  <c r="N97" i="5"/>
  <c r="N96" i="5"/>
  <c r="N95" i="5"/>
  <c r="N94" i="5"/>
  <c r="N93" i="5"/>
  <c r="N92" i="5"/>
  <c r="N91" i="5"/>
  <c r="N90" i="5"/>
  <c r="N89" i="5"/>
  <c r="N88" i="5"/>
  <c r="N86" i="5"/>
  <c r="N85" i="5"/>
  <c r="N84" i="5"/>
  <c r="N83" i="5"/>
  <c r="N82" i="5"/>
  <c r="N81" i="5"/>
  <c r="N80" i="5"/>
  <c r="N79" i="5"/>
  <c r="N78" i="5"/>
  <c r="N77" i="5"/>
  <c r="N76" i="5"/>
  <c r="N75" i="5"/>
  <c r="N74" i="5"/>
  <c r="N73" i="5"/>
  <c r="N71" i="5"/>
  <c r="N70" i="5"/>
  <c r="N69" i="5"/>
  <c r="N68" i="5"/>
  <c r="N66" i="5"/>
  <c r="N65" i="5"/>
  <c r="N64" i="5"/>
  <c r="N63" i="5"/>
  <c r="N62" i="5"/>
  <c r="N61" i="5"/>
  <c r="N60" i="5"/>
  <c r="N59" i="5"/>
  <c r="N58" i="5"/>
  <c r="N57" i="5"/>
  <c r="N55" i="5"/>
  <c r="N54" i="5"/>
  <c r="N53" i="5"/>
  <c r="N52" i="5"/>
  <c r="N51" i="5"/>
  <c r="N49" i="5"/>
  <c r="N48" i="5"/>
  <c r="N46" i="5"/>
  <c r="N45" i="5"/>
  <c r="N44" i="5"/>
  <c r="N43" i="5"/>
  <c r="N42" i="5"/>
  <c r="N41" i="5"/>
  <c r="N40" i="5"/>
  <c r="N39" i="5"/>
  <c r="N37" i="5"/>
  <c r="N36" i="5"/>
  <c r="N35" i="5"/>
  <c r="N34" i="5"/>
  <c r="N33" i="5"/>
  <c r="N32" i="5"/>
  <c r="N31" i="5"/>
  <c r="N30" i="5"/>
  <c r="N29" i="5"/>
  <c r="N28" i="5"/>
  <c r="N27" i="5"/>
  <c r="N26" i="5"/>
  <c r="N25" i="5"/>
  <c r="N24" i="5"/>
  <c r="N23" i="5"/>
  <c r="N22" i="5"/>
  <c r="N21" i="5"/>
  <c r="N20" i="5"/>
  <c r="N18" i="5"/>
  <c r="N17" i="5"/>
  <c r="N16" i="5"/>
  <c r="N14" i="5"/>
  <c r="N13" i="5"/>
  <c r="N11" i="5"/>
  <c r="N10" i="5"/>
  <c r="N9" i="5"/>
  <c r="N8" i="5"/>
  <c r="N7" i="5"/>
  <c r="N6" i="5"/>
  <c r="N5" i="5"/>
  <c r="N4" i="5"/>
  <c r="N3" i="5"/>
  <c r="M154" i="5"/>
  <c r="M153" i="5"/>
  <c r="M152" i="5"/>
  <c r="M151" i="5"/>
  <c r="M150" i="5"/>
  <c r="M149" i="5"/>
  <c r="M148" i="5"/>
  <c r="M147" i="5"/>
  <c r="M146" i="5"/>
  <c r="M145" i="5"/>
  <c r="M144" i="5"/>
  <c r="M142" i="5"/>
  <c r="M141" i="5"/>
  <c r="M140" i="5"/>
  <c r="M138" i="5"/>
  <c r="M137" i="5"/>
  <c r="M136" i="5"/>
  <c r="M135" i="5"/>
  <c r="M134" i="5"/>
  <c r="M133" i="5"/>
  <c r="M131" i="5"/>
  <c r="M130" i="5"/>
  <c r="M129" i="5"/>
  <c r="M127" i="5"/>
  <c r="M126" i="5"/>
  <c r="M125" i="5"/>
  <c r="M124" i="5"/>
  <c r="M123" i="5"/>
  <c r="M122" i="5"/>
  <c r="M121" i="5"/>
  <c r="M120" i="5"/>
  <c r="M119" i="5"/>
  <c r="M118" i="5"/>
  <c r="M117" i="5"/>
  <c r="M116" i="5"/>
  <c r="M115" i="5"/>
  <c r="M114" i="5"/>
  <c r="M112" i="5"/>
  <c r="M111" i="5"/>
  <c r="M110" i="5"/>
  <c r="M109" i="5"/>
  <c r="M108" i="5"/>
  <c r="M107" i="5"/>
  <c r="M106" i="5"/>
  <c r="M105" i="5"/>
  <c r="M104" i="5"/>
  <c r="M103" i="5"/>
  <c r="M102" i="5"/>
  <c r="M100" i="5"/>
  <c r="M99" i="5"/>
  <c r="M98" i="5"/>
  <c r="M97" i="5"/>
  <c r="M96" i="5"/>
  <c r="M95" i="5"/>
  <c r="M94" i="5"/>
  <c r="M93" i="5"/>
  <c r="M92" i="5"/>
  <c r="M91" i="5"/>
  <c r="M90" i="5"/>
  <c r="M89" i="5"/>
  <c r="M88" i="5"/>
  <c r="M86" i="5"/>
  <c r="M85" i="5"/>
  <c r="M84" i="5"/>
  <c r="M83" i="5"/>
  <c r="M82" i="5"/>
  <c r="M81" i="5"/>
  <c r="M80" i="5"/>
  <c r="M79" i="5"/>
  <c r="M78" i="5"/>
  <c r="M77" i="5"/>
  <c r="M76" i="5"/>
  <c r="M75" i="5"/>
  <c r="M74" i="5"/>
  <c r="M73" i="5"/>
  <c r="M71" i="5"/>
  <c r="M70" i="5"/>
  <c r="M69" i="5"/>
  <c r="M68" i="5"/>
  <c r="M66" i="5"/>
  <c r="M65" i="5"/>
  <c r="M64" i="5"/>
  <c r="M63" i="5"/>
  <c r="M62" i="5"/>
  <c r="M61" i="5"/>
  <c r="M60" i="5"/>
  <c r="M59" i="5"/>
  <c r="M58" i="5"/>
  <c r="M57" i="5"/>
  <c r="M55" i="5"/>
  <c r="M54" i="5"/>
  <c r="M53" i="5"/>
  <c r="M52" i="5"/>
  <c r="M51" i="5"/>
  <c r="M49" i="5"/>
  <c r="M48" i="5"/>
  <c r="M46" i="5"/>
  <c r="M45" i="5"/>
  <c r="M44" i="5"/>
  <c r="M43" i="5"/>
  <c r="M42" i="5"/>
  <c r="M41" i="5"/>
  <c r="M40" i="5"/>
  <c r="M39" i="5"/>
  <c r="M37" i="5"/>
  <c r="M36" i="5"/>
  <c r="M35" i="5"/>
  <c r="M34" i="5"/>
  <c r="M33" i="5"/>
  <c r="M32" i="5"/>
  <c r="M31" i="5"/>
  <c r="M30" i="5"/>
  <c r="M29" i="5"/>
  <c r="M28" i="5"/>
  <c r="M27" i="5"/>
  <c r="M26" i="5"/>
  <c r="M25" i="5"/>
  <c r="M24" i="5"/>
  <c r="M23" i="5"/>
  <c r="M22" i="5"/>
  <c r="M21" i="5"/>
  <c r="M20" i="5"/>
  <c r="M18" i="5"/>
  <c r="M17" i="5"/>
  <c r="M16" i="5"/>
  <c r="M14" i="5"/>
  <c r="M13" i="5"/>
  <c r="M11" i="5"/>
  <c r="M10" i="5"/>
  <c r="M9" i="5"/>
  <c r="M8" i="5"/>
  <c r="M7" i="5"/>
  <c r="M6" i="5"/>
  <c r="M5" i="5"/>
  <c r="M4" i="5"/>
  <c r="M3" i="5"/>
  <c r="L154" i="5"/>
  <c r="L153" i="5"/>
  <c r="L152" i="5"/>
  <c r="L151" i="5"/>
  <c r="L150" i="5"/>
  <c r="L149" i="5"/>
  <c r="L148" i="5"/>
  <c r="L147" i="5"/>
  <c r="L146" i="5"/>
  <c r="L145" i="5"/>
  <c r="L144" i="5"/>
  <c r="L142" i="5"/>
  <c r="L141" i="5"/>
  <c r="L140" i="5"/>
  <c r="L138" i="5"/>
  <c r="L137" i="5"/>
  <c r="L136" i="5"/>
  <c r="L135" i="5"/>
  <c r="L134" i="5"/>
  <c r="L133" i="5"/>
  <c r="L131" i="5"/>
  <c r="L130" i="5"/>
  <c r="L129" i="5"/>
  <c r="L127" i="5"/>
  <c r="L126" i="5"/>
  <c r="L125" i="5"/>
  <c r="L124" i="5"/>
  <c r="L123" i="5"/>
  <c r="L122" i="5"/>
  <c r="L121" i="5"/>
  <c r="L120" i="5"/>
  <c r="L119" i="5"/>
  <c r="L118" i="5"/>
  <c r="L117" i="5"/>
  <c r="L116" i="5"/>
  <c r="L115" i="5"/>
  <c r="L114" i="5"/>
  <c r="L112" i="5"/>
  <c r="L111" i="5"/>
  <c r="L110" i="5"/>
  <c r="L109" i="5"/>
  <c r="L108" i="5"/>
  <c r="L107" i="5"/>
  <c r="L106" i="5"/>
  <c r="L105" i="5"/>
  <c r="L104" i="5"/>
  <c r="L103" i="5"/>
  <c r="L102" i="5"/>
  <c r="L100" i="5"/>
  <c r="L99" i="5"/>
  <c r="L98" i="5"/>
  <c r="L97" i="5"/>
  <c r="L96" i="5"/>
  <c r="L95" i="5"/>
  <c r="L94" i="5"/>
  <c r="L93" i="5"/>
  <c r="L92" i="5"/>
  <c r="L91" i="5"/>
  <c r="L90" i="5"/>
  <c r="L89" i="5"/>
  <c r="L88" i="5"/>
  <c r="L86" i="5"/>
  <c r="L85" i="5"/>
  <c r="L84" i="5"/>
  <c r="L83" i="5"/>
  <c r="L82" i="5"/>
  <c r="L81" i="5"/>
  <c r="L80" i="5"/>
  <c r="L79" i="5"/>
  <c r="L78" i="5"/>
  <c r="L77" i="5"/>
  <c r="L76" i="5"/>
  <c r="L75" i="5"/>
  <c r="L74" i="5"/>
  <c r="L73" i="5"/>
  <c r="L71" i="5"/>
  <c r="L70" i="5"/>
  <c r="L69" i="5"/>
  <c r="L68" i="5"/>
  <c r="L66" i="5"/>
  <c r="L65" i="5"/>
  <c r="L64" i="5"/>
  <c r="L63" i="5"/>
  <c r="L62" i="5"/>
  <c r="L61" i="5"/>
  <c r="L60" i="5"/>
  <c r="L59" i="5"/>
  <c r="L58" i="5"/>
  <c r="L57" i="5"/>
  <c r="L55" i="5"/>
  <c r="L54" i="5"/>
  <c r="L53" i="5"/>
  <c r="L52" i="5"/>
  <c r="L51" i="5"/>
  <c r="L49" i="5"/>
  <c r="L48" i="5"/>
  <c r="L46" i="5"/>
  <c r="L45" i="5"/>
  <c r="L44" i="5"/>
  <c r="L43" i="5"/>
  <c r="L42" i="5"/>
  <c r="L41" i="5"/>
  <c r="L40" i="5"/>
  <c r="L39" i="5"/>
  <c r="L37" i="5"/>
  <c r="L36" i="5"/>
  <c r="L35" i="5"/>
  <c r="L34" i="5"/>
  <c r="L33" i="5"/>
  <c r="L32" i="5"/>
  <c r="L31" i="5"/>
  <c r="L30" i="5"/>
  <c r="L29" i="5"/>
  <c r="L28" i="5"/>
  <c r="L27" i="5"/>
  <c r="L26" i="5"/>
  <c r="L25" i="5"/>
  <c r="L24" i="5"/>
  <c r="L23" i="5"/>
  <c r="L22" i="5"/>
  <c r="L21" i="5"/>
  <c r="L20" i="5"/>
  <c r="L18" i="5"/>
  <c r="L17" i="5"/>
  <c r="L16" i="5"/>
  <c r="L14" i="5"/>
  <c r="L13" i="5"/>
  <c r="L11" i="5"/>
  <c r="L10" i="5"/>
  <c r="L9" i="5"/>
  <c r="L8" i="5"/>
  <c r="L7" i="5"/>
  <c r="L6" i="5"/>
  <c r="L5" i="5"/>
  <c r="L4" i="5"/>
  <c r="L3" i="5"/>
  <c r="K154" i="5"/>
  <c r="K153" i="5"/>
  <c r="K152" i="5"/>
  <c r="K151" i="5"/>
  <c r="K150" i="5"/>
  <c r="K149" i="5"/>
  <c r="K148" i="5"/>
  <c r="K147" i="5"/>
  <c r="K146" i="5"/>
  <c r="K145" i="5"/>
  <c r="K144" i="5"/>
  <c r="K142" i="5"/>
  <c r="K141" i="5"/>
  <c r="K140" i="5"/>
  <c r="K138" i="5"/>
  <c r="K137" i="5"/>
  <c r="K136" i="5"/>
  <c r="K135" i="5"/>
  <c r="K134" i="5"/>
  <c r="K133" i="5"/>
  <c r="K131" i="5"/>
  <c r="K130" i="5"/>
  <c r="K129" i="5"/>
  <c r="K127" i="5"/>
  <c r="K126" i="5"/>
  <c r="K125" i="5"/>
  <c r="K124" i="5"/>
  <c r="K123" i="5"/>
  <c r="K122" i="5"/>
  <c r="K121" i="5"/>
  <c r="K120" i="5"/>
  <c r="K119" i="5"/>
  <c r="K118" i="5"/>
  <c r="K117" i="5"/>
  <c r="K116" i="5"/>
  <c r="K115" i="5"/>
  <c r="K114" i="5"/>
  <c r="K112" i="5"/>
  <c r="K111" i="5"/>
  <c r="K110" i="5"/>
  <c r="K109" i="5"/>
  <c r="K108" i="5"/>
  <c r="K107" i="5"/>
  <c r="K106" i="5"/>
  <c r="K105" i="5"/>
  <c r="K104" i="5"/>
  <c r="K103" i="5"/>
  <c r="K102" i="5"/>
  <c r="K100" i="5"/>
  <c r="K99" i="5"/>
  <c r="K98" i="5"/>
  <c r="K97" i="5"/>
  <c r="K96" i="5"/>
  <c r="K95" i="5"/>
  <c r="K94" i="5"/>
  <c r="K93" i="5"/>
  <c r="K92" i="5"/>
  <c r="K91" i="5"/>
  <c r="K90" i="5"/>
  <c r="K89" i="5"/>
  <c r="K88" i="5"/>
  <c r="K86" i="5"/>
  <c r="K85" i="5"/>
  <c r="K84" i="5"/>
  <c r="K83" i="5"/>
  <c r="K82" i="5"/>
  <c r="K81" i="5"/>
  <c r="K80" i="5"/>
  <c r="K79" i="5"/>
  <c r="K78" i="5"/>
  <c r="K77" i="5"/>
  <c r="K76" i="5"/>
  <c r="K75" i="5"/>
  <c r="K74" i="5"/>
  <c r="K73" i="5"/>
  <c r="K71" i="5"/>
  <c r="K70" i="5"/>
  <c r="K69" i="5"/>
  <c r="K68" i="5"/>
  <c r="K66" i="5"/>
  <c r="K65" i="5"/>
  <c r="K64" i="5"/>
  <c r="K63" i="5"/>
  <c r="K62" i="5"/>
  <c r="K61" i="5"/>
  <c r="K60" i="5"/>
  <c r="K59" i="5"/>
  <c r="K58" i="5"/>
  <c r="K57" i="5"/>
  <c r="K55" i="5"/>
  <c r="K54" i="5"/>
  <c r="K53" i="5"/>
  <c r="K52" i="5"/>
  <c r="K51" i="5"/>
  <c r="K49" i="5"/>
  <c r="K48" i="5"/>
  <c r="K46" i="5"/>
  <c r="K45" i="5"/>
  <c r="K44" i="5"/>
  <c r="K43" i="5"/>
  <c r="K42" i="5"/>
  <c r="K41" i="5"/>
  <c r="K40" i="5"/>
  <c r="K39" i="5"/>
  <c r="K37" i="5"/>
  <c r="K36" i="5"/>
  <c r="K35" i="5"/>
  <c r="K34" i="5"/>
  <c r="K33" i="5"/>
  <c r="K32" i="5"/>
  <c r="K31" i="5"/>
  <c r="K30" i="5"/>
  <c r="K29" i="5"/>
  <c r="K28" i="5"/>
  <c r="K27" i="5"/>
  <c r="K26" i="5"/>
  <c r="K25" i="5"/>
  <c r="K24" i="5"/>
  <c r="K23" i="5"/>
  <c r="K22" i="5"/>
  <c r="K21" i="5"/>
  <c r="K20" i="5"/>
  <c r="K18" i="5"/>
  <c r="K17" i="5"/>
  <c r="K16" i="5"/>
  <c r="K14" i="5"/>
  <c r="K13" i="5"/>
  <c r="K11" i="5"/>
  <c r="K10" i="5"/>
  <c r="K9" i="5"/>
  <c r="K8" i="5"/>
  <c r="K7" i="5"/>
  <c r="K6" i="5"/>
  <c r="K5" i="5"/>
  <c r="K4" i="5"/>
  <c r="K3" i="5"/>
  <c r="J154" i="5"/>
  <c r="J153" i="5"/>
  <c r="J152" i="5"/>
  <c r="J151" i="5"/>
  <c r="J150" i="5"/>
  <c r="J149" i="5"/>
  <c r="J148" i="5"/>
  <c r="J147" i="5"/>
  <c r="J146" i="5"/>
  <c r="J145" i="5"/>
  <c r="J144" i="5"/>
  <c r="J142" i="5"/>
  <c r="J141" i="5"/>
  <c r="J140" i="5"/>
  <c r="J138" i="5"/>
  <c r="J137" i="5"/>
  <c r="J136" i="5"/>
  <c r="J135" i="5"/>
  <c r="J134" i="5"/>
  <c r="J133" i="5"/>
  <c r="J131" i="5"/>
  <c r="J130" i="5"/>
  <c r="J129" i="5"/>
  <c r="J127" i="5"/>
  <c r="J126" i="5"/>
  <c r="J125" i="5"/>
  <c r="J124" i="5"/>
  <c r="J123" i="5"/>
  <c r="J122" i="5"/>
  <c r="J121" i="5"/>
  <c r="J120" i="5"/>
  <c r="J119" i="5"/>
  <c r="J118" i="5"/>
  <c r="J117" i="5"/>
  <c r="J116" i="5"/>
  <c r="J115" i="5"/>
  <c r="J114" i="5"/>
  <c r="J112" i="5"/>
  <c r="J111" i="5"/>
  <c r="J110" i="5"/>
  <c r="J109" i="5"/>
  <c r="J108" i="5"/>
  <c r="J107" i="5"/>
  <c r="J106" i="5"/>
  <c r="J105" i="5"/>
  <c r="J104" i="5"/>
  <c r="J103" i="5"/>
  <c r="J102" i="5"/>
  <c r="J100" i="5"/>
  <c r="J99" i="5"/>
  <c r="J98" i="5"/>
  <c r="J97" i="5"/>
  <c r="J96" i="5"/>
  <c r="J95" i="5"/>
  <c r="J94" i="5"/>
  <c r="J93" i="5"/>
  <c r="J92" i="5"/>
  <c r="J91" i="5"/>
  <c r="J90" i="5"/>
  <c r="J89" i="5"/>
  <c r="J88" i="5"/>
  <c r="J86" i="5"/>
  <c r="J85" i="5"/>
  <c r="J84" i="5"/>
  <c r="J83" i="5"/>
  <c r="J82" i="5"/>
  <c r="J81" i="5"/>
  <c r="J80" i="5"/>
  <c r="J79" i="5"/>
  <c r="J78" i="5"/>
  <c r="J77" i="5"/>
  <c r="J76" i="5"/>
  <c r="J75" i="5"/>
  <c r="J74" i="5"/>
  <c r="J73" i="5"/>
  <c r="J71" i="5"/>
  <c r="J70" i="5"/>
  <c r="J69" i="5"/>
  <c r="J68" i="5"/>
  <c r="J66" i="5"/>
  <c r="J65" i="5"/>
  <c r="J64" i="5"/>
  <c r="J63" i="5"/>
  <c r="J62" i="5"/>
  <c r="J61" i="5"/>
  <c r="J60" i="5"/>
  <c r="J59" i="5"/>
  <c r="J58" i="5"/>
  <c r="J57" i="5"/>
  <c r="J55" i="5"/>
  <c r="J54" i="5"/>
  <c r="J53" i="5"/>
  <c r="J52" i="5"/>
  <c r="J51" i="5"/>
  <c r="J49" i="5"/>
  <c r="J48" i="5"/>
  <c r="J46" i="5"/>
  <c r="J45" i="5"/>
  <c r="J44" i="5"/>
  <c r="J43" i="5"/>
  <c r="J42" i="5"/>
  <c r="J41" i="5"/>
  <c r="J40" i="5"/>
  <c r="J39" i="5"/>
  <c r="J37" i="5"/>
  <c r="J36" i="5"/>
  <c r="J35" i="5"/>
  <c r="J34" i="5"/>
  <c r="J33" i="5"/>
  <c r="J32" i="5"/>
  <c r="J31" i="5"/>
  <c r="J30" i="5"/>
  <c r="J29" i="5"/>
  <c r="J28" i="5"/>
  <c r="J27" i="5"/>
  <c r="J26" i="5"/>
  <c r="J25" i="5"/>
  <c r="J24" i="5"/>
  <c r="J23" i="5"/>
  <c r="J22" i="5"/>
  <c r="J21" i="5"/>
  <c r="J20" i="5"/>
  <c r="J18" i="5"/>
  <c r="J17" i="5"/>
  <c r="J16" i="5"/>
  <c r="J14" i="5"/>
  <c r="J13" i="5"/>
  <c r="J11" i="5"/>
  <c r="J10" i="5"/>
  <c r="J9" i="5"/>
  <c r="J8" i="5"/>
  <c r="J7" i="5"/>
  <c r="J6" i="5"/>
  <c r="J5" i="5"/>
  <c r="J4" i="5"/>
  <c r="J3" i="5"/>
  <c r="I154" i="5"/>
  <c r="I153" i="5"/>
  <c r="I152" i="5"/>
  <c r="I151" i="5"/>
  <c r="I150" i="5"/>
  <c r="I149" i="5"/>
  <c r="I148" i="5"/>
  <c r="I147" i="5"/>
  <c r="I146" i="5"/>
  <c r="I145" i="5"/>
  <c r="I144" i="5"/>
  <c r="I142" i="5"/>
  <c r="I141" i="5"/>
  <c r="I140" i="5"/>
  <c r="I138" i="5"/>
  <c r="I137" i="5"/>
  <c r="I136" i="5"/>
  <c r="I135" i="5"/>
  <c r="I134" i="5"/>
  <c r="I133" i="5"/>
  <c r="I131" i="5"/>
  <c r="I130" i="5"/>
  <c r="I129" i="5"/>
  <c r="I127" i="5"/>
  <c r="I126" i="5"/>
  <c r="I125" i="5"/>
  <c r="I124" i="5"/>
  <c r="I123" i="5"/>
  <c r="I122" i="5"/>
  <c r="I121" i="5"/>
  <c r="I120" i="5"/>
  <c r="I119" i="5"/>
  <c r="I118" i="5"/>
  <c r="I117" i="5"/>
  <c r="I116" i="5"/>
  <c r="I115" i="5"/>
  <c r="I114" i="5"/>
  <c r="I112" i="5"/>
  <c r="I111" i="5"/>
  <c r="I110" i="5"/>
  <c r="I109" i="5"/>
  <c r="I108" i="5"/>
  <c r="I107" i="5"/>
  <c r="I106" i="5"/>
  <c r="I105" i="5"/>
  <c r="I104" i="5"/>
  <c r="I103" i="5"/>
  <c r="I102" i="5"/>
  <c r="I100" i="5"/>
  <c r="I99" i="5"/>
  <c r="I98" i="5"/>
  <c r="I97" i="5"/>
  <c r="I96" i="5"/>
  <c r="I95" i="5"/>
  <c r="I94" i="5"/>
  <c r="I93" i="5"/>
  <c r="I92" i="5"/>
  <c r="I91" i="5"/>
  <c r="I90" i="5"/>
  <c r="I89" i="5"/>
  <c r="I88" i="5"/>
  <c r="I86" i="5"/>
  <c r="I85" i="5"/>
  <c r="I84" i="5"/>
  <c r="I83" i="5"/>
  <c r="I82" i="5"/>
  <c r="I81" i="5"/>
  <c r="I80" i="5"/>
  <c r="I79" i="5"/>
  <c r="I78" i="5"/>
  <c r="I77" i="5"/>
  <c r="I76" i="5"/>
  <c r="I75" i="5"/>
  <c r="I74" i="5"/>
  <c r="I73" i="5"/>
  <c r="I71" i="5"/>
  <c r="I70" i="5"/>
  <c r="I69" i="5"/>
  <c r="I68" i="5"/>
  <c r="I66" i="5"/>
  <c r="I65" i="5"/>
  <c r="I64" i="5"/>
  <c r="I63" i="5"/>
  <c r="I62" i="5"/>
  <c r="I61" i="5"/>
  <c r="I60" i="5"/>
  <c r="I59" i="5"/>
  <c r="I58" i="5"/>
  <c r="I57" i="5"/>
  <c r="I55" i="5"/>
  <c r="I54" i="5"/>
  <c r="I53" i="5"/>
  <c r="I52" i="5"/>
  <c r="I51" i="5"/>
  <c r="I49" i="5"/>
  <c r="I48" i="5"/>
  <c r="I46" i="5"/>
  <c r="I45" i="5"/>
  <c r="I44" i="5"/>
  <c r="I43" i="5"/>
  <c r="I42" i="5"/>
  <c r="I41" i="5"/>
  <c r="I40" i="5"/>
  <c r="I39" i="5"/>
  <c r="I37" i="5"/>
  <c r="I36" i="5"/>
  <c r="I35" i="5"/>
  <c r="I34" i="5"/>
  <c r="I33" i="5"/>
  <c r="I32" i="5"/>
  <c r="I31" i="5"/>
  <c r="I30" i="5"/>
  <c r="I29" i="5"/>
  <c r="I28" i="5"/>
  <c r="I27" i="5"/>
  <c r="I26" i="5"/>
  <c r="I25" i="5"/>
  <c r="I24" i="5"/>
  <c r="I23" i="5"/>
  <c r="I22" i="5"/>
  <c r="I21" i="5"/>
  <c r="I20" i="5"/>
  <c r="I18" i="5"/>
  <c r="I17" i="5"/>
  <c r="I16" i="5"/>
  <c r="I14" i="5"/>
  <c r="I13" i="5"/>
  <c r="I11" i="5"/>
  <c r="I10" i="5"/>
  <c r="I9" i="5"/>
  <c r="I8" i="5"/>
  <c r="I7" i="5"/>
  <c r="I6" i="5"/>
  <c r="I5" i="5"/>
  <c r="I4" i="5"/>
  <c r="I3" i="5"/>
  <c r="H154" i="5"/>
  <c r="H153" i="5"/>
  <c r="H152" i="5"/>
  <c r="H151" i="5"/>
  <c r="H150" i="5"/>
  <c r="H149" i="5"/>
  <c r="H148" i="5"/>
  <c r="H147" i="5"/>
  <c r="H146" i="5"/>
  <c r="H145" i="5"/>
  <c r="H144" i="5"/>
  <c r="H142" i="5"/>
  <c r="H141" i="5"/>
  <c r="H140" i="5"/>
  <c r="H138" i="5"/>
  <c r="H137" i="5"/>
  <c r="H136" i="5"/>
  <c r="H135" i="5"/>
  <c r="H134" i="5"/>
  <c r="H133" i="5"/>
  <c r="H131" i="5"/>
  <c r="H130" i="5"/>
  <c r="H129" i="5"/>
  <c r="H127" i="5"/>
  <c r="H126" i="5"/>
  <c r="H125" i="5"/>
  <c r="H124" i="5"/>
  <c r="H123" i="5"/>
  <c r="H122" i="5"/>
  <c r="H121" i="5"/>
  <c r="H120" i="5"/>
  <c r="H119" i="5"/>
  <c r="H118" i="5"/>
  <c r="H117" i="5"/>
  <c r="H116" i="5"/>
  <c r="H115" i="5"/>
  <c r="H114" i="5"/>
  <c r="H112" i="5"/>
  <c r="H111" i="5"/>
  <c r="H110" i="5"/>
  <c r="H109" i="5"/>
  <c r="H108" i="5"/>
  <c r="H107" i="5"/>
  <c r="H106" i="5"/>
  <c r="H105" i="5"/>
  <c r="H104" i="5"/>
  <c r="H103" i="5"/>
  <c r="H102" i="5"/>
  <c r="H100" i="5"/>
  <c r="H99" i="5"/>
  <c r="H98" i="5"/>
  <c r="H97" i="5"/>
  <c r="H96" i="5"/>
  <c r="H95" i="5"/>
  <c r="H94" i="5"/>
  <c r="H93" i="5"/>
  <c r="H92" i="5"/>
  <c r="H91" i="5"/>
  <c r="H90" i="5"/>
  <c r="H89" i="5"/>
  <c r="H88" i="5"/>
  <c r="H86" i="5"/>
  <c r="H85" i="5"/>
  <c r="H84" i="5"/>
  <c r="H83" i="5"/>
  <c r="H82" i="5"/>
  <c r="H81" i="5"/>
  <c r="H80" i="5"/>
  <c r="H79" i="5"/>
  <c r="H78" i="5"/>
  <c r="H77" i="5"/>
  <c r="H76" i="5"/>
  <c r="H75" i="5"/>
  <c r="H74" i="5"/>
  <c r="H73" i="5"/>
  <c r="H71" i="5"/>
  <c r="H70" i="5"/>
  <c r="H69" i="5"/>
  <c r="H68" i="5"/>
  <c r="H66" i="5"/>
  <c r="H65" i="5"/>
  <c r="H64" i="5"/>
  <c r="H63" i="5"/>
  <c r="H62" i="5"/>
  <c r="H61" i="5"/>
  <c r="H60" i="5"/>
  <c r="H59" i="5"/>
  <c r="H58" i="5"/>
  <c r="H57" i="5"/>
  <c r="H55" i="5"/>
  <c r="H54" i="5"/>
  <c r="H53" i="5"/>
  <c r="H52" i="5"/>
  <c r="H51" i="5"/>
  <c r="H49" i="5"/>
  <c r="H48" i="5"/>
  <c r="H46" i="5"/>
  <c r="H45" i="5"/>
  <c r="H44" i="5"/>
  <c r="H43" i="5"/>
  <c r="H42" i="5"/>
  <c r="H41" i="5"/>
  <c r="H40" i="5"/>
  <c r="H39" i="5"/>
  <c r="H37" i="5"/>
  <c r="H36" i="5"/>
  <c r="H35" i="5"/>
  <c r="H34" i="5"/>
  <c r="H33" i="5"/>
  <c r="H32" i="5"/>
  <c r="H31" i="5"/>
  <c r="H30" i="5"/>
  <c r="H29" i="5"/>
  <c r="H28" i="5"/>
  <c r="H27" i="5"/>
  <c r="H26" i="5"/>
  <c r="H25" i="5"/>
  <c r="H24" i="5"/>
  <c r="H23" i="5"/>
  <c r="H22" i="5"/>
  <c r="H21" i="5"/>
  <c r="H20" i="5"/>
  <c r="H18" i="5"/>
  <c r="H17" i="5"/>
  <c r="H16" i="5"/>
  <c r="H14" i="5"/>
  <c r="H13" i="5"/>
  <c r="H11" i="5"/>
  <c r="H10" i="5"/>
  <c r="H9" i="5"/>
  <c r="H8" i="5"/>
  <c r="H7" i="5"/>
  <c r="H6" i="5"/>
  <c r="H5" i="5"/>
  <c r="H4" i="5"/>
  <c r="H3" i="5"/>
  <c r="G154" i="5"/>
  <c r="G153" i="5"/>
  <c r="G152" i="5"/>
  <c r="G151" i="5"/>
  <c r="G150" i="5"/>
  <c r="G149" i="5"/>
  <c r="G148" i="5"/>
  <c r="G147" i="5"/>
  <c r="G146" i="5"/>
  <c r="G145" i="5"/>
  <c r="G144" i="5"/>
  <c r="G142" i="5"/>
  <c r="G141" i="5"/>
  <c r="G140" i="5"/>
  <c r="G138" i="5"/>
  <c r="G137" i="5"/>
  <c r="G136" i="5"/>
  <c r="G135" i="5"/>
  <c r="G134" i="5"/>
  <c r="G133" i="5"/>
  <c r="G131" i="5"/>
  <c r="G130" i="5"/>
  <c r="G129" i="5"/>
  <c r="G127" i="5"/>
  <c r="G126" i="5"/>
  <c r="G125" i="5"/>
  <c r="G124" i="5"/>
  <c r="G123" i="5"/>
  <c r="G122" i="5"/>
  <c r="G121" i="5"/>
  <c r="G120" i="5"/>
  <c r="G119" i="5"/>
  <c r="G118" i="5"/>
  <c r="G117" i="5"/>
  <c r="G116" i="5"/>
  <c r="G115" i="5"/>
  <c r="G114" i="5"/>
  <c r="G112" i="5"/>
  <c r="G111" i="5"/>
  <c r="G110" i="5"/>
  <c r="G109" i="5"/>
  <c r="G108" i="5"/>
  <c r="G107" i="5"/>
  <c r="G106" i="5"/>
  <c r="G105" i="5"/>
  <c r="G104" i="5"/>
  <c r="G103" i="5"/>
  <c r="G102" i="5"/>
  <c r="G100" i="5"/>
  <c r="G99" i="5"/>
  <c r="G98" i="5"/>
  <c r="G97" i="5"/>
  <c r="G96" i="5"/>
  <c r="G95" i="5"/>
  <c r="G94" i="5"/>
  <c r="G93" i="5"/>
  <c r="G92" i="5"/>
  <c r="G91" i="5"/>
  <c r="G90" i="5"/>
  <c r="G89" i="5"/>
  <c r="G88" i="5"/>
  <c r="G86" i="5"/>
  <c r="G85" i="5"/>
  <c r="G84" i="5"/>
  <c r="G83" i="5"/>
  <c r="G82" i="5"/>
  <c r="G81" i="5"/>
  <c r="G80" i="5"/>
  <c r="G79" i="5"/>
  <c r="G78" i="5"/>
  <c r="G77" i="5"/>
  <c r="G76" i="5"/>
  <c r="X76" i="5" s="1"/>
  <c r="G75" i="5"/>
  <c r="G74" i="5"/>
  <c r="G73" i="5"/>
  <c r="G71" i="5"/>
  <c r="G70" i="5"/>
  <c r="G69" i="5"/>
  <c r="G68" i="5"/>
  <c r="G66" i="5"/>
  <c r="G65" i="5"/>
  <c r="G64" i="5"/>
  <c r="G63" i="5"/>
  <c r="G62" i="5"/>
  <c r="G61" i="5"/>
  <c r="G60" i="5"/>
  <c r="G59" i="5"/>
  <c r="G58" i="5"/>
  <c r="G57" i="5"/>
  <c r="G55" i="5"/>
  <c r="G54" i="5"/>
  <c r="G53" i="5"/>
  <c r="G52" i="5"/>
  <c r="G51" i="5"/>
  <c r="G49" i="5"/>
  <c r="G48" i="5"/>
  <c r="G46" i="5"/>
  <c r="G45" i="5"/>
  <c r="G44" i="5"/>
  <c r="G43" i="5"/>
  <c r="G42" i="5"/>
  <c r="G41" i="5"/>
  <c r="G40" i="5"/>
  <c r="G39" i="5"/>
  <c r="G37" i="5"/>
  <c r="G36" i="5"/>
  <c r="G35" i="5"/>
  <c r="G34" i="5"/>
  <c r="G33" i="5"/>
  <c r="G32" i="5"/>
  <c r="G31" i="5"/>
  <c r="G30" i="5"/>
  <c r="G29" i="5"/>
  <c r="G28" i="5"/>
  <c r="G27" i="5"/>
  <c r="G26" i="5"/>
  <c r="G25" i="5"/>
  <c r="G24" i="5"/>
  <c r="G23" i="5"/>
  <c r="G22" i="5"/>
  <c r="G21" i="5"/>
  <c r="G20" i="5"/>
  <c r="G18" i="5"/>
  <c r="G17" i="5"/>
  <c r="G16" i="5"/>
  <c r="G14" i="5"/>
  <c r="G13" i="5"/>
  <c r="G11" i="5"/>
  <c r="G10" i="5"/>
  <c r="G9" i="5"/>
  <c r="G8" i="5"/>
  <c r="G7" i="5"/>
  <c r="G6" i="5"/>
  <c r="G5" i="5"/>
  <c r="G4" i="5"/>
  <c r="G3" i="5"/>
  <c r="A2" i="20"/>
  <c r="A2" i="19"/>
  <c r="A2" i="18"/>
  <c r="A2" i="17"/>
  <c r="A2" i="16"/>
  <c r="A2" i="15"/>
  <c r="A2" i="14"/>
  <c r="A2" i="13"/>
  <c r="D139" i="8"/>
  <c r="C139" i="8"/>
  <c r="B139" i="8"/>
  <c r="D138" i="8"/>
  <c r="C138" i="8"/>
  <c r="B138" i="8"/>
  <c r="D137" i="8"/>
  <c r="C137" i="8"/>
  <c r="B137" i="8"/>
  <c r="D136" i="8"/>
  <c r="C136" i="8"/>
  <c r="B136" i="8"/>
  <c r="D135" i="8"/>
  <c r="C135" i="8"/>
  <c r="B135" i="8"/>
  <c r="D134" i="8"/>
  <c r="C134" i="8"/>
  <c r="B134" i="8"/>
  <c r="D133" i="8"/>
  <c r="C133" i="8"/>
  <c r="B133" i="8"/>
  <c r="D132" i="8"/>
  <c r="C132" i="8"/>
  <c r="B132" i="8"/>
  <c r="D131" i="8"/>
  <c r="C131" i="8"/>
  <c r="B131" i="8"/>
  <c r="D130" i="8"/>
  <c r="C130" i="8"/>
  <c r="B130" i="8"/>
  <c r="D129" i="8"/>
  <c r="C129" i="8"/>
  <c r="B129" i="8"/>
  <c r="A129" i="8"/>
  <c r="D128" i="8"/>
  <c r="C128" i="8"/>
  <c r="B128" i="8"/>
  <c r="D127" i="8"/>
  <c r="C127" i="8"/>
  <c r="B127" i="8"/>
  <c r="D126" i="8"/>
  <c r="C126" i="8"/>
  <c r="B126" i="8"/>
  <c r="A126" i="8"/>
  <c r="D125" i="8"/>
  <c r="C125" i="8"/>
  <c r="B125" i="8"/>
  <c r="D124" i="8"/>
  <c r="C124" i="8"/>
  <c r="B124" i="8"/>
  <c r="D123" i="8"/>
  <c r="C123" i="8"/>
  <c r="B123" i="8"/>
  <c r="D122" i="8"/>
  <c r="C122" i="8"/>
  <c r="B122" i="8"/>
  <c r="D121" i="8"/>
  <c r="C121" i="8"/>
  <c r="B121" i="8"/>
  <c r="D120" i="8"/>
  <c r="C120" i="8"/>
  <c r="B120" i="8"/>
  <c r="A120" i="8"/>
  <c r="D119" i="8"/>
  <c r="C119" i="8"/>
  <c r="B119" i="8"/>
  <c r="D118" i="8"/>
  <c r="C118" i="8"/>
  <c r="B118" i="8"/>
  <c r="D117" i="8"/>
  <c r="C117" i="8"/>
  <c r="B117" i="8"/>
  <c r="A117" i="8"/>
  <c r="D116" i="8"/>
  <c r="C116" i="8"/>
  <c r="B116" i="8"/>
  <c r="D115" i="8"/>
  <c r="C115" i="8"/>
  <c r="B115" i="8"/>
  <c r="D114" i="8"/>
  <c r="C114" i="8"/>
  <c r="B114" i="8"/>
  <c r="D113" i="8"/>
  <c r="C113" i="8"/>
  <c r="B113" i="8"/>
  <c r="D112" i="8"/>
  <c r="C112" i="8"/>
  <c r="B112" i="8"/>
  <c r="D111" i="8"/>
  <c r="C111" i="8"/>
  <c r="B111" i="8"/>
  <c r="D110" i="8"/>
  <c r="C110" i="8"/>
  <c r="B110" i="8"/>
  <c r="D109" i="8"/>
  <c r="C109" i="8"/>
  <c r="B109" i="8"/>
  <c r="D108" i="8"/>
  <c r="C108" i="8"/>
  <c r="B108" i="8"/>
  <c r="D107" i="8"/>
  <c r="C107" i="8"/>
  <c r="B107" i="8"/>
  <c r="D106" i="8"/>
  <c r="C106" i="8"/>
  <c r="B106" i="8"/>
  <c r="D105" i="8"/>
  <c r="C105" i="8"/>
  <c r="B105" i="8"/>
  <c r="D104" i="8"/>
  <c r="C104" i="8"/>
  <c r="B104" i="8"/>
  <c r="D103" i="8"/>
  <c r="C103" i="8"/>
  <c r="B103" i="8"/>
  <c r="A103" i="8"/>
  <c r="D102" i="8"/>
  <c r="C102" i="8"/>
  <c r="B102" i="8"/>
  <c r="D101" i="8"/>
  <c r="C101" i="8"/>
  <c r="B101" i="8"/>
  <c r="D100" i="8"/>
  <c r="C100" i="8"/>
  <c r="B100" i="8"/>
  <c r="D99" i="8"/>
  <c r="C99" i="8"/>
  <c r="B99" i="8"/>
  <c r="D98" i="8"/>
  <c r="C98" i="8"/>
  <c r="B98" i="8"/>
  <c r="D97" i="8"/>
  <c r="C97" i="8"/>
  <c r="B97" i="8"/>
  <c r="D96" i="8"/>
  <c r="C96" i="8"/>
  <c r="B96" i="8"/>
  <c r="D95" i="8"/>
  <c r="C95" i="8"/>
  <c r="B95" i="8"/>
  <c r="D94" i="8"/>
  <c r="C94" i="8"/>
  <c r="B94" i="8"/>
  <c r="D93" i="8"/>
  <c r="C93" i="8"/>
  <c r="B93" i="8"/>
  <c r="D92" i="8"/>
  <c r="C92" i="8"/>
  <c r="B92" i="8"/>
  <c r="A92" i="8"/>
  <c r="D91" i="8"/>
  <c r="C91" i="8"/>
  <c r="B91" i="8"/>
  <c r="D90" i="8"/>
  <c r="C90" i="8"/>
  <c r="B90" i="8"/>
  <c r="D89" i="8"/>
  <c r="C89" i="8"/>
  <c r="B89" i="8"/>
  <c r="D88" i="8"/>
  <c r="C88" i="8"/>
  <c r="B88" i="8"/>
  <c r="D87" i="8"/>
  <c r="C87" i="8"/>
  <c r="B87" i="8"/>
  <c r="D86" i="8"/>
  <c r="C86" i="8"/>
  <c r="B86" i="8"/>
  <c r="D85" i="8"/>
  <c r="C85" i="8"/>
  <c r="B85" i="8"/>
  <c r="D84" i="8"/>
  <c r="C84" i="8"/>
  <c r="B84" i="8"/>
  <c r="D83" i="8"/>
  <c r="C83" i="8"/>
  <c r="B83" i="8"/>
  <c r="D82" i="8"/>
  <c r="C82" i="8"/>
  <c r="B82" i="8"/>
  <c r="D81" i="8"/>
  <c r="C81" i="8"/>
  <c r="B81" i="8"/>
  <c r="D80" i="8"/>
  <c r="C80" i="8"/>
  <c r="B80" i="8"/>
  <c r="D79" i="8"/>
  <c r="C79" i="8"/>
  <c r="B79" i="8"/>
  <c r="A79" i="8"/>
  <c r="D78" i="8"/>
  <c r="C78" i="8"/>
  <c r="B78" i="8"/>
  <c r="D77" i="8"/>
  <c r="C77" i="8"/>
  <c r="B77" i="8"/>
  <c r="D76" i="8"/>
  <c r="C76" i="8"/>
  <c r="B76" i="8"/>
  <c r="D75" i="8"/>
  <c r="C75" i="8"/>
  <c r="B75" i="8"/>
  <c r="D74" i="8"/>
  <c r="C74" i="8"/>
  <c r="B74" i="8"/>
  <c r="D73" i="8"/>
  <c r="C73" i="8"/>
  <c r="B73" i="8"/>
  <c r="D72" i="8"/>
  <c r="C72" i="8"/>
  <c r="B72" i="8"/>
  <c r="D71" i="8"/>
  <c r="C71" i="8"/>
  <c r="B71" i="8"/>
  <c r="D70" i="8"/>
  <c r="C70" i="8"/>
  <c r="B70" i="8"/>
  <c r="D69" i="8"/>
  <c r="C69" i="8"/>
  <c r="B69" i="8"/>
  <c r="D68" i="8"/>
  <c r="C68" i="8"/>
  <c r="B68" i="8"/>
  <c r="D67" i="8"/>
  <c r="C67" i="8"/>
  <c r="B67" i="8"/>
  <c r="D66" i="8"/>
  <c r="C66" i="8"/>
  <c r="B66" i="8"/>
  <c r="D65" i="8"/>
  <c r="C65" i="8"/>
  <c r="B65" i="8"/>
  <c r="A65" i="8"/>
  <c r="D64" i="8"/>
  <c r="C64" i="8"/>
  <c r="B64" i="8"/>
  <c r="D63" i="8"/>
  <c r="C63" i="8"/>
  <c r="B63" i="8"/>
  <c r="D62" i="8"/>
  <c r="C62" i="8"/>
  <c r="B62" i="8"/>
  <c r="D61" i="8"/>
  <c r="C61" i="8"/>
  <c r="B61" i="8"/>
  <c r="A61" i="8"/>
  <c r="D60" i="8"/>
  <c r="C60" i="8"/>
  <c r="B60" i="8"/>
  <c r="D59" i="8"/>
  <c r="C59" i="8"/>
  <c r="B59" i="8"/>
  <c r="D58" i="8"/>
  <c r="C58" i="8"/>
  <c r="B58" i="8"/>
  <c r="D57" i="8"/>
  <c r="C57" i="8"/>
  <c r="B57" i="8"/>
  <c r="D56" i="8"/>
  <c r="C56" i="8"/>
  <c r="B56" i="8"/>
  <c r="D55" i="8"/>
  <c r="C55" i="8"/>
  <c r="B55" i="8"/>
  <c r="D54" i="8"/>
  <c r="C54" i="8"/>
  <c r="B54" i="8"/>
  <c r="D53" i="8"/>
  <c r="C53" i="8"/>
  <c r="B53" i="8"/>
  <c r="D52" i="8"/>
  <c r="C52" i="8"/>
  <c r="B52" i="8"/>
  <c r="D51" i="8"/>
  <c r="C51" i="8"/>
  <c r="B51" i="8"/>
  <c r="A51" i="8"/>
  <c r="D50" i="8"/>
  <c r="C50" i="8"/>
  <c r="B50" i="8"/>
  <c r="D49" i="8"/>
  <c r="C49" i="8"/>
  <c r="B49" i="8"/>
  <c r="D48" i="8"/>
  <c r="C48" i="8"/>
  <c r="B48" i="8"/>
  <c r="D47" i="8"/>
  <c r="C47" i="8"/>
  <c r="B47" i="8"/>
  <c r="D46" i="8"/>
  <c r="C46" i="8"/>
  <c r="B46" i="8"/>
  <c r="A46" i="8"/>
  <c r="D45" i="8"/>
  <c r="C45" i="8"/>
  <c r="B45" i="8"/>
  <c r="D44" i="8"/>
  <c r="C44" i="8"/>
  <c r="B44" i="8"/>
  <c r="A44" i="8"/>
  <c r="D43" i="8"/>
  <c r="C43" i="8"/>
  <c r="B43" i="8"/>
  <c r="D42" i="8"/>
  <c r="C42" i="8"/>
  <c r="B42" i="8"/>
  <c r="D41" i="8"/>
  <c r="C41" i="8"/>
  <c r="B41" i="8"/>
  <c r="D40" i="8"/>
  <c r="C40" i="8"/>
  <c r="B40" i="8"/>
  <c r="D39" i="8"/>
  <c r="C39" i="8"/>
  <c r="B39" i="8"/>
  <c r="D38" i="8"/>
  <c r="C38" i="8"/>
  <c r="B38" i="8"/>
  <c r="D37" i="8"/>
  <c r="C37" i="8"/>
  <c r="B37" i="8"/>
  <c r="D36" i="8"/>
  <c r="C36" i="8"/>
  <c r="B36" i="8"/>
  <c r="A36" i="8"/>
  <c r="D35" i="8"/>
  <c r="C35" i="8"/>
  <c r="B35" i="8"/>
  <c r="D34" i="8"/>
  <c r="C34" i="8"/>
  <c r="B34" i="8"/>
  <c r="D33" i="8"/>
  <c r="C33" i="8"/>
  <c r="B33" i="8"/>
  <c r="D32" i="8"/>
  <c r="C32" i="8"/>
  <c r="B32" i="8"/>
  <c r="D31" i="8"/>
  <c r="C31" i="8"/>
  <c r="B31" i="8"/>
  <c r="D30" i="8"/>
  <c r="C30" i="8"/>
  <c r="B30" i="8"/>
  <c r="D29" i="8"/>
  <c r="C29" i="8"/>
  <c r="B29" i="8"/>
  <c r="D28" i="8"/>
  <c r="C28" i="8"/>
  <c r="B28" i="8"/>
  <c r="D27" i="8"/>
  <c r="C27" i="8"/>
  <c r="B27" i="8"/>
  <c r="D26" i="8"/>
  <c r="C26" i="8"/>
  <c r="B26" i="8"/>
  <c r="D25" i="8"/>
  <c r="C25" i="8"/>
  <c r="B25" i="8"/>
  <c r="D24" i="8"/>
  <c r="C24" i="8"/>
  <c r="B24" i="8"/>
  <c r="D23" i="8"/>
  <c r="C23" i="8"/>
  <c r="B23" i="8"/>
  <c r="D22" i="8"/>
  <c r="C22" i="8"/>
  <c r="B22" i="8"/>
  <c r="D21" i="8"/>
  <c r="C21" i="8"/>
  <c r="B21" i="8"/>
  <c r="D20" i="8"/>
  <c r="C20" i="8"/>
  <c r="B20" i="8"/>
  <c r="D19" i="8"/>
  <c r="C19" i="8"/>
  <c r="B19" i="8"/>
  <c r="D18" i="8"/>
  <c r="C18" i="8"/>
  <c r="B18" i="8"/>
  <c r="A18" i="8"/>
  <c r="D17" i="8"/>
  <c r="C17" i="8"/>
  <c r="B17" i="8"/>
  <c r="D16" i="8"/>
  <c r="C16" i="8"/>
  <c r="B16" i="8"/>
  <c r="D15" i="8"/>
  <c r="C15" i="8"/>
  <c r="B15" i="8"/>
  <c r="A15" i="8"/>
  <c r="D14" i="8"/>
  <c r="C14" i="8"/>
  <c r="B14" i="8"/>
  <c r="D13" i="8"/>
  <c r="C13" i="8"/>
  <c r="B13" i="8"/>
  <c r="A13" i="8"/>
  <c r="D12" i="8"/>
  <c r="C12" i="8"/>
  <c r="B12" i="8"/>
  <c r="D11" i="8"/>
  <c r="C11" i="8"/>
  <c r="B11" i="8"/>
  <c r="D10" i="8"/>
  <c r="C10" i="8"/>
  <c r="B10" i="8"/>
  <c r="D9" i="8"/>
  <c r="C9" i="8"/>
  <c r="B9" i="8"/>
  <c r="D8" i="8"/>
  <c r="C8" i="8"/>
  <c r="B8" i="8"/>
  <c r="D7" i="8"/>
  <c r="C7" i="8"/>
  <c r="B7" i="8"/>
  <c r="D6" i="8"/>
  <c r="C6" i="8"/>
  <c r="B6" i="8"/>
  <c r="D5" i="8"/>
  <c r="C5" i="8"/>
  <c r="B5" i="8"/>
  <c r="D4" i="8"/>
  <c r="C4" i="8"/>
  <c r="B4" i="8"/>
  <c r="A4" i="8"/>
  <c r="D139" i="9"/>
  <c r="C139" i="9"/>
  <c r="B139" i="9"/>
  <c r="D138" i="9"/>
  <c r="C138" i="9"/>
  <c r="B138" i="9"/>
  <c r="D137" i="9"/>
  <c r="C137" i="9"/>
  <c r="B137" i="9"/>
  <c r="D136" i="9"/>
  <c r="C136" i="9"/>
  <c r="B136" i="9"/>
  <c r="D135" i="9"/>
  <c r="C135" i="9"/>
  <c r="B135" i="9"/>
  <c r="D134" i="9"/>
  <c r="C134" i="9"/>
  <c r="B134" i="9"/>
  <c r="D133" i="9"/>
  <c r="C133" i="9"/>
  <c r="B133" i="9"/>
  <c r="D132" i="9"/>
  <c r="C132" i="9"/>
  <c r="B132" i="9"/>
  <c r="D131" i="9"/>
  <c r="C131" i="9"/>
  <c r="B131" i="9"/>
  <c r="D130" i="9"/>
  <c r="C130" i="9"/>
  <c r="B130" i="9"/>
  <c r="D129" i="9"/>
  <c r="C129" i="9"/>
  <c r="B129" i="9"/>
  <c r="A129" i="9"/>
  <c r="D128" i="9"/>
  <c r="C128" i="9"/>
  <c r="B128" i="9"/>
  <c r="D127" i="9"/>
  <c r="C127" i="9"/>
  <c r="B127" i="9"/>
  <c r="D126" i="9"/>
  <c r="C126" i="9"/>
  <c r="B126" i="9"/>
  <c r="A126" i="9"/>
  <c r="D125" i="9"/>
  <c r="C125" i="9"/>
  <c r="B125" i="9"/>
  <c r="D124" i="9"/>
  <c r="C124" i="9"/>
  <c r="B124" i="9"/>
  <c r="D123" i="9"/>
  <c r="C123" i="9"/>
  <c r="B123" i="9"/>
  <c r="D122" i="9"/>
  <c r="C122" i="9"/>
  <c r="B122" i="9"/>
  <c r="D121" i="9"/>
  <c r="C121" i="9"/>
  <c r="B121" i="9"/>
  <c r="D120" i="9"/>
  <c r="C120" i="9"/>
  <c r="B120" i="9"/>
  <c r="A120" i="9"/>
  <c r="D119" i="9"/>
  <c r="C119" i="9"/>
  <c r="B119" i="9"/>
  <c r="D118" i="9"/>
  <c r="C118" i="9"/>
  <c r="B118" i="9"/>
  <c r="D117" i="9"/>
  <c r="C117" i="9"/>
  <c r="B117" i="9"/>
  <c r="A117" i="9"/>
  <c r="D116" i="9"/>
  <c r="C116" i="9"/>
  <c r="B116" i="9"/>
  <c r="D115" i="9"/>
  <c r="C115" i="9"/>
  <c r="B115" i="9"/>
  <c r="D114" i="9"/>
  <c r="C114" i="9"/>
  <c r="B114" i="9"/>
  <c r="D113" i="9"/>
  <c r="C113" i="9"/>
  <c r="B113" i="9"/>
  <c r="D112" i="9"/>
  <c r="C112" i="9"/>
  <c r="B112" i="9"/>
  <c r="D111" i="9"/>
  <c r="C111" i="9"/>
  <c r="B111" i="9"/>
  <c r="D110" i="9"/>
  <c r="C110" i="9"/>
  <c r="B110" i="9"/>
  <c r="D109" i="9"/>
  <c r="C109" i="9"/>
  <c r="B109" i="9"/>
  <c r="D108" i="9"/>
  <c r="C108" i="9"/>
  <c r="B108" i="9"/>
  <c r="D107" i="9"/>
  <c r="C107" i="9"/>
  <c r="B107" i="9"/>
  <c r="D106" i="9"/>
  <c r="C106" i="9"/>
  <c r="B106" i="9"/>
  <c r="D105" i="9"/>
  <c r="C105" i="9"/>
  <c r="B105" i="9"/>
  <c r="D104" i="9"/>
  <c r="C104" i="9"/>
  <c r="B104" i="9"/>
  <c r="D103" i="9"/>
  <c r="C103" i="9"/>
  <c r="B103" i="9"/>
  <c r="A103" i="9"/>
  <c r="D102" i="9"/>
  <c r="C102" i="9"/>
  <c r="B102" i="9"/>
  <c r="D101" i="9"/>
  <c r="C101" i="9"/>
  <c r="B101" i="9"/>
  <c r="D100" i="9"/>
  <c r="C100" i="9"/>
  <c r="B100" i="9"/>
  <c r="D99" i="9"/>
  <c r="C99" i="9"/>
  <c r="B99" i="9"/>
  <c r="D98" i="9"/>
  <c r="C98" i="9"/>
  <c r="B98" i="9"/>
  <c r="D97" i="9"/>
  <c r="C97" i="9"/>
  <c r="B97" i="9"/>
  <c r="D96" i="9"/>
  <c r="C96" i="9"/>
  <c r="B96" i="9"/>
  <c r="D95" i="9"/>
  <c r="C95" i="9"/>
  <c r="B95" i="9"/>
  <c r="D94" i="9"/>
  <c r="C94" i="9"/>
  <c r="B94" i="9"/>
  <c r="D93" i="9"/>
  <c r="C93" i="9"/>
  <c r="B93" i="9"/>
  <c r="D92" i="9"/>
  <c r="C92" i="9"/>
  <c r="B92" i="9"/>
  <c r="A92" i="9"/>
  <c r="D91" i="9"/>
  <c r="C91" i="9"/>
  <c r="B91" i="9"/>
  <c r="D90" i="9"/>
  <c r="C90" i="9"/>
  <c r="B90" i="9"/>
  <c r="D89" i="9"/>
  <c r="C89" i="9"/>
  <c r="B89" i="9"/>
  <c r="D88" i="9"/>
  <c r="C88" i="9"/>
  <c r="B88" i="9"/>
  <c r="D87" i="9"/>
  <c r="C87" i="9"/>
  <c r="B87" i="9"/>
  <c r="D86" i="9"/>
  <c r="C86" i="9"/>
  <c r="B86" i="9"/>
  <c r="D85" i="9"/>
  <c r="C85" i="9"/>
  <c r="B85" i="9"/>
  <c r="D84" i="9"/>
  <c r="C84" i="9"/>
  <c r="B84" i="9"/>
  <c r="D83" i="9"/>
  <c r="C83" i="9"/>
  <c r="B83" i="9"/>
  <c r="D82" i="9"/>
  <c r="C82" i="9"/>
  <c r="B82" i="9"/>
  <c r="D81" i="9"/>
  <c r="C81" i="9"/>
  <c r="B81" i="9"/>
  <c r="D80" i="9"/>
  <c r="C80" i="9"/>
  <c r="B80" i="9"/>
  <c r="D79" i="9"/>
  <c r="C79" i="9"/>
  <c r="B79" i="9"/>
  <c r="A79" i="9"/>
  <c r="D78" i="9"/>
  <c r="C78" i="9"/>
  <c r="B78" i="9"/>
  <c r="D77" i="9"/>
  <c r="C77" i="9"/>
  <c r="B77" i="9"/>
  <c r="D76" i="9"/>
  <c r="C76" i="9"/>
  <c r="B76" i="9"/>
  <c r="D75" i="9"/>
  <c r="C75" i="9"/>
  <c r="B75" i="9"/>
  <c r="D74" i="9"/>
  <c r="C74" i="9"/>
  <c r="B74" i="9"/>
  <c r="D73" i="9"/>
  <c r="C73" i="9"/>
  <c r="B73" i="9"/>
  <c r="D72" i="9"/>
  <c r="C72" i="9"/>
  <c r="B72" i="9"/>
  <c r="D71" i="9"/>
  <c r="C71" i="9"/>
  <c r="B71" i="9"/>
  <c r="D70" i="9"/>
  <c r="C70" i="9"/>
  <c r="B70" i="9"/>
  <c r="D69" i="9"/>
  <c r="C69" i="9"/>
  <c r="B69" i="9"/>
  <c r="D68" i="9"/>
  <c r="C68" i="9"/>
  <c r="B68" i="9"/>
  <c r="D67" i="9"/>
  <c r="C67" i="9"/>
  <c r="B67" i="9"/>
  <c r="D66" i="9"/>
  <c r="C66" i="9"/>
  <c r="B66" i="9"/>
  <c r="D65" i="9"/>
  <c r="C65" i="9"/>
  <c r="B65" i="9"/>
  <c r="A65" i="9"/>
  <c r="D64" i="9"/>
  <c r="C64" i="9"/>
  <c r="B64" i="9"/>
  <c r="D63" i="9"/>
  <c r="C63" i="9"/>
  <c r="B63" i="9"/>
  <c r="D62" i="9"/>
  <c r="C62" i="9"/>
  <c r="B62" i="9"/>
  <c r="D61" i="9"/>
  <c r="C61" i="9"/>
  <c r="B61" i="9"/>
  <c r="A61" i="9"/>
  <c r="D60" i="9"/>
  <c r="C60" i="9"/>
  <c r="B60" i="9"/>
  <c r="D59" i="9"/>
  <c r="C59" i="9"/>
  <c r="B59" i="9"/>
  <c r="D58" i="9"/>
  <c r="C58" i="9"/>
  <c r="B58" i="9"/>
  <c r="D57" i="9"/>
  <c r="C57" i="9"/>
  <c r="B57" i="9"/>
  <c r="D56" i="9"/>
  <c r="C56" i="9"/>
  <c r="B56" i="9"/>
  <c r="D55" i="9"/>
  <c r="C55" i="9"/>
  <c r="B55" i="9"/>
  <c r="D54" i="9"/>
  <c r="C54" i="9"/>
  <c r="B54" i="9"/>
  <c r="D53" i="9"/>
  <c r="C53" i="9"/>
  <c r="B53" i="9"/>
  <c r="D52" i="9"/>
  <c r="C52" i="9"/>
  <c r="B52" i="9"/>
  <c r="D51" i="9"/>
  <c r="C51" i="9"/>
  <c r="B51" i="9"/>
  <c r="A51" i="9"/>
  <c r="D50" i="9"/>
  <c r="C50" i="9"/>
  <c r="B50" i="9"/>
  <c r="D49" i="9"/>
  <c r="C49" i="9"/>
  <c r="B49" i="9"/>
  <c r="D48" i="9"/>
  <c r="C48" i="9"/>
  <c r="B48" i="9"/>
  <c r="D47" i="9"/>
  <c r="C47" i="9"/>
  <c r="B47" i="9"/>
  <c r="D46" i="9"/>
  <c r="C46" i="9"/>
  <c r="B46" i="9"/>
  <c r="A46" i="9"/>
  <c r="D45" i="9"/>
  <c r="C45" i="9"/>
  <c r="B45" i="9"/>
  <c r="D44" i="9"/>
  <c r="C44" i="9"/>
  <c r="B44" i="9"/>
  <c r="A44" i="9"/>
  <c r="D43" i="9"/>
  <c r="C43" i="9"/>
  <c r="B43" i="9"/>
  <c r="D42" i="9"/>
  <c r="C42" i="9"/>
  <c r="B42" i="9"/>
  <c r="D41" i="9"/>
  <c r="C41" i="9"/>
  <c r="B41" i="9"/>
  <c r="D40" i="9"/>
  <c r="C40" i="9"/>
  <c r="B40" i="9"/>
  <c r="D39" i="9"/>
  <c r="C39" i="9"/>
  <c r="B39" i="9"/>
  <c r="D38" i="9"/>
  <c r="C38" i="9"/>
  <c r="B38" i="9"/>
  <c r="D37" i="9"/>
  <c r="C37" i="9"/>
  <c r="B37" i="9"/>
  <c r="D36" i="9"/>
  <c r="C36" i="9"/>
  <c r="B36" i="9"/>
  <c r="A36" i="9"/>
  <c r="D35" i="9"/>
  <c r="C35" i="9"/>
  <c r="B35" i="9"/>
  <c r="D34" i="9"/>
  <c r="C34" i="9"/>
  <c r="B34" i="9"/>
  <c r="D33" i="9"/>
  <c r="C33" i="9"/>
  <c r="B33" i="9"/>
  <c r="D32" i="9"/>
  <c r="C32" i="9"/>
  <c r="B32" i="9"/>
  <c r="D31" i="9"/>
  <c r="C31" i="9"/>
  <c r="B31" i="9"/>
  <c r="D30" i="9"/>
  <c r="C30" i="9"/>
  <c r="B30" i="9"/>
  <c r="D29" i="9"/>
  <c r="C29" i="9"/>
  <c r="B29" i="9"/>
  <c r="D28" i="9"/>
  <c r="C28" i="9"/>
  <c r="B28" i="9"/>
  <c r="D27" i="9"/>
  <c r="C27" i="9"/>
  <c r="B27" i="9"/>
  <c r="D26" i="9"/>
  <c r="C26" i="9"/>
  <c r="B26" i="9"/>
  <c r="D25" i="9"/>
  <c r="C25" i="9"/>
  <c r="B25" i="9"/>
  <c r="D24" i="9"/>
  <c r="C24" i="9"/>
  <c r="B24" i="9"/>
  <c r="D23" i="9"/>
  <c r="C23" i="9"/>
  <c r="B23" i="9"/>
  <c r="D22" i="9"/>
  <c r="C22" i="9"/>
  <c r="B22" i="9"/>
  <c r="D21" i="9"/>
  <c r="C21" i="9"/>
  <c r="B21" i="9"/>
  <c r="D20" i="9"/>
  <c r="C20" i="9"/>
  <c r="B20" i="9"/>
  <c r="D19" i="9"/>
  <c r="C19" i="9"/>
  <c r="B19" i="9"/>
  <c r="D18" i="9"/>
  <c r="C18" i="9"/>
  <c r="B18" i="9"/>
  <c r="A18" i="9"/>
  <c r="D17" i="9"/>
  <c r="C17" i="9"/>
  <c r="B17" i="9"/>
  <c r="D16" i="9"/>
  <c r="C16" i="9"/>
  <c r="B16" i="9"/>
  <c r="D15" i="9"/>
  <c r="C15" i="9"/>
  <c r="B15" i="9"/>
  <c r="A15" i="9"/>
  <c r="D14" i="9"/>
  <c r="C14" i="9"/>
  <c r="B14" i="9"/>
  <c r="D13" i="9"/>
  <c r="C13" i="9"/>
  <c r="B13" i="9"/>
  <c r="A13" i="9"/>
  <c r="D12" i="9"/>
  <c r="C12" i="9"/>
  <c r="B12" i="9"/>
  <c r="D11" i="9"/>
  <c r="C11" i="9"/>
  <c r="B11" i="9"/>
  <c r="D10" i="9"/>
  <c r="C10" i="9"/>
  <c r="B10" i="9"/>
  <c r="D9" i="9"/>
  <c r="C9" i="9"/>
  <c r="B9" i="9"/>
  <c r="D8" i="9"/>
  <c r="C8" i="9"/>
  <c r="B8" i="9"/>
  <c r="D7" i="9"/>
  <c r="C7" i="9"/>
  <c r="B7" i="9"/>
  <c r="D6" i="9"/>
  <c r="C6" i="9"/>
  <c r="B6" i="9"/>
  <c r="D5" i="9"/>
  <c r="C5" i="9"/>
  <c r="B5" i="9"/>
  <c r="D4" i="9"/>
  <c r="C4" i="9"/>
  <c r="B4" i="9"/>
  <c r="A4" i="9"/>
  <c r="D139" i="10"/>
  <c r="C139" i="10"/>
  <c r="B139" i="10"/>
  <c r="D138" i="10"/>
  <c r="C138" i="10"/>
  <c r="B138" i="10"/>
  <c r="D137" i="10"/>
  <c r="C137" i="10"/>
  <c r="B137" i="10"/>
  <c r="D136" i="10"/>
  <c r="C136" i="10"/>
  <c r="B136" i="10"/>
  <c r="D135" i="10"/>
  <c r="C135" i="10"/>
  <c r="B135" i="10"/>
  <c r="D134" i="10"/>
  <c r="C134" i="10"/>
  <c r="B134" i="10"/>
  <c r="D133" i="10"/>
  <c r="C133" i="10"/>
  <c r="B133" i="10"/>
  <c r="D132" i="10"/>
  <c r="C132" i="10"/>
  <c r="B132" i="10"/>
  <c r="D131" i="10"/>
  <c r="C131" i="10"/>
  <c r="B131" i="10"/>
  <c r="D130" i="10"/>
  <c r="C130" i="10"/>
  <c r="B130" i="10"/>
  <c r="D129" i="10"/>
  <c r="C129" i="10"/>
  <c r="B129" i="10"/>
  <c r="A129" i="10"/>
  <c r="D128" i="10"/>
  <c r="C128" i="10"/>
  <c r="B128" i="10"/>
  <c r="D127" i="10"/>
  <c r="C127" i="10"/>
  <c r="B127" i="10"/>
  <c r="D126" i="10"/>
  <c r="C126" i="10"/>
  <c r="B126" i="10"/>
  <c r="A126" i="10"/>
  <c r="D125" i="10"/>
  <c r="C125" i="10"/>
  <c r="B125" i="10"/>
  <c r="D124" i="10"/>
  <c r="C124" i="10"/>
  <c r="B124" i="10"/>
  <c r="D123" i="10"/>
  <c r="C123" i="10"/>
  <c r="B123" i="10"/>
  <c r="D122" i="10"/>
  <c r="C122" i="10"/>
  <c r="B122" i="10"/>
  <c r="D121" i="10"/>
  <c r="C121" i="10"/>
  <c r="B121" i="10"/>
  <c r="D120" i="10"/>
  <c r="C120" i="10"/>
  <c r="B120" i="10"/>
  <c r="A120" i="10"/>
  <c r="D119" i="10"/>
  <c r="C119" i="10"/>
  <c r="B119" i="10"/>
  <c r="D118" i="10"/>
  <c r="C118" i="10"/>
  <c r="B118" i="10"/>
  <c r="D117" i="10"/>
  <c r="C117" i="10"/>
  <c r="B117" i="10"/>
  <c r="A117" i="10"/>
  <c r="D116" i="10"/>
  <c r="C116" i="10"/>
  <c r="B116" i="10"/>
  <c r="D115" i="10"/>
  <c r="C115" i="10"/>
  <c r="B115" i="10"/>
  <c r="D114" i="10"/>
  <c r="C114" i="10"/>
  <c r="B114" i="10"/>
  <c r="D113" i="10"/>
  <c r="C113" i="10"/>
  <c r="B113" i="10"/>
  <c r="D112" i="10"/>
  <c r="C112" i="10"/>
  <c r="B112" i="10"/>
  <c r="D111" i="10"/>
  <c r="C111" i="10"/>
  <c r="B111" i="10"/>
  <c r="D110" i="10"/>
  <c r="C110" i="10"/>
  <c r="B110" i="10"/>
  <c r="D109" i="10"/>
  <c r="C109" i="10"/>
  <c r="B109" i="10"/>
  <c r="D108" i="10"/>
  <c r="C108" i="10"/>
  <c r="B108" i="10"/>
  <c r="D107" i="10"/>
  <c r="C107" i="10"/>
  <c r="B107" i="10"/>
  <c r="D106" i="10"/>
  <c r="C106" i="10"/>
  <c r="B106" i="10"/>
  <c r="D105" i="10"/>
  <c r="C105" i="10"/>
  <c r="B105" i="10"/>
  <c r="D104" i="10"/>
  <c r="C104" i="10"/>
  <c r="B104" i="10"/>
  <c r="D103" i="10"/>
  <c r="C103" i="10"/>
  <c r="B103" i="10"/>
  <c r="A103" i="10"/>
  <c r="D102" i="10"/>
  <c r="C102" i="10"/>
  <c r="B102" i="10"/>
  <c r="D101" i="10"/>
  <c r="C101" i="10"/>
  <c r="B101" i="10"/>
  <c r="D100" i="10"/>
  <c r="C100" i="10"/>
  <c r="B100" i="10"/>
  <c r="D99" i="10"/>
  <c r="C99" i="10"/>
  <c r="B99" i="10"/>
  <c r="D98" i="10"/>
  <c r="C98" i="10"/>
  <c r="B98" i="10"/>
  <c r="D97" i="10"/>
  <c r="C97" i="10"/>
  <c r="B97" i="10"/>
  <c r="D96" i="10"/>
  <c r="C96" i="10"/>
  <c r="B96" i="10"/>
  <c r="D95" i="10"/>
  <c r="C95" i="10"/>
  <c r="B95" i="10"/>
  <c r="D94" i="10"/>
  <c r="C94" i="10"/>
  <c r="B94" i="10"/>
  <c r="D93" i="10"/>
  <c r="C93" i="10"/>
  <c r="B93" i="10"/>
  <c r="D92" i="10"/>
  <c r="C92" i="10"/>
  <c r="B92" i="10"/>
  <c r="A92" i="10"/>
  <c r="D91" i="10"/>
  <c r="C91" i="10"/>
  <c r="B91" i="10"/>
  <c r="D90" i="10"/>
  <c r="C90" i="10"/>
  <c r="B90" i="10"/>
  <c r="D89" i="10"/>
  <c r="C89" i="10"/>
  <c r="B89" i="10"/>
  <c r="D88" i="10"/>
  <c r="C88" i="10"/>
  <c r="B88" i="10"/>
  <c r="D87" i="10"/>
  <c r="C87" i="10"/>
  <c r="B87" i="10"/>
  <c r="D86" i="10"/>
  <c r="C86" i="10"/>
  <c r="B86" i="10"/>
  <c r="D85" i="10"/>
  <c r="C85" i="10"/>
  <c r="B85" i="10"/>
  <c r="D84" i="10"/>
  <c r="C84" i="10"/>
  <c r="B84" i="10"/>
  <c r="D83" i="10"/>
  <c r="C83" i="10"/>
  <c r="B83" i="10"/>
  <c r="D82" i="10"/>
  <c r="C82" i="10"/>
  <c r="B82" i="10"/>
  <c r="D81" i="10"/>
  <c r="C81" i="10"/>
  <c r="B81" i="10"/>
  <c r="D80" i="10"/>
  <c r="C80" i="10"/>
  <c r="B80" i="10"/>
  <c r="D79" i="10"/>
  <c r="C79" i="10"/>
  <c r="B79" i="10"/>
  <c r="A79" i="10"/>
  <c r="D78" i="10"/>
  <c r="C78" i="10"/>
  <c r="B78" i="10"/>
  <c r="D77" i="10"/>
  <c r="C77" i="10"/>
  <c r="B77" i="10"/>
  <c r="D76" i="10"/>
  <c r="C76" i="10"/>
  <c r="B76" i="10"/>
  <c r="D75" i="10"/>
  <c r="C75" i="10"/>
  <c r="B75" i="10"/>
  <c r="D74" i="10"/>
  <c r="C74" i="10"/>
  <c r="B74" i="10"/>
  <c r="D73" i="10"/>
  <c r="C73" i="10"/>
  <c r="B73" i="10"/>
  <c r="D72" i="10"/>
  <c r="C72" i="10"/>
  <c r="B72" i="10"/>
  <c r="D71" i="10"/>
  <c r="C71" i="10"/>
  <c r="B71" i="10"/>
  <c r="D70" i="10"/>
  <c r="C70" i="10"/>
  <c r="B70" i="10"/>
  <c r="D69" i="10"/>
  <c r="C69" i="10"/>
  <c r="B69" i="10"/>
  <c r="D68" i="10"/>
  <c r="C68" i="10"/>
  <c r="B68" i="10"/>
  <c r="D67" i="10"/>
  <c r="C67" i="10"/>
  <c r="B67" i="10"/>
  <c r="D66" i="10"/>
  <c r="C66" i="10"/>
  <c r="B66" i="10"/>
  <c r="D65" i="10"/>
  <c r="C65" i="10"/>
  <c r="B65" i="10"/>
  <c r="A65" i="10"/>
  <c r="D64" i="10"/>
  <c r="C64" i="10"/>
  <c r="B64" i="10"/>
  <c r="D63" i="10"/>
  <c r="C63" i="10"/>
  <c r="B63" i="10"/>
  <c r="D62" i="10"/>
  <c r="C62" i="10"/>
  <c r="B62" i="10"/>
  <c r="D61" i="10"/>
  <c r="C61" i="10"/>
  <c r="B61" i="10"/>
  <c r="A61" i="10"/>
  <c r="D60" i="10"/>
  <c r="C60" i="10"/>
  <c r="B60" i="10"/>
  <c r="D59" i="10"/>
  <c r="C59" i="10"/>
  <c r="B59" i="10"/>
  <c r="D58" i="10"/>
  <c r="C58" i="10"/>
  <c r="B58" i="10"/>
  <c r="D57" i="10"/>
  <c r="C57" i="10"/>
  <c r="B57" i="10"/>
  <c r="D56" i="10"/>
  <c r="C56" i="10"/>
  <c r="B56" i="10"/>
  <c r="D55" i="10"/>
  <c r="C55" i="10"/>
  <c r="B55" i="10"/>
  <c r="D54" i="10"/>
  <c r="C54" i="10"/>
  <c r="B54" i="10"/>
  <c r="D53" i="10"/>
  <c r="C53" i="10"/>
  <c r="B53" i="10"/>
  <c r="D52" i="10"/>
  <c r="C52" i="10"/>
  <c r="B52" i="10"/>
  <c r="D51" i="10"/>
  <c r="C51" i="10"/>
  <c r="B51" i="10"/>
  <c r="A51" i="10"/>
  <c r="D50" i="10"/>
  <c r="C50" i="10"/>
  <c r="B50" i="10"/>
  <c r="D49" i="10"/>
  <c r="C49" i="10"/>
  <c r="B49" i="10"/>
  <c r="D48" i="10"/>
  <c r="C48" i="10"/>
  <c r="B48" i="10"/>
  <c r="D47" i="10"/>
  <c r="C47" i="10"/>
  <c r="B47" i="10"/>
  <c r="D46" i="10"/>
  <c r="C46" i="10"/>
  <c r="B46" i="10"/>
  <c r="A46" i="10"/>
  <c r="D45" i="10"/>
  <c r="C45" i="10"/>
  <c r="B45" i="10"/>
  <c r="D44" i="10"/>
  <c r="C44" i="10"/>
  <c r="B44" i="10"/>
  <c r="A44" i="10"/>
  <c r="D43" i="10"/>
  <c r="C43" i="10"/>
  <c r="B43" i="10"/>
  <c r="D42" i="10"/>
  <c r="C42" i="10"/>
  <c r="B42" i="10"/>
  <c r="D41" i="10"/>
  <c r="C41" i="10"/>
  <c r="B41" i="10"/>
  <c r="D40" i="10"/>
  <c r="C40" i="10"/>
  <c r="B40" i="10"/>
  <c r="D39" i="10"/>
  <c r="C39" i="10"/>
  <c r="B39" i="10"/>
  <c r="D38" i="10"/>
  <c r="C38" i="10"/>
  <c r="B38" i="10"/>
  <c r="D37" i="10"/>
  <c r="C37" i="10"/>
  <c r="B37" i="10"/>
  <c r="D36" i="10"/>
  <c r="C36" i="10"/>
  <c r="B36" i="10"/>
  <c r="A36" i="10"/>
  <c r="D35" i="10"/>
  <c r="C35" i="10"/>
  <c r="B35" i="10"/>
  <c r="D34" i="10"/>
  <c r="C34" i="10"/>
  <c r="B34" i="10"/>
  <c r="D33" i="10"/>
  <c r="C33" i="10"/>
  <c r="B33" i="10"/>
  <c r="D32" i="10"/>
  <c r="C32" i="10"/>
  <c r="B32" i="10"/>
  <c r="D31" i="10"/>
  <c r="C31" i="10"/>
  <c r="B31" i="10"/>
  <c r="D30" i="10"/>
  <c r="C30" i="10"/>
  <c r="B30" i="10"/>
  <c r="D29" i="10"/>
  <c r="C29" i="10"/>
  <c r="B29" i="10"/>
  <c r="D28" i="10"/>
  <c r="C28" i="10"/>
  <c r="B28" i="10"/>
  <c r="D27" i="10"/>
  <c r="C27" i="10"/>
  <c r="B27" i="10"/>
  <c r="D26" i="10"/>
  <c r="C26" i="10"/>
  <c r="B26" i="10"/>
  <c r="D25" i="10"/>
  <c r="C25" i="10"/>
  <c r="B25" i="10"/>
  <c r="D24" i="10"/>
  <c r="C24" i="10"/>
  <c r="B24" i="10"/>
  <c r="D23" i="10"/>
  <c r="C23" i="10"/>
  <c r="B23" i="10"/>
  <c r="D22" i="10"/>
  <c r="C22" i="10"/>
  <c r="B22" i="10"/>
  <c r="D21" i="10"/>
  <c r="C21" i="10"/>
  <c r="B21" i="10"/>
  <c r="D20" i="10"/>
  <c r="C20" i="10"/>
  <c r="B20" i="10"/>
  <c r="D19" i="10"/>
  <c r="C19" i="10"/>
  <c r="B19" i="10"/>
  <c r="D18" i="10"/>
  <c r="C18" i="10"/>
  <c r="B18" i="10"/>
  <c r="A18" i="10"/>
  <c r="D17" i="10"/>
  <c r="C17" i="10"/>
  <c r="B17" i="10"/>
  <c r="D16" i="10"/>
  <c r="C16" i="10"/>
  <c r="B16" i="10"/>
  <c r="D15" i="10"/>
  <c r="C15" i="10"/>
  <c r="B15" i="10"/>
  <c r="A15" i="10"/>
  <c r="D14" i="10"/>
  <c r="C14" i="10"/>
  <c r="B14" i="10"/>
  <c r="D13" i="10"/>
  <c r="C13" i="10"/>
  <c r="B13" i="10"/>
  <c r="A13" i="10"/>
  <c r="D12" i="10"/>
  <c r="C12" i="10"/>
  <c r="B12" i="10"/>
  <c r="D11" i="10"/>
  <c r="C11" i="10"/>
  <c r="B11" i="10"/>
  <c r="D10" i="10"/>
  <c r="C10" i="10"/>
  <c r="B10" i="10"/>
  <c r="D9" i="10"/>
  <c r="C9" i="10"/>
  <c r="B9" i="10"/>
  <c r="D8" i="10"/>
  <c r="C8" i="10"/>
  <c r="B8" i="10"/>
  <c r="D7" i="10"/>
  <c r="C7" i="10"/>
  <c r="B7" i="10"/>
  <c r="D6" i="10"/>
  <c r="C6" i="10"/>
  <c r="B6" i="10"/>
  <c r="D5" i="10"/>
  <c r="C5" i="10"/>
  <c r="B5" i="10"/>
  <c r="D4" i="10"/>
  <c r="C4" i="10"/>
  <c r="B4" i="10"/>
  <c r="A4" i="10"/>
  <c r="D139" i="11"/>
  <c r="C139" i="11"/>
  <c r="B139" i="11"/>
  <c r="D138" i="11"/>
  <c r="C138" i="11"/>
  <c r="B138" i="11"/>
  <c r="D137" i="11"/>
  <c r="C137" i="11"/>
  <c r="B137" i="11"/>
  <c r="D136" i="11"/>
  <c r="C136" i="11"/>
  <c r="B136" i="11"/>
  <c r="D135" i="11"/>
  <c r="C135" i="11"/>
  <c r="B135" i="11"/>
  <c r="D134" i="11"/>
  <c r="C134" i="11"/>
  <c r="B134" i="11"/>
  <c r="D133" i="11"/>
  <c r="C133" i="11"/>
  <c r="B133" i="11"/>
  <c r="D132" i="11"/>
  <c r="C132" i="11"/>
  <c r="B132" i="11"/>
  <c r="D131" i="11"/>
  <c r="C131" i="11"/>
  <c r="B131" i="11"/>
  <c r="D130" i="11"/>
  <c r="C130" i="11"/>
  <c r="B130" i="11"/>
  <c r="D129" i="11"/>
  <c r="C129" i="11"/>
  <c r="B129" i="11"/>
  <c r="A129" i="11"/>
  <c r="D128" i="11"/>
  <c r="C128" i="11"/>
  <c r="B128" i="11"/>
  <c r="D127" i="11"/>
  <c r="C127" i="11"/>
  <c r="B127" i="11"/>
  <c r="D126" i="11"/>
  <c r="C126" i="11"/>
  <c r="B126" i="11"/>
  <c r="A126" i="11"/>
  <c r="D125" i="11"/>
  <c r="C125" i="11"/>
  <c r="B125" i="11"/>
  <c r="D124" i="11"/>
  <c r="C124" i="11"/>
  <c r="B124" i="11"/>
  <c r="D123" i="11"/>
  <c r="C123" i="11"/>
  <c r="B123" i="11"/>
  <c r="D122" i="11"/>
  <c r="C122" i="11"/>
  <c r="B122" i="11"/>
  <c r="D121" i="11"/>
  <c r="C121" i="11"/>
  <c r="B121" i="11"/>
  <c r="D120" i="11"/>
  <c r="C120" i="11"/>
  <c r="B120" i="11"/>
  <c r="A120" i="11"/>
  <c r="D119" i="11"/>
  <c r="C119" i="11"/>
  <c r="B119" i="11"/>
  <c r="D118" i="11"/>
  <c r="C118" i="11"/>
  <c r="B118" i="11"/>
  <c r="D117" i="11"/>
  <c r="C117" i="11"/>
  <c r="B117" i="11"/>
  <c r="A117" i="11"/>
  <c r="D116" i="11"/>
  <c r="C116" i="11"/>
  <c r="B116" i="11"/>
  <c r="D115" i="11"/>
  <c r="C115" i="11"/>
  <c r="B115" i="11"/>
  <c r="D114" i="11"/>
  <c r="C114" i="11"/>
  <c r="B114" i="11"/>
  <c r="D113" i="11"/>
  <c r="C113" i="11"/>
  <c r="B113" i="11"/>
  <c r="D112" i="11"/>
  <c r="C112" i="11"/>
  <c r="B112" i="11"/>
  <c r="D111" i="11"/>
  <c r="C111" i="11"/>
  <c r="B111" i="11"/>
  <c r="D110" i="11"/>
  <c r="C110" i="11"/>
  <c r="B110" i="11"/>
  <c r="D109" i="11"/>
  <c r="C109" i="11"/>
  <c r="B109" i="11"/>
  <c r="D108" i="11"/>
  <c r="C108" i="11"/>
  <c r="B108" i="11"/>
  <c r="D107" i="11"/>
  <c r="C107" i="11"/>
  <c r="B107" i="11"/>
  <c r="D106" i="11"/>
  <c r="C106" i="11"/>
  <c r="B106" i="11"/>
  <c r="D105" i="11"/>
  <c r="C105" i="11"/>
  <c r="B105" i="11"/>
  <c r="D104" i="11"/>
  <c r="C104" i="11"/>
  <c r="B104" i="11"/>
  <c r="D103" i="11"/>
  <c r="C103" i="11"/>
  <c r="B103" i="11"/>
  <c r="A103" i="11"/>
  <c r="D102" i="11"/>
  <c r="C102" i="11"/>
  <c r="B102" i="11"/>
  <c r="D101" i="11"/>
  <c r="C101" i="11"/>
  <c r="B101" i="11"/>
  <c r="D100" i="11"/>
  <c r="C100" i="11"/>
  <c r="B100" i="11"/>
  <c r="D99" i="11"/>
  <c r="C99" i="11"/>
  <c r="B99" i="11"/>
  <c r="D98" i="11"/>
  <c r="C98" i="11"/>
  <c r="B98" i="11"/>
  <c r="D97" i="11"/>
  <c r="C97" i="11"/>
  <c r="B97" i="11"/>
  <c r="D96" i="11"/>
  <c r="C96" i="11"/>
  <c r="B96" i="11"/>
  <c r="D95" i="11"/>
  <c r="C95" i="11"/>
  <c r="B95" i="11"/>
  <c r="D94" i="11"/>
  <c r="C94" i="11"/>
  <c r="B94" i="11"/>
  <c r="D93" i="11"/>
  <c r="C93" i="11"/>
  <c r="B93" i="11"/>
  <c r="D92" i="11"/>
  <c r="C92" i="11"/>
  <c r="B92" i="11"/>
  <c r="A92" i="11"/>
  <c r="D91" i="11"/>
  <c r="C91" i="11"/>
  <c r="B91" i="11"/>
  <c r="D90" i="11"/>
  <c r="C90" i="11"/>
  <c r="B90" i="11"/>
  <c r="D89" i="11"/>
  <c r="C89" i="11"/>
  <c r="B89" i="11"/>
  <c r="D88" i="11"/>
  <c r="C88" i="11"/>
  <c r="B88" i="11"/>
  <c r="D87" i="11"/>
  <c r="C87" i="11"/>
  <c r="B87" i="11"/>
  <c r="D86" i="11"/>
  <c r="C86" i="11"/>
  <c r="B86" i="11"/>
  <c r="D85" i="11"/>
  <c r="C85" i="11"/>
  <c r="B85" i="11"/>
  <c r="D84" i="11"/>
  <c r="C84" i="11"/>
  <c r="B84" i="11"/>
  <c r="D83" i="11"/>
  <c r="C83" i="11"/>
  <c r="B83" i="11"/>
  <c r="D82" i="11"/>
  <c r="C82" i="11"/>
  <c r="B82" i="11"/>
  <c r="D81" i="11"/>
  <c r="C81" i="11"/>
  <c r="B81" i="11"/>
  <c r="D80" i="11"/>
  <c r="C80" i="11"/>
  <c r="B80" i="11"/>
  <c r="D79" i="11"/>
  <c r="C79" i="11"/>
  <c r="B79" i="11"/>
  <c r="A79" i="11"/>
  <c r="D78" i="11"/>
  <c r="C78" i="11"/>
  <c r="B78" i="11"/>
  <c r="D77" i="11"/>
  <c r="C77" i="11"/>
  <c r="B77" i="11"/>
  <c r="D76" i="11"/>
  <c r="C76" i="11"/>
  <c r="B76" i="11"/>
  <c r="D75" i="11"/>
  <c r="C75" i="11"/>
  <c r="B75" i="11"/>
  <c r="D74" i="11"/>
  <c r="C74" i="11"/>
  <c r="B74" i="11"/>
  <c r="D73" i="11"/>
  <c r="C73" i="11"/>
  <c r="B73" i="11"/>
  <c r="D72" i="11"/>
  <c r="C72" i="11"/>
  <c r="B72" i="11"/>
  <c r="D71" i="11"/>
  <c r="C71" i="11"/>
  <c r="B71" i="11"/>
  <c r="D70" i="11"/>
  <c r="C70" i="11"/>
  <c r="B70" i="11"/>
  <c r="D69" i="11"/>
  <c r="C69" i="11"/>
  <c r="B69" i="11"/>
  <c r="D68" i="11"/>
  <c r="C68" i="11"/>
  <c r="B68" i="11"/>
  <c r="D67" i="11"/>
  <c r="C67" i="11"/>
  <c r="B67" i="11"/>
  <c r="D66" i="11"/>
  <c r="C66" i="11"/>
  <c r="B66" i="11"/>
  <c r="D65" i="11"/>
  <c r="C65" i="11"/>
  <c r="B65" i="11"/>
  <c r="A65" i="11"/>
  <c r="D64" i="11"/>
  <c r="C64" i="11"/>
  <c r="B64" i="11"/>
  <c r="D63" i="11"/>
  <c r="C63" i="11"/>
  <c r="B63" i="11"/>
  <c r="D62" i="11"/>
  <c r="C62" i="11"/>
  <c r="B62" i="11"/>
  <c r="D61" i="11"/>
  <c r="C61" i="11"/>
  <c r="B61" i="11"/>
  <c r="A61" i="11"/>
  <c r="D60" i="11"/>
  <c r="C60" i="11"/>
  <c r="B60" i="11"/>
  <c r="D59" i="11"/>
  <c r="C59" i="11"/>
  <c r="B59" i="11"/>
  <c r="D58" i="11"/>
  <c r="C58" i="11"/>
  <c r="B58" i="11"/>
  <c r="D57" i="11"/>
  <c r="C57" i="11"/>
  <c r="B57" i="11"/>
  <c r="D56" i="11"/>
  <c r="C56" i="11"/>
  <c r="B56" i="11"/>
  <c r="D55" i="11"/>
  <c r="C55" i="11"/>
  <c r="B55" i="11"/>
  <c r="D54" i="11"/>
  <c r="C54" i="11"/>
  <c r="B54" i="11"/>
  <c r="D53" i="11"/>
  <c r="C53" i="11"/>
  <c r="B53" i="11"/>
  <c r="D52" i="11"/>
  <c r="C52" i="11"/>
  <c r="B52" i="11"/>
  <c r="D51" i="11"/>
  <c r="C51" i="11"/>
  <c r="B51" i="11"/>
  <c r="A51" i="11"/>
  <c r="D50" i="11"/>
  <c r="C50" i="11"/>
  <c r="B50" i="11"/>
  <c r="D49" i="11"/>
  <c r="C49" i="11"/>
  <c r="B49" i="11"/>
  <c r="D48" i="11"/>
  <c r="C48" i="11"/>
  <c r="B48" i="11"/>
  <c r="D47" i="11"/>
  <c r="C47" i="11"/>
  <c r="B47" i="11"/>
  <c r="D46" i="11"/>
  <c r="C46" i="11"/>
  <c r="B46" i="11"/>
  <c r="A46" i="11"/>
  <c r="D45" i="11"/>
  <c r="C45" i="11"/>
  <c r="B45" i="11"/>
  <c r="D44" i="11"/>
  <c r="C44" i="11"/>
  <c r="B44" i="11"/>
  <c r="A44" i="11"/>
  <c r="D43" i="11"/>
  <c r="C43" i="11"/>
  <c r="B43" i="11"/>
  <c r="D42" i="11"/>
  <c r="C42" i="11"/>
  <c r="B42" i="11"/>
  <c r="D41" i="11"/>
  <c r="C41" i="11"/>
  <c r="B41" i="11"/>
  <c r="D40" i="11"/>
  <c r="C40" i="11"/>
  <c r="B40" i="11"/>
  <c r="D39" i="11"/>
  <c r="C39" i="11"/>
  <c r="B39" i="11"/>
  <c r="D38" i="11"/>
  <c r="C38" i="11"/>
  <c r="B38" i="11"/>
  <c r="D37" i="11"/>
  <c r="C37" i="11"/>
  <c r="B37" i="11"/>
  <c r="D36" i="11"/>
  <c r="C36" i="11"/>
  <c r="B36" i="11"/>
  <c r="A36" i="11"/>
  <c r="D35" i="11"/>
  <c r="C35" i="11"/>
  <c r="B35" i="11"/>
  <c r="D34" i="11"/>
  <c r="C34" i="11"/>
  <c r="B34" i="11"/>
  <c r="D33" i="11"/>
  <c r="C33" i="11"/>
  <c r="B33" i="11"/>
  <c r="D32" i="11"/>
  <c r="C32" i="11"/>
  <c r="B32" i="11"/>
  <c r="D31" i="11"/>
  <c r="C31" i="11"/>
  <c r="B31" i="11"/>
  <c r="D30" i="11"/>
  <c r="C30" i="11"/>
  <c r="B30" i="11"/>
  <c r="D29" i="11"/>
  <c r="C29" i="11"/>
  <c r="B29" i="11"/>
  <c r="D28" i="11"/>
  <c r="C28" i="11"/>
  <c r="B28" i="11"/>
  <c r="D27" i="11"/>
  <c r="C27" i="11"/>
  <c r="B27" i="11"/>
  <c r="D26" i="11"/>
  <c r="C26" i="11"/>
  <c r="B26" i="11"/>
  <c r="D25" i="11"/>
  <c r="C25" i="11"/>
  <c r="B25" i="11"/>
  <c r="D24" i="11"/>
  <c r="C24" i="11"/>
  <c r="B24" i="11"/>
  <c r="D23" i="11"/>
  <c r="C23" i="11"/>
  <c r="B23" i="11"/>
  <c r="D22" i="11"/>
  <c r="C22" i="11"/>
  <c r="B22" i="11"/>
  <c r="D21" i="11"/>
  <c r="C21" i="11"/>
  <c r="B21" i="11"/>
  <c r="D20" i="11"/>
  <c r="C20" i="11"/>
  <c r="B20" i="11"/>
  <c r="D19" i="11"/>
  <c r="C19" i="11"/>
  <c r="B19" i="11"/>
  <c r="D18" i="11"/>
  <c r="C18" i="11"/>
  <c r="B18" i="11"/>
  <c r="A18" i="11"/>
  <c r="D17" i="11"/>
  <c r="C17" i="11"/>
  <c r="B17" i="11"/>
  <c r="D16" i="11"/>
  <c r="C16" i="11"/>
  <c r="B16" i="11"/>
  <c r="D15" i="11"/>
  <c r="C15" i="11"/>
  <c r="B15" i="11"/>
  <c r="A15" i="11"/>
  <c r="D14" i="11"/>
  <c r="C14" i="11"/>
  <c r="B14" i="11"/>
  <c r="D13" i="11"/>
  <c r="C13" i="11"/>
  <c r="B13" i="11"/>
  <c r="A13" i="11"/>
  <c r="D12" i="11"/>
  <c r="C12" i="11"/>
  <c r="B12" i="11"/>
  <c r="D11" i="11"/>
  <c r="C11" i="11"/>
  <c r="B11" i="11"/>
  <c r="D10" i="11"/>
  <c r="C10" i="11"/>
  <c r="B10" i="11"/>
  <c r="D9" i="11"/>
  <c r="C9" i="11"/>
  <c r="B9" i="11"/>
  <c r="D8" i="11"/>
  <c r="C8" i="11"/>
  <c r="B8" i="11"/>
  <c r="D7" i="11"/>
  <c r="C7" i="11"/>
  <c r="B7" i="11"/>
  <c r="D6" i="11"/>
  <c r="C6" i="11"/>
  <c r="B6" i="11"/>
  <c r="D5" i="11"/>
  <c r="C5" i="11"/>
  <c r="B5" i="11"/>
  <c r="D4" i="11"/>
  <c r="C4" i="11"/>
  <c r="B4" i="11"/>
  <c r="A4" i="11"/>
  <c r="D139" i="12"/>
  <c r="C139" i="12"/>
  <c r="B139" i="12"/>
  <c r="D138" i="12"/>
  <c r="C138" i="12"/>
  <c r="B138" i="12"/>
  <c r="D137" i="12"/>
  <c r="C137" i="12"/>
  <c r="B137" i="12"/>
  <c r="D136" i="12"/>
  <c r="C136" i="12"/>
  <c r="B136" i="12"/>
  <c r="D135" i="12"/>
  <c r="C135" i="12"/>
  <c r="B135" i="12"/>
  <c r="D134" i="12"/>
  <c r="C134" i="12"/>
  <c r="B134" i="12"/>
  <c r="D133" i="12"/>
  <c r="C133" i="12"/>
  <c r="B133" i="12"/>
  <c r="D132" i="12"/>
  <c r="C132" i="12"/>
  <c r="B132" i="12"/>
  <c r="D131" i="12"/>
  <c r="C131" i="12"/>
  <c r="B131" i="12"/>
  <c r="D130" i="12"/>
  <c r="C130" i="12"/>
  <c r="B130" i="12"/>
  <c r="D129" i="12"/>
  <c r="C129" i="12"/>
  <c r="B129" i="12"/>
  <c r="A129" i="12"/>
  <c r="D128" i="12"/>
  <c r="C128" i="12"/>
  <c r="B128" i="12"/>
  <c r="D127" i="12"/>
  <c r="C127" i="12"/>
  <c r="B127" i="12"/>
  <c r="D126" i="12"/>
  <c r="C126" i="12"/>
  <c r="B126" i="12"/>
  <c r="A126" i="12"/>
  <c r="D125" i="12"/>
  <c r="C125" i="12"/>
  <c r="B125" i="12"/>
  <c r="D124" i="12"/>
  <c r="C124" i="12"/>
  <c r="B124" i="12"/>
  <c r="D123" i="12"/>
  <c r="C123" i="12"/>
  <c r="B123" i="12"/>
  <c r="D122" i="12"/>
  <c r="C122" i="12"/>
  <c r="B122" i="12"/>
  <c r="D121" i="12"/>
  <c r="C121" i="12"/>
  <c r="B121" i="12"/>
  <c r="D120" i="12"/>
  <c r="C120" i="12"/>
  <c r="B120" i="12"/>
  <c r="A120" i="12"/>
  <c r="D119" i="12"/>
  <c r="C119" i="12"/>
  <c r="B119" i="12"/>
  <c r="D118" i="12"/>
  <c r="C118" i="12"/>
  <c r="B118" i="12"/>
  <c r="D117" i="12"/>
  <c r="C117" i="12"/>
  <c r="B117" i="12"/>
  <c r="A117" i="12"/>
  <c r="D116" i="12"/>
  <c r="C116" i="12"/>
  <c r="B116" i="12"/>
  <c r="D115" i="12"/>
  <c r="C115" i="12"/>
  <c r="B115" i="12"/>
  <c r="D114" i="12"/>
  <c r="C114" i="12"/>
  <c r="B114" i="12"/>
  <c r="D113" i="12"/>
  <c r="C113" i="12"/>
  <c r="B113" i="12"/>
  <c r="D112" i="12"/>
  <c r="C112" i="12"/>
  <c r="B112" i="12"/>
  <c r="D111" i="12"/>
  <c r="C111" i="12"/>
  <c r="B111" i="12"/>
  <c r="D110" i="12"/>
  <c r="C110" i="12"/>
  <c r="B110" i="12"/>
  <c r="D109" i="12"/>
  <c r="C109" i="12"/>
  <c r="B109" i="12"/>
  <c r="D108" i="12"/>
  <c r="C108" i="12"/>
  <c r="B108" i="12"/>
  <c r="D107" i="12"/>
  <c r="C107" i="12"/>
  <c r="B107" i="12"/>
  <c r="D106" i="12"/>
  <c r="C106" i="12"/>
  <c r="B106" i="12"/>
  <c r="D105" i="12"/>
  <c r="C105" i="12"/>
  <c r="B105" i="12"/>
  <c r="D104" i="12"/>
  <c r="C104" i="12"/>
  <c r="B104" i="12"/>
  <c r="D103" i="12"/>
  <c r="C103" i="12"/>
  <c r="B103" i="12"/>
  <c r="A103" i="12"/>
  <c r="D102" i="12"/>
  <c r="C102" i="12"/>
  <c r="B102" i="12"/>
  <c r="D101" i="12"/>
  <c r="C101" i="12"/>
  <c r="B101" i="12"/>
  <c r="D100" i="12"/>
  <c r="C100" i="12"/>
  <c r="B100" i="12"/>
  <c r="D99" i="12"/>
  <c r="C99" i="12"/>
  <c r="B99" i="12"/>
  <c r="D98" i="12"/>
  <c r="C98" i="12"/>
  <c r="B98" i="12"/>
  <c r="D97" i="12"/>
  <c r="C97" i="12"/>
  <c r="B97" i="12"/>
  <c r="D96" i="12"/>
  <c r="C96" i="12"/>
  <c r="B96" i="12"/>
  <c r="D95" i="12"/>
  <c r="C95" i="12"/>
  <c r="B95" i="12"/>
  <c r="D94" i="12"/>
  <c r="C94" i="12"/>
  <c r="B94" i="12"/>
  <c r="D93" i="12"/>
  <c r="C93" i="12"/>
  <c r="B93" i="12"/>
  <c r="D92" i="12"/>
  <c r="C92" i="12"/>
  <c r="B92" i="12"/>
  <c r="A92" i="12"/>
  <c r="D91" i="12"/>
  <c r="C91" i="12"/>
  <c r="B91" i="12"/>
  <c r="D90" i="12"/>
  <c r="C90" i="12"/>
  <c r="B90" i="12"/>
  <c r="D89" i="12"/>
  <c r="C89" i="12"/>
  <c r="B89" i="12"/>
  <c r="D88" i="12"/>
  <c r="C88" i="12"/>
  <c r="B88" i="12"/>
  <c r="D87" i="12"/>
  <c r="C87" i="12"/>
  <c r="B87" i="12"/>
  <c r="D86" i="12"/>
  <c r="C86" i="12"/>
  <c r="B86" i="12"/>
  <c r="D85" i="12"/>
  <c r="C85" i="12"/>
  <c r="B85" i="12"/>
  <c r="D84" i="12"/>
  <c r="C84" i="12"/>
  <c r="B84" i="12"/>
  <c r="D83" i="12"/>
  <c r="C83" i="12"/>
  <c r="B83" i="12"/>
  <c r="D82" i="12"/>
  <c r="C82" i="12"/>
  <c r="B82" i="12"/>
  <c r="D81" i="12"/>
  <c r="C81" i="12"/>
  <c r="B81" i="12"/>
  <c r="D80" i="12"/>
  <c r="C80" i="12"/>
  <c r="B80" i="12"/>
  <c r="D79" i="12"/>
  <c r="C79" i="12"/>
  <c r="B79" i="12"/>
  <c r="A79" i="12"/>
  <c r="D78" i="12"/>
  <c r="C78" i="12"/>
  <c r="B78" i="12"/>
  <c r="D77" i="12"/>
  <c r="C77" i="12"/>
  <c r="B77" i="12"/>
  <c r="D76" i="12"/>
  <c r="C76" i="12"/>
  <c r="B76" i="12"/>
  <c r="D75" i="12"/>
  <c r="C75" i="12"/>
  <c r="B75" i="12"/>
  <c r="D74" i="12"/>
  <c r="C74" i="12"/>
  <c r="B74" i="12"/>
  <c r="D73" i="12"/>
  <c r="C73" i="12"/>
  <c r="B73" i="12"/>
  <c r="D72" i="12"/>
  <c r="C72" i="12"/>
  <c r="B72" i="12"/>
  <c r="D71" i="12"/>
  <c r="C71" i="12"/>
  <c r="B71" i="12"/>
  <c r="D70" i="12"/>
  <c r="C70" i="12"/>
  <c r="B70" i="12"/>
  <c r="D69" i="12"/>
  <c r="C69" i="12"/>
  <c r="B69" i="12"/>
  <c r="D68" i="12"/>
  <c r="C68" i="12"/>
  <c r="B68" i="12"/>
  <c r="D67" i="12"/>
  <c r="C67" i="12"/>
  <c r="B67" i="12"/>
  <c r="D66" i="12"/>
  <c r="C66" i="12"/>
  <c r="B66" i="12"/>
  <c r="D65" i="12"/>
  <c r="C65" i="12"/>
  <c r="B65" i="12"/>
  <c r="A65" i="12"/>
  <c r="D64" i="12"/>
  <c r="C64" i="12"/>
  <c r="B64" i="12"/>
  <c r="D63" i="12"/>
  <c r="C63" i="12"/>
  <c r="B63" i="12"/>
  <c r="D62" i="12"/>
  <c r="C62" i="12"/>
  <c r="B62" i="12"/>
  <c r="D61" i="12"/>
  <c r="C61" i="12"/>
  <c r="B61" i="12"/>
  <c r="A61" i="12"/>
  <c r="D60" i="12"/>
  <c r="C60" i="12"/>
  <c r="B60" i="12"/>
  <c r="D59" i="12"/>
  <c r="C59" i="12"/>
  <c r="B59" i="12"/>
  <c r="D58" i="12"/>
  <c r="C58" i="12"/>
  <c r="B58" i="12"/>
  <c r="D57" i="12"/>
  <c r="C57" i="12"/>
  <c r="B57" i="12"/>
  <c r="D56" i="12"/>
  <c r="C56" i="12"/>
  <c r="B56" i="12"/>
  <c r="D55" i="12"/>
  <c r="C55" i="12"/>
  <c r="B55" i="12"/>
  <c r="D54" i="12"/>
  <c r="C54" i="12"/>
  <c r="B54" i="12"/>
  <c r="D53" i="12"/>
  <c r="C53" i="12"/>
  <c r="B53" i="12"/>
  <c r="D52" i="12"/>
  <c r="C52" i="12"/>
  <c r="B52" i="12"/>
  <c r="D51" i="12"/>
  <c r="C51" i="12"/>
  <c r="B51" i="12"/>
  <c r="A51" i="12"/>
  <c r="D50" i="12"/>
  <c r="C50" i="12"/>
  <c r="B50" i="12"/>
  <c r="D49" i="12"/>
  <c r="C49" i="12"/>
  <c r="B49" i="12"/>
  <c r="D48" i="12"/>
  <c r="C48" i="12"/>
  <c r="B48" i="12"/>
  <c r="D47" i="12"/>
  <c r="C47" i="12"/>
  <c r="B47" i="12"/>
  <c r="D46" i="12"/>
  <c r="C46" i="12"/>
  <c r="B46" i="12"/>
  <c r="A46" i="12"/>
  <c r="D45" i="12"/>
  <c r="C45" i="12"/>
  <c r="B45" i="12"/>
  <c r="D44" i="12"/>
  <c r="C44" i="12"/>
  <c r="B44" i="12"/>
  <c r="A44" i="12"/>
  <c r="D43" i="12"/>
  <c r="C43" i="12"/>
  <c r="B43" i="12"/>
  <c r="D42" i="12"/>
  <c r="C42" i="12"/>
  <c r="B42" i="12"/>
  <c r="D41" i="12"/>
  <c r="C41" i="12"/>
  <c r="B41" i="12"/>
  <c r="D40" i="12"/>
  <c r="C40" i="12"/>
  <c r="B40" i="12"/>
  <c r="D39" i="12"/>
  <c r="C39" i="12"/>
  <c r="B39" i="12"/>
  <c r="D38" i="12"/>
  <c r="C38" i="12"/>
  <c r="B38" i="12"/>
  <c r="D37" i="12"/>
  <c r="C37" i="12"/>
  <c r="B37" i="12"/>
  <c r="D36" i="12"/>
  <c r="C36" i="12"/>
  <c r="B36" i="12"/>
  <c r="A36" i="12"/>
  <c r="D35" i="12"/>
  <c r="C35" i="12"/>
  <c r="B35" i="12"/>
  <c r="D34" i="12"/>
  <c r="C34" i="12"/>
  <c r="B34" i="12"/>
  <c r="D33" i="12"/>
  <c r="C33" i="12"/>
  <c r="B33" i="12"/>
  <c r="D32" i="12"/>
  <c r="C32" i="12"/>
  <c r="B32" i="12"/>
  <c r="D31" i="12"/>
  <c r="C31" i="12"/>
  <c r="B31" i="12"/>
  <c r="D30" i="12"/>
  <c r="C30" i="12"/>
  <c r="B30" i="12"/>
  <c r="D29" i="12"/>
  <c r="C29" i="12"/>
  <c r="B29" i="12"/>
  <c r="D28" i="12"/>
  <c r="C28" i="12"/>
  <c r="B28" i="12"/>
  <c r="D27" i="12"/>
  <c r="C27" i="12"/>
  <c r="B27" i="12"/>
  <c r="D26" i="12"/>
  <c r="C26" i="12"/>
  <c r="B26" i="12"/>
  <c r="D25" i="12"/>
  <c r="C25" i="12"/>
  <c r="B25" i="12"/>
  <c r="D24" i="12"/>
  <c r="C24" i="12"/>
  <c r="B24" i="12"/>
  <c r="D23" i="12"/>
  <c r="C23" i="12"/>
  <c r="B23" i="12"/>
  <c r="D22" i="12"/>
  <c r="C22" i="12"/>
  <c r="B22" i="12"/>
  <c r="D21" i="12"/>
  <c r="C21" i="12"/>
  <c r="B21" i="12"/>
  <c r="D20" i="12"/>
  <c r="C20" i="12"/>
  <c r="B20" i="12"/>
  <c r="D19" i="12"/>
  <c r="C19" i="12"/>
  <c r="B19" i="12"/>
  <c r="D18" i="12"/>
  <c r="C18" i="12"/>
  <c r="B18" i="12"/>
  <c r="A18" i="12"/>
  <c r="D17" i="12"/>
  <c r="C17" i="12"/>
  <c r="B17" i="12"/>
  <c r="D16" i="12"/>
  <c r="C16" i="12"/>
  <c r="B16" i="12"/>
  <c r="D15" i="12"/>
  <c r="C15" i="12"/>
  <c r="B15" i="12"/>
  <c r="A15" i="12"/>
  <c r="D14" i="12"/>
  <c r="C14" i="12"/>
  <c r="B14" i="12"/>
  <c r="D13" i="12"/>
  <c r="C13" i="12"/>
  <c r="B13" i="12"/>
  <c r="A13" i="12"/>
  <c r="D12" i="12"/>
  <c r="C12" i="12"/>
  <c r="B12" i="12"/>
  <c r="D11" i="12"/>
  <c r="C11" i="12"/>
  <c r="B11" i="12"/>
  <c r="D10" i="12"/>
  <c r="C10" i="12"/>
  <c r="B10" i="12"/>
  <c r="D9" i="12"/>
  <c r="C9" i="12"/>
  <c r="B9" i="12"/>
  <c r="D8" i="12"/>
  <c r="C8" i="12"/>
  <c r="B8" i="12"/>
  <c r="D7" i="12"/>
  <c r="C7" i="12"/>
  <c r="B7" i="12"/>
  <c r="D6" i="12"/>
  <c r="C6" i="12"/>
  <c r="B6" i="12"/>
  <c r="D5" i="12"/>
  <c r="C5" i="12"/>
  <c r="B5" i="12"/>
  <c r="D4" i="12"/>
  <c r="C4" i="12"/>
  <c r="B4" i="12"/>
  <c r="A4" i="12"/>
  <c r="D139" i="13"/>
  <c r="C139" i="13"/>
  <c r="B139" i="13"/>
  <c r="D138" i="13"/>
  <c r="C138" i="13"/>
  <c r="B138" i="13"/>
  <c r="D137" i="13"/>
  <c r="C137" i="13"/>
  <c r="B137" i="13"/>
  <c r="D136" i="13"/>
  <c r="C136" i="13"/>
  <c r="B136" i="13"/>
  <c r="D135" i="13"/>
  <c r="C135" i="13"/>
  <c r="B135" i="13"/>
  <c r="D134" i="13"/>
  <c r="C134" i="13"/>
  <c r="B134" i="13"/>
  <c r="D133" i="13"/>
  <c r="C133" i="13"/>
  <c r="B133" i="13"/>
  <c r="D132" i="13"/>
  <c r="C132" i="13"/>
  <c r="B132" i="13"/>
  <c r="D131" i="13"/>
  <c r="C131" i="13"/>
  <c r="B131" i="13"/>
  <c r="D130" i="13"/>
  <c r="C130" i="13"/>
  <c r="B130" i="13"/>
  <c r="D129" i="13"/>
  <c r="C129" i="13"/>
  <c r="B129" i="13"/>
  <c r="A129" i="13"/>
  <c r="D128" i="13"/>
  <c r="C128" i="13"/>
  <c r="B128" i="13"/>
  <c r="D127" i="13"/>
  <c r="C127" i="13"/>
  <c r="B127" i="13"/>
  <c r="D126" i="13"/>
  <c r="C126" i="13"/>
  <c r="B126" i="13"/>
  <c r="A126" i="13"/>
  <c r="D125" i="13"/>
  <c r="C125" i="13"/>
  <c r="B125" i="13"/>
  <c r="D124" i="13"/>
  <c r="C124" i="13"/>
  <c r="B124" i="13"/>
  <c r="D123" i="13"/>
  <c r="C123" i="13"/>
  <c r="B123" i="13"/>
  <c r="D122" i="13"/>
  <c r="C122" i="13"/>
  <c r="B122" i="13"/>
  <c r="D121" i="13"/>
  <c r="C121" i="13"/>
  <c r="B121" i="13"/>
  <c r="D120" i="13"/>
  <c r="C120" i="13"/>
  <c r="B120" i="13"/>
  <c r="A120" i="13"/>
  <c r="D119" i="13"/>
  <c r="C119" i="13"/>
  <c r="B119" i="13"/>
  <c r="D118" i="13"/>
  <c r="C118" i="13"/>
  <c r="B118" i="13"/>
  <c r="D117" i="13"/>
  <c r="C117" i="13"/>
  <c r="B117" i="13"/>
  <c r="A117" i="13"/>
  <c r="D116" i="13"/>
  <c r="C116" i="13"/>
  <c r="B116" i="13"/>
  <c r="D115" i="13"/>
  <c r="C115" i="13"/>
  <c r="B115" i="13"/>
  <c r="D114" i="13"/>
  <c r="C114" i="13"/>
  <c r="B114" i="13"/>
  <c r="D113" i="13"/>
  <c r="C113" i="13"/>
  <c r="B113" i="13"/>
  <c r="D112" i="13"/>
  <c r="C112" i="13"/>
  <c r="B112" i="13"/>
  <c r="D111" i="13"/>
  <c r="C111" i="13"/>
  <c r="B111" i="13"/>
  <c r="D110" i="13"/>
  <c r="C110" i="13"/>
  <c r="B110" i="13"/>
  <c r="D109" i="13"/>
  <c r="C109" i="13"/>
  <c r="B109" i="13"/>
  <c r="D108" i="13"/>
  <c r="C108" i="13"/>
  <c r="B108" i="13"/>
  <c r="D107" i="13"/>
  <c r="C107" i="13"/>
  <c r="B107" i="13"/>
  <c r="D106" i="13"/>
  <c r="C106" i="13"/>
  <c r="B106" i="13"/>
  <c r="D105" i="13"/>
  <c r="C105" i="13"/>
  <c r="B105" i="13"/>
  <c r="D104" i="13"/>
  <c r="C104" i="13"/>
  <c r="B104" i="13"/>
  <c r="D103" i="13"/>
  <c r="C103" i="13"/>
  <c r="B103" i="13"/>
  <c r="A103" i="13"/>
  <c r="D102" i="13"/>
  <c r="C102" i="13"/>
  <c r="B102" i="13"/>
  <c r="D101" i="13"/>
  <c r="C101" i="13"/>
  <c r="B101" i="13"/>
  <c r="D100" i="13"/>
  <c r="C100" i="13"/>
  <c r="B100" i="13"/>
  <c r="D99" i="13"/>
  <c r="C99" i="13"/>
  <c r="B99" i="13"/>
  <c r="D98" i="13"/>
  <c r="C98" i="13"/>
  <c r="B98" i="13"/>
  <c r="D97" i="13"/>
  <c r="C97" i="13"/>
  <c r="B97" i="13"/>
  <c r="D96" i="13"/>
  <c r="C96" i="13"/>
  <c r="B96" i="13"/>
  <c r="D95" i="13"/>
  <c r="C95" i="13"/>
  <c r="B95" i="13"/>
  <c r="D94" i="13"/>
  <c r="C94" i="13"/>
  <c r="B94" i="13"/>
  <c r="D93" i="13"/>
  <c r="C93" i="13"/>
  <c r="B93" i="13"/>
  <c r="D92" i="13"/>
  <c r="C92" i="13"/>
  <c r="B92" i="13"/>
  <c r="A92" i="13"/>
  <c r="D91" i="13"/>
  <c r="C91" i="13"/>
  <c r="B91" i="13"/>
  <c r="D90" i="13"/>
  <c r="C90" i="13"/>
  <c r="B90" i="13"/>
  <c r="D89" i="13"/>
  <c r="C89" i="13"/>
  <c r="B89" i="13"/>
  <c r="D88" i="13"/>
  <c r="C88" i="13"/>
  <c r="B88" i="13"/>
  <c r="D87" i="13"/>
  <c r="C87" i="13"/>
  <c r="B87" i="13"/>
  <c r="D86" i="13"/>
  <c r="C86" i="13"/>
  <c r="B86" i="13"/>
  <c r="D85" i="13"/>
  <c r="C85" i="13"/>
  <c r="B85" i="13"/>
  <c r="D84" i="13"/>
  <c r="C84" i="13"/>
  <c r="B84" i="13"/>
  <c r="D83" i="13"/>
  <c r="C83" i="13"/>
  <c r="B83" i="13"/>
  <c r="D82" i="13"/>
  <c r="C82" i="13"/>
  <c r="B82" i="13"/>
  <c r="D81" i="13"/>
  <c r="C81" i="13"/>
  <c r="B81" i="13"/>
  <c r="D80" i="13"/>
  <c r="C80" i="13"/>
  <c r="B80" i="13"/>
  <c r="D79" i="13"/>
  <c r="C79" i="13"/>
  <c r="B79" i="13"/>
  <c r="A79" i="13"/>
  <c r="D78" i="13"/>
  <c r="C78" i="13"/>
  <c r="B78" i="13"/>
  <c r="D77" i="13"/>
  <c r="C77" i="13"/>
  <c r="B77" i="13"/>
  <c r="D76" i="13"/>
  <c r="C76" i="13"/>
  <c r="B76" i="13"/>
  <c r="D75" i="13"/>
  <c r="C75" i="13"/>
  <c r="B75" i="13"/>
  <c r="D74" i="13"/>
  <c r="C74" i="13"/>
  <c r="B74" i="13"/>
  <c r="D73" i="13"/>
  <c r="C73" i="13"/>
  <c r="B73" i="13"/>
  <c r="D72" i="13"/>
  <c r="C72" i="13"/>
  <c r="B72" i="13"/>
  <c r="D71" i="13"/>
  <c r="C71" i="13"/>
  <c r="B71" i="13"/>
  <c r="D70" i="13"/>
  <c r="C70" i="13"/>
  <c r="B70" i="13"/>
  <c r="D69" i="13"/>
  <c r="C69" i="13"/>
  <c r="B69" i="13"/>
  <c r="D68" i="13"/>
  <c r="C68" i="13"/>
  <c r="B68" i="13"/>
  <c r="D67" i="13"/>
  <c r="C67" i="13"/>
  <c r="B67" i="13"/>
  <c r="D66" i="13"/>
  <c r="C66" i="13"/>
  <c r="B66" i="13"/>
  <c r="D65" i="13"/>
  <c r="C65" i="13"/>
  <c r="B65" i="13"/>
  <c r="A65" i="13"/>
  <c r="D64" i="13"/>
  <c r="C64" i="13"/>
  <c r="B64" i="13"/>
  <c r="D63" i="13"/>
  <c r="C63" i="13"/>
  <c r="B63" i="13"/>
  <c r="D62" i="13"/>
  <c r="C62" i="13"/>
  <c r="B62" i="13"/>
  <c r="D61" i="13"/>
  <c r="C61" i="13"/>
  <c r="B61" i="13"/>
  <c r="A61" i="13"/>
  <c r="D60" i="13"/>
  <c r="C60" i="13"/>
  <c r="B60" i="13"/>
  <c r="D59" i="13"/>
  <c r="C59" i="13"/>
  <c r="B59" i="13"/>
  <c r="D58" i="13"/>
  <c r="C58" i="13"/>
  <c r="B58" i="13"/>
  <c r="D57" i="13"/>
  <c r="C57" i="13"/>
  <c r="B57" i="13"/>
  <c r="D56" i="13"/>
  <c r="C56" i="13"/>
  <c r="B56" i="13"/>
  <c r="D55" i="13"/>
  <c r="C55" i="13"/>
  <c r="B55" i="13"/>
  <c r="D54" i="13"/>
  <c r="C54" i="13"/>
  <c r="B54" i="13"/>
  <c r="D53" i="13"/>
  <c r="C53" i="13"/>
  <c r="B53" i="13"/>
  <c r="D52" i="13"/>
  <c r="C52" i="13"/>
  <c r="B52" i="13"/>
  <c r="D51" i="13"/>
  <c r="C51" i="13"/>
  <c r="B51" i="13"/>
  <c r="A51" i="13"/>
  <c r="D50" i="13"/>
  <c r="C50" i="13"/>
  <c r="B50" i="13"/>
  <c r="D49" i="13"/>
  <c r="C49" i="13"/>
  <c r="B49" i="13"/>
  <c r="D48" i="13"/>
  <c r="C48" i="13"/>
  <c r="B48" i="13"/>
  <c r="D47" i="13"/>
  <c r="C47" i="13"/>
  <c r="B47" i="13"/>
  <c r="D46" i="13"/>
  <c r="C46" i="13"/>
  <c r="B46" i="13"/>
  <c r="A46" i="13"/>
  <c r="D45" i="13"/>
  <c r="C45" i="13"/>
  <c r="B45" i="13"/>
  <c r="D44" i="13"/>
  <c r="C44" i="13"/>
  <c r="B44" i="13"/>
  <c r="A44" i="13"/>
  <c r="D43" i="13"/>
  <c r="C43" i="13"/>
  <c r="B43" i="13"/>
  <c r="D42" i="13"/>
  <c r="C42" i="13"/>
  <c r="B42" i="13"/>
  <c r="D41" i="13"/>
  <c r="C41" i="13"/>
  <c r="B41" i="13"/>
  <c r="D40" i="13"/>
  <c r="C40" i="13"/>
  <c r="B40" i="13"/>
  <c r="D39" i="13"/>
  <c r="C39" i="13"/>
  <c r="B39" i="13"/>
  <c r="D38" i="13"/>
  <c r="C38" i="13"/>
  <c r="B38" i="13"/>
  <c r="D37" i="13"/>
  <c r="C37" i="13"/>
  <c r="B37" i="13"/>
  <c r="D36" i="13"/>
  <c r="C36" i="13"/>
  <c r="B36" i="13"/>
  <c r="A36" i="13"/>
  <c r="D35" i="13"/>
  <c r="C35" i="13"/>
  <c r="B35" i="13"/>
  <c r="D34" i="13"/>
  <c r="C34" i="13"/>
  <c r="B34" i="13"/>
  <c r="D33" i="13"/>
  <c r="C33" i="13"/>
  <c r="B33" i="13"/>
  <c r="D32" i="13"/>
  <c r="C32" i="13"/>
  <c r="B32" i="13"/>
  <c r="D31" i="13"/>
  <c r="C31" i="13"/>
  <c r="B31" i="13"/>
  <c r="D30" i="13"/>
  <c r="C30" i="13"/>
  <c r="B30" i="13"/>
  <c r="D29" i="13"/>
  <c r="C29" i="13"/>
  <c r="B29" i="13"/>
  <c r="D28" i="13"/>
  <c r="C28" i="13"/>
  <c r="B28" i="13"/>
  <c r="D27" i="13"/>
  <c r="C27" i="13"/>
  <c r="B27" i="13"/>
  <c r="D26" i="13"/>
  <c r="C26" i="13"/>
  <c r="B26" i="13"/>
  <c r="D25" i="13"/>
  <c r="C25" i="13"/>
  <c r="B25" i="13"/>
  <c r="D24" i="13"/>
  <c r="C24" i="13"/>
  <c r="B24" i="13"/>
  <c r="D23" i="13"/>
  <c r="C23" i="13"/>
  <c r="B23" i="13"/>
  <c r="D22" i="13"/>
  <c r="C22" i="13"/>
  <c r="B22" i="13"/>
  <c r="D21" i="13"/>
  <c r="C21" i="13"/>
  <c r="B21" i="13"/>
  <c r="D20" i="13"/>
  <c r="C20" i="13"/>
  <c r="B20" i="13"/>
  <c r="D19" i="13"/>
  <c r="C19" i="13"/>
  <c r="B19" i="13"/>
  <c r="D18" i="13"/>
  <c r="C18" i="13"/>
  <c r="B18" i="13"/>
  <c r="A18" i="13"/>
  <c r="D17" i="13"/>
  <c r="C17" i="13"/>
  <c r="B17" i="13"/>
  <c r="D16" i="13"/>
  <c r="C16" i="13"/>
  <c r="B16" i="13"/>
  <c r="D15" i="13"/>
  <c r="C15" i="13"/>
  <c r="B15" i="13"/>
  <c r="A15" i="13"/>
  <c r="D14" i="13"/>
  <c r="C14" i="13"/>
  <c r="B14" i="13"/>
  <c r="D13" i="13"/>
  <c r="C13" i="13"/>
  <c r="B13" i="13"/>
  <c r="A13" i="13"/>
  <c r="D12" i="13"/>
  <c r="C12" i="13"/>
  <c r="B12" i="13"/>
  <c r="D11" i="13"/>
  <c r="C11" i="13"/>
  <c r="B11" i="13"/>
  <c r="D10" i="13"/>
  <c r="C10" i="13"/>
  <c r="B10" i="13"/>
  <c r="D9" i="13"/>
  <c r="C9" i="13"/>
  <c r="B9" i="13"/>
  <c r="D8" i="13"/>
  <c r="C8" i="13"/>
  <c r="B8" i="13"/>
  <c r="D7" i="13"/>
  <c r="C7" i="13"/>
  <c r="B7" i="13"/>
  <c r="D6" i="13"/>
  <c r="C6" i="13"/>
  <c r="B6" i="13"/>
  <c r="D5" i="13"/>
  <c r="C5" i="13"/>
  <c r="B5" i="13"/>
  <c r="D4" i="13"/>
  <c r="C4" i="13"/>
  <c r="B4" i="13"/>
  <c r="A4" i="13"/>
  <c r="A1" i="13"/>
  <c r="D139" i="14"/>
  <c r="C139" i="14"/>
  <c r="B139" i="14"/>
  <c r="D138" i="14"/>
  <c r="C138" i="14"/>
  <c r="B138" i="14"/>
  <c r="D137" i="14"/>
  <c r="C137" i="14"/>
  <c r="B137" i="14"/>
  <c r="D136" i="14"/>
  <c r="C136" i="14"/>
  <c r="B136" i="14"/>
  <c r="D135" i="14"/>
  <c r="C135" i="14"/>
  <c r="B135" i="14"/>
  <c r="D134" i="14"/>
  <c r="C134" i="14"/>
  <c r="B134" i="14"/>
  <c r="D133" i="14"/>
  <c r="C133" i="14"/>
  <c r="B133" i="14"/>
  <c r="D132" i="14"/>
  <c r="C132" i="14"/>
  <c r="B132" i="14"/>
  <c r="D131" i="14"/>
  <c r="C131" i="14"/>
  <c r="B131" i="14"/>
  <c r="D130" i="14"/>
  <c r="C130" i="14"/>
  <c r="B130" i="14"/>
  <c r="D129" i="14"/>
  <c r="C129" i="14"/>
  <c r="B129" i="14"/>
  <c r="A129" i="14"/>
  <c r="D128" i="14"/>
  <c r="C128" i="14"/>
  <c r="B128" i="14"/>
  <c r="D127" i="14"/>
  <c r="C127" i="14"/>
  <c r="B127" i="14"/>
  <c r="D126" i="14"/>
  <c r="C126" i="14"/>
  <c r="B126" i="14"/>
  <c r="A126" i="14"/>
  <c r="D125" i="14"/>
  <c r="C125" i="14"/>
  <c r="B125" i="14"/>
  <c r="D124" i="14"/>
  <c r="C124" i="14"/>
  <c r="B124" i="14"/>
  <c r="D123" i="14"/>
  <c r="C123" i="14"/>
  <c r="B123" i="14"/>
  <c r="D122" i="14"/>
  <c r="C122" i="14"/>
  <c r="B122" i="14"/>
  <c r="D121" i="14"/>
  <c r="C121" i="14"/>
  <c r="B121" i="14"/>
  <c r="D120" i="14"/>
  <c r="C120" i="14"/>
  <c r="B120" i="14"/>
  <c r="A120" i="14"/>
  <c r="D119" i="14"/>
  <c r="C119" i="14"/>
  <c r="B119" i="14"/>
  <c r="D118" i="14"/>
  <c r="C118" i="14"/>
  <c r="B118" i="14"/>
  <c r="D117" i="14"/>
  <c r="C117" i="14"/>
  <c r="B117" i="14"/>
  <c r="A117" i="14"/>
  <c r="D116" i="14"/>
  <c r="C116" i="14"/>
  <c r="B116" i="14"/>
  <c r="D115" i="14"/>
  <c r="C115" i="14"/>
  <c r="B115" i="14"/>
  <c r="D114" i="14"/>
  <c r="C114" i="14"/>
  <c r="B114" i="14"/>
  <c r="D113" i="14"/>
  <c r="C113" i="14"/>
  <c r="B113" i="14"/>
  <c r="D112" i="14"/>
  <c r="C112" i="14"/>
  <c r="B112" i="14"/>
  <c r="D111" i="14"/>
  <c r="C111" i="14"/>
  <c r="B111" i="14"/>
  <c r="D110" i="14"/>
  <c r="C110" i="14"/>
  <c r="B110" i="14"/>
  <c r="D109" i="14"/>
  <c r="C109" i="14"/>
  <c r="B109" i="14"/>
  <c r="D108" i="14"/>
  <c r="C108" i="14"/>
  <c r="B108" i="14"/>
  <c r="D107" i="14"/>
  <c r="C107" i="14"/>
  <c r="B107" i="14"/>
  <c r="D106" i="14"/>
  <c r="C106" i="14"/>
  <c r="B106" i="14"/>
  <c r="D105" i="14"/>
  <c r="C105" i="14"/>
  <c r="B105" i="14"/>
  <c r="D104" i="14"/>
  <c r="C104" i="14"/>
  <c r="B104" i="14"/>
  <c r="D103" i="14"/>
  <c r="C103" i="14"/>
  <c r="B103" i="14"/>
  <c r="A103" i="14"/>
  <c r="D102" i="14"/>
  <c r="C102" i="14"/>
  <c r="B102" i="14"/>
  <c r="D101" i="14"/>
  <c r="C101" i="14"/>
  <c r="B101" i="14"/>
  <c r="D100" i="14"/>
  <c r="C100" i="14"/>
  <c r="B100" i="14"/>
  <c r="D99" i="14"/>
  <c r="C99" i="14"/>
  <c r="B99" i="14"/>
  <c r="D98" i="14"/>
  <c r="C98" i="14"/>
  <c r="B98" i="14"/>
  <c r="D97" i="14"/>
  <c r="C97" i="14"/>
  <c r="B97" i="14"/>
  <c r="D96" i="14"/>
  <c r="C96" i="14"/>
  <c r="B96" i="14"/>
  <c r="D95" i="14"/>
  <c r="C95" i="14"/>
  <c r="B95" i="14"/>
  <c r="D94" i="14"/>
  <c r="C94" i="14"/>
  <c r="B94" i="14"/>
  <c r="D93" i="14"/>
  <c r="C93" i="14"/>
  <c r="B93" i="14"/>
  <c r="D92" i="14"/>
  <c r="C92" i="14"/>
  <c r="B92" i="14"/>
  <c r="A92" i="14"/>
  <c r="D91" i="14"/>
  <c r="C91" i="14"/>
  <c r="B91" i="14"/>
  <c r="D90" i="14"/>
  <c r="C90" i="14"/>
  <c r="B90" i="14"/>
  <c r="D89" i="14"/>
  <c r="C89" i="14"/>
  <c r="B89" i="14"/>
  <c r="D88" i="14"/>
  <c r="C88" i="14"/>
  <c r="B88" i="14"/>
  <c r="D87" i="14"/>
  <c r="C87" i="14"/>
  <c r="B87" i="14"/>
  <c r="D86" i="14"/>
  <c r="C86" i="14"/>
  <c r="B86" i="14"/>
  <c r="D85" i="14"/>
  <c r="C85" i="14"/>
  <c r="B85" i="14"/>
  <c r="D84" i="14"/>
  <c r="C84" i="14"/>
  <c r="B84" i="14"/>
  <c r="D83" i="14"/>
  <c r="C83" i="14"/>
  <c r="B83" i="14"/>
  <c r="D82" i="14"/>
  <c r="C82" i="14"/>
  <c r="B82" i="14"/>
  <c r="D81" i="14"/>
  <c r="C81" i="14"/>
  <c r="B81" i="14"/>
  <c r="D80" i="14"/>
  <c r="C80" i="14"/>
  <c r="B80" i="14"/>
  <c r="D79" i="14"/>
  <c r="C79" i="14"/>
  <c r="B79" i="14"/>
  <c r="A79" i="14"/>
  <c r="D78" i="14"/>
  <c r="C78" i="14"/>
  <c r="B78" i="14"/>
  <c r="D77" i="14"/>
  <c r="C77" i="14"/>
  <c r="B77" i="14"/>
  <c r="D76" i="14"/>
  <c r="C76" i="14"/>
  <c r="B76" i="14"/>
  <c r="D75" i="14"/>
  <c r="C75" i="14"/>
  <c r="B75" i="14"/>
  <c r="D74" i="14"/>
  <c r="C74" i="14"/>
  <c r="B74" i="14"/>
  <c r="D73" i="14"/>
  <c r="C73" i="14"/>
  <c r="B73" i="14"/>
  <c r="D72" i="14"/>
  <c r="C72" i="14"/>
  <c r="B72" i="14"/>
  <c r="D71" i="14"/>
  <c r="C71" i="14"/>
  <c r="B71" i="14"/>
  <c r="D70" i="14"/>
  <c r="C70" i="14"/>
  <c r="B70" i="14"/>
  <c r="D69" i="14"/>
  <c r="C69" i="14"/>
  <c r="B69" i="14"/>
  <c r="D68" i="14"/>
  <c r="C68" i="14"/>
  <c r="B68" i="14"/>
  <c r="D67" i="14"/>
  <c r="C67" i="14"/>
  <c r="B67" i="14"/>
  <c r="D66" i="14"/>
  <c r="C66" i="14"/>
  <c r="B66" i="14"/>
  <c r="D65" i="14"/>
  <c r="C65" i="14"/>
  <c r="B65" i="14"/>
  <c r="A65" i="14"/>
  <c r="D64" i="14"/>
  <c r="C64" i="14"/>
  <c r="B64" i="14"/>
  <c r="D63" i="14"/>
  <c r="C63" i="14"/>
  <c r="B63" i="14"/>
  <c r="D62" i="14"/>
  <c r="C62" i="14"/>
  <c r="B62" i="14"/>
  <c r="D61" i="14"/>
  <c r="C61" i="14"/>
  <c r="B61" i="14"/>
  <c r="A61" i="14"/>
  <c r="D60" i="14"/>
  <c r="C60" i="14"/>
  <c r="B60" i="14"/>
  <c r="D59" i="14"/>
  <c r="C59" i="14"/>
  <c r="B59" i="14"/>
  <c r="D58" i="14"/>
  <c r="C58" i="14"/>
  <c r="B58" i="14"/>
  <c r="D57" i="14"/>
  <c r="C57" i="14"/>
  <c r="B57" i="14"/>
  <c r="D56" i="14"/>
  <c r="C56" i="14"/>
  <c r="B56" i="14"/>
  <c r="D55" i="14"/>
  <c r="C55" i="14"/>
  <c r="B55" i="14"/>
  <c r="D54" i="14"/>
  <c r="C54" i="14"/>
  <c r="B54" i="14"/>
  <c r="D53" i="14"/>
  <c r="C53" i="14"/>
  <c r="B53" i="14"/>
  <c r="D52" i="14"/>
  <c r="C52" i="14"/>
  <c r="B52" i="14"/>
  <c r="D51" i="14"/>
  <c r="C51" i="14"/>
  <c r="B51" i="14"/>
  <c r="A51" i="14"/>
  <c r="D50" i="14"/>
  <c r="C50" i="14"/>
  <c r="B50" i="14"/>
  <c r="D49" i="14"/>
  <c r="C49" i="14"/>
  <c r="B49" i="14"/>
  <c r="D48" i="14"/>
  <c r="C48" i="14"/>
  <c r="B48" i="14"/>
  <c r="D47" i="14"/>
  <c r="C47" i="14"/>
  <c r="B47" i="14"/>
  <c r="D46" i="14"/>
  <c r="C46" i="14"/>
  <c r="B46" i="14"/>
  <c r="A46" i="14"/>
  <c r="D45" i="14"/>
  <c r="C45" i="14"/>
  <c r="B45" i="14"/>
  <c r="D44" i="14"/>
  <c r="C44" i="14"/>
  <c r="B44" i="14"/>
  <c r="A44" i="14"/>
  <c r="D43" i="14"/>
  <c r="C43" i="14"/>
  <c r="B43" i="14"/>
  <c r="D42" i="14"/>
  <c r="C42" i="14"/>
  <c r="B42" i="14"/>
  <c r="D41" i="14"/>
  <c r="C41" i="14"/>
  <c r="B41" i="14"/>
  <c r="D40" i="14"/>
  <c r="C40" i="14"/>
  <c r="B40" i="14"/>
  <c r="D39" i="14"/>
  <c r="C39" i="14"/>
  <c r="B39" i="14"/>
  <c r="D38" i="14"/>
  <c r="C38" i="14"/>
  <c r="B38" i="14"/>
  <c r="D37" i="14"/>
  <c r="C37" i="14"/>
  <c r="B37" i="14"/>
  <c r="D36" i="14"/>
  <c r="C36" i="14"/>
  <c r="B36" i="14"/>
  <c r="A36" i="14"/>
  <c r="D35" i="14"/>
  <c r="C35" i="14"/>
  <c r="B35" i="14"/>
  <c r="D34" i="14"/>
  <c r="C34" i="14"/>
  <c r="B34" i="14"/>
  <c r="D33" i="14"/>
  <c r="C33" i="14"/>
  <c r="B33" i="14"/>
  <c r="D32" i="14"/>
  <c r="C32" i="14"/>
  <c r="B32" i="14"/>
  <c r="D31" i="14"/>
  <c r="C31" i="14"/>
  <c r="B31" i="14"/>
  <c r="D30" i="14"/>
  <c r="C30" i="14"/>
  <c r="B30" i="14"/>
  <c r="D29" i="14"/>
  <c r="C29" i="14"/>
  <c r="B29" i="14"/>
  <c r="D28" i="14"/>
  <c r="C28" i="14"/>
  <c r="B28" i="14"/>
  <c r="D27" i="14"/>
  <c r="C27" i="14"/>
  <c r="B27" i="14"/>
  <c r="D26" i="14"/>
  <c r="C26" i="14"/>
  <c r="B26" i="14"/>
  <c r="D25" i="14"/>
  <c r="C25" i="14"/>
  <c r="B25" i="14"/>
  <c r="D24" i="14"/>
  <c r="C24" i="14"/>
  <c r="B24" i="14"/>
  <c r="D23" i="14"/>
  <c r="C23" i="14"/>
  <c r="B23" i="14"/>
  <c r="D22" i="14"/>
  <c r="C22" i="14"/>
  <c r="B22" i="14"/>
  <c r="D21" i="14"/>
  <c r="C21" i="14"/>
  <c r="B21" i="14"/>
  <c r="D20" i="14"/>
  <c r="C20" i="14"/>
  <c r="B20" i="14"/>
  <c r="D19" i="14"/>
  <c r="C19" i="14"/>
  <c r="B19" i="14"/>
  <c r="D18" i="14"/>
  <c r="C18" i="14"/>
  <c r="B18" i="14"/>
  <c r="A18" i="14"/>
  <c r="D17" i="14"/>
  <c r="C17" i="14"/>
  <c r="B17" i="14"/>
  <c r="D16" i="14"/>
  <c r="C16" i="14"/>
  <c r="B16" i="14"/>
  <c r="D15" i="14"/>
  <c r="C15" i="14"/>
  <c r="B15" i="14"/>
  <c r="A15" i="14"/>
  <c r="D14" i="14"/>
  <c r="C14" i="14"/>
  <c r="B14" i="14"/>
  <c r="D13" i="14"/>
  <c r="C13" i="14"/>
  <c r="B13" i="14"/>
  <c r="A13" i="14"/>
  <c r="D12" i="14"/>
  <c r="C12" i="14"/>
  <c r="B12" i="14"/>
  <c r="D11" i="14"/>
  <c r="C11" i="14"/>
  <c r="B11" i="14"/>
  <c r="D10" i="14"/>
  <c r="C10" i="14"/>
  <c r="B10" i="14"/>
  <c r="D9" i="14"/>
  <c r="C9" i="14"/>
  <c r="B9" i="14"/>
  <c r="D8" i="14"/>
  <c r="C8" i="14"/>
  <c r="B8" i="14"/>
  <c r="D7" i="14"/>
  <c r="C7" i="14"/>
  <c r="B7" i="14"/>
  <c r="D6" i="14"/>
  <c r="C6" i="14"/>
  <c r="B6" i="14"/>
  <c r="D5" i="14"/>
  <c r="C5" i="14"/>
  <c r="B5" i="14"/>
  <c r="D4" i="14"/>
  <c r="C4" i="14"/>
  <c r="B4" i="14"/>
  <c r="A4" i="14"/>
  <c r="A1" i="14"/>
  <c r="D139" i="15"/>
  <c r="C139" i="15"/>
  <c r="B139" i="15"/>
  <c r="D138" i="15"/>
  <c r="C138" i="15"/>
  <c r="B138" i="15"/>
  <c r="D137" i="15"/>
  <c r="C137" i="15"/>
  <c r="B137" i="15"/>
  <c r="D136" i="15"/>
  <c r="C136" i="15"/>
  <c r="B136" i="15"/>
  <c r="D135" i="15"/>
  <c r="C135" i="15"/>
  <c r="B135" i="15"/>
  <c r="D134" i="15"/>
  <c r="C134" i="15"/>
  <c r="B134" i="15"/>
  <c r="D133" i="15"/>
  <c r="C133" i="15"/>
  <c r="B133" i="15"/>
  <c r="D132" i="15"/>
  <c r="C132" i="15"/>
  <c r="B132" i="15"/>
  <c r="D131" i="15"/>
  <c r="C131" i="15"/>
  <c r="B131" i="15"/>
  <c r="D130" i="15"/>
  <c r="C130" i="15"/>
  <c r="B130" i="15"/>
  <c r="D129" i="15"/>
  <c r="C129" i="15"/>
  <c r="B129" i="15"/>
  <c r="A129" i="15"/>
  <c r="D128" i="15"/>
  <c r="C128" i="15"/>
  <c r="B128" i="15"/>
  <c r="D127" i="15"/>
  <c r="C127" i="15"/>
  <c r="B127" i="15"/>
  <c r="D126" i="15"/>
  <c r="C126" i="15"/>
  <c r="B126" i="15"/>
  <c r="A126" i="15"/>
  <c r="D125" i="15"/>
  <c r="C125" i="15"/>
  <c r="B125" i="15"/>
  <c r="D124" i="15"/>
  <c r="C124" i="15"/>
  <c r="B124" i="15"/>
  <c r="D123" i="15"/>
  <c r="C123" i="15"/>
  <c r="B123" i="15"/>
  <c r="D122" i="15"/>
  <c r="C122" i="15"/>
  <c r="B122" i="15"/>
  <c r="D121" i="15"/>
  <c r="C121" i="15"/>
  <c r="B121" i="15"/>
  <c r="D120" i="15"/>
  <c r="C120" i="15"/>
  <c r="B120" i="15"/>
  <c r="A120" i="15"/>
  <c r="D119" i="15"/>
  <c r="C119" i="15"/>
  <c r="B119" i="15"/>
  <c r="D118" i="15"/>
  <c r="C118" i="15"/>
  <c r="B118" i="15"/>
  <c r="D117" i="15"/>
  <c r="C117" i="15"/>
  <c r="B117" i="15"/>
  <c r="A117" i="15"/>
  <c r="D116" i="15"/>
  <c r="C116" i="15"/>
  <c r="B116" i="15"/>
  <c r="D115" i="15"/>
  <c r="C115" i="15"/>
  <c r="B115" i="15"/>
  <c r="D114" i="15"/>
  <c r="C114" i="15"/>
  <c r="B114" i="15"/>
  <c r="D113" i="15"/>
  <c r="C113" i="15"/>
  <c r="B113" i="15"/>
  <c r="D112" i="15"/>
  <c r="C112" i="15"/>
  <c r="B112" i="15"/>
  <c r="D111" i="15"/>
  <c r="C111" i="15"/>
  <c r="B111" i="15"/>
  <c r="D110" i="15"/>
  <c r="C110" i="15"/>
  <c r="B110" i="15"/>
  <c r="D109" i="15"/>
  <c r="C109" i="15"/>
  <c r="B109" i="15"/>
  <c r="D108" i="15"/>
  <c r="C108" i="15"/>
  <c r="B108" i="15"/>
  <c r="D107" i="15"/>
  <c r="C107" i="15"/>
  <c r="B107" i="15"/>
  <c r="D106" i="15"/>
  <c r="C106" i="15"/>
  <c r="B106" i="15"/>
  <c r="D105" i="15"/>
  <c r="C105" i="15"/>
  <c r="B105" i="15"/>
  <c r="D104" i="15"/>
  <c r="C104" i="15"/>
  <c r="B104" i="15"/>
  <c r="D103" i="15"/>
  <c r="C103" i="15"/>
  <c r="B103" i="15"/>
  <c r="A103" i="15"/>
  <c r="D102" i="15"/>
  <c r="C102" i="15"/>
  <c r="B102" i="15"/>
  <c r="D101" i="15"/>
  <c r="C101" i="15"/>
  <c r="B101" i="15"/>
  <c r="D100" i="15"/>
  <c r="C100" i="15"/>
  <c r="B100" i="15"/>
  <c r="D99" i="15"/>
  <c r="C99" i="15"/>
  <c r="B99" i="15"/>
  <c r="D98" i="15"/>
  <c r="C98" i="15"/>
  <c r="B98" i="15"/>
  <c r="D97" i="15"/>
  <c r="C97" i="15"/>
  <c r="B97" i="15"/>
  <c r="D96" i="15"/>
  <c r="C96" i="15"/>
  <c r="B96" i="15"/>
  <c r="D95" i="15"/>
  <c r="C95" i="15"/>
  <c r="B95" i="15"/>
  <c r="D94" i="15"/>
  <c r="C94" i="15"/>
  <c r="B94" i="15"/>
  <c r="D93" i="15"/>
  <c r="C93" i="15"/>
  <c r="B93" i="15"/>
  <c r="D92" i="15"/>
  <c r="C92" i="15"/>
  <c r="B92" i="15"/>
  <c r="A92" i="15"/>
  <c r="D91" i="15"/>
  <c r="C91" i="15"/>
  <c r="B91" i="15"/>
  <c r="D90" i="15"/>
  <c r="C90" i="15"/>
  <c r="B90" i="15"/>
  <c r="D89" i="15"/>
  <c r="C89" i="15"/>
  <c r="B89" i="15"/>
  <c r="D88" i="15"/>
  <c r="C88" i="15"/>
  <c r="B88" i="15"/>
  <c r="D87" i="15"/>
  <c r="C87" i="15"/>
  <c r="B87" i="15"/>
  <c r="D86" i="15"/>
  <c r="C86" i="15"/>
  <c r="B86" i="15"/>
  <c r="D85" i="15"/>
  <c r="C85" i="15"/>
  <c r="B85" i="15"/>
  <c r="D84" i="15"/>
  <c r="C84" i="15"/>
  <c r="B84" i="15"/>
  <c r="D83" i="15"/>
  <c r="C83" i="15"/>
  <c r="B83" i="15"/>
  <c r="D82" i="15"/>
  <c r="C82" i="15"/>
  <c r="B82" i="15"/>
  <c r="D81" i="15"/>
  <c r="C81" i="15"/>
  <c r="B81" i="15"/>
  <c r="D80" i="15"/>
  <c r="C80" i="15"/>
  <c r="B80" i="15"/>
  <c r="D79" i="15"/>
  <c r="C79" i="15"/>
  <c r="B79" i="15"/>
  <c r="A79" i="15"/>
  <c r="D78" i="15"/>
  <c r="C78" i="15"/>
  <c r="B78" i="15"/>
  <c r="D77" i="15"/>
  <c r="C77" i="15"/>
  <c r="B77" i="15"/>
  <c r="D76" i="15"/>
  <c r="C76" i="15"/>
  <c r="B76" i="15"/>
  <c r="D75" i="15"/>
  <c r="C75" i="15"/>
  <c r="B75" i="15"/>
  <c r="D74" i="15"/>
  <c r="C74" i="15"/>
  <c r="B74" i="15"/>
  <c r="D73" i="15"/>
  <c r="C73" i="15"/>
  <c r="B73" i="15"/>
  <c r="D72" i="15"/>
  <c r="C72" i="15"/>
  <c r="B72" i="15"/>
  <c r="D71" i="15"/>
  <c r="C71" i="15"/>
  <c r="B71" i="15"/>
  <c r="D70" i="15"/>
  <c r="C70" i="15"/>
  <c r="B70" i="15"/>
  <c r="D69" i="15"/>
  <c r="C69" i="15"/>
  <c r="B69" i="15"/>
  <c r="D68" i="15"/>
  <c r="C68" i="15"/>
  <c r="B68" i="15"/>
  <c r="D67" i="15"/>
  <c r="C67" i="15"/>
  <c r="B67" i="15"/>
  <c r="D66" i="15"/>
  <c r="C66" i="15"/>
  <c r="B66" i="15"/>
  <c r="D65" i="15"/>
  <c r="C65" i="15"/>
  <c r="B65" i="15"/>
  <c r="A65" i="15"/>
  <c r="D64" i="15"/>
  <c r="C64" i="15"/>
  <c r="B64" i="15"/>
  <c r="D63" i="15"/>
  <c r="C63" i="15"/>
  <c r="B63" i="15"/>
  <c r="D62" i="15"/>
  <c r="C62" i="15"/>
  <c r="B62" i="15"/>
  <c r="D61" i="15"/>
  <c r="C61" i="15"/>
  <c r="B61" i="15"/>
  <c r="A61" i="15"/>
  <c r="D60" i="15"/>
  <c r="C60" i="15"/>
  <c r="B60" i="15"/>
  <c r="D59" i="15"/>
  <c r="C59" i="15"/>
  <c r="B59" i="15"/>
  <c r="D58" i="15"/>
  <c r="C58" i="15"/>
  <c r="B58" i="15"/>
  <c r="D57" i="15"/>
  <c r="C57" i="15"/>
  <c r="B57" i="15"/>
  <c r="D56" i="15"/>
  <c r="C56" i="15"/>
  <c r="B56" i="15"/>
  <c r="D55" i="15"/>
  <c r="C55" i="15"/>
  <c r="B55" i="15"/>
  <c r="D54" i="15"/>
  <c r="C54" i="15"/>
  <c r="B54" i="15"/>
  <c r="D53" i="15"/>
  <c r="C53" i="15"/>
  <c r="B53" i="15"/>
  <c r="D52" i="15"/>
  <c r="C52" i="15"/>
  <c r="B52" i="15"/>
  <c r="D51" i="15"/>
  <c r="C51" i="15"/>
  <c r="B51" i="15"/>
  <c r="A51" i="15"/>
  <c r="D50" i="15"/>
  <c r="C50" i="15"/>
  <c r="B50" i="15"/>
  <c r="D49" i="15"/>
  <c r="C49" i="15"/>
  <c r="B49" i="15"/>
  <c r="D48" i="15"/>
  <c r="C48" i="15"/>
  <c r="B48" i="15"/>
  <c r="D47" i="15"/>
  <c r="C47" i="15"/>
  <c r="B47" i="15"/>
  <c r="D46" i="15"/>
  <c r="C46" i="15"/>
  <c r="B46" i="15"/>
  <c r="A46" i="15"/>
  <c r="D45" i="15"/>
  <c r="C45" i="15"/>
  <c r="B45" i="15"/>
  <c r="D44" i="15"/>
  <c r="C44" i="15"/>
  <c r="B44" i="15"/>
  <c r="A44" i="15"/>
  <c r="D43" i="15"/>
  <c r="C43" i="15"/>
  <c r="B43" i="15"/>
  <c r="D42" i="15"/>
  <c r="C42" i="15"/>
  <c r="B42" i="15"/>
  <c r="D41" i="15"/>
  <c r="C41" i="15"/>
  <c r="B41" i="15"/>
  <c r="D40" i="15"/>
  <c r="C40" i="15"/>
  <c r="B40" i="15"/>
  <c r="D39" i="15"/>
  <c r="C39" i="15"/>
  <c r="B39" i="15"/>
  <c r="D38" i="15"/>
  <c r="C38" i="15"/>
  <c r="B38" i="15"/>
  <c r="D37" i="15"/>
  <c r="C37" i="15"/>
  <c r="B37" i="15"/>
  <c r="D36" i="15"/>
  <c r="C36" i="15"/>
  <c r="B36" i="15"/>
  <c r="A36" i="15"/>
  <c r="D35" i="15"/>
  <c r="C35" i="15"/>
  <c r="B35" i="15"/>
  <c r="D34" i="15"/>
  <c r="C34" i="15"/>
  <c r="B34" i="15"/>
  <c r="D33" i="15"/>
  <c r="C33" i="15"/>
  <c r="B33" i="15"/>
  <c r="D32" i="15"/>
  <c r="C32" i="15"/>
  <c r="B32" i="15"/>
  <c r="D31" i="15"/>
  <c r="C31" i="15"/>
  <c r="B31" i="15"/>
  <c r="D30" i="15"/>
  <c r="C30" i="15"/>
  <c r="B30" i="15"/>
  <c r="D29" i="15"/>
  <c r="C29" i="15"/>
  <c r="B29" i="15"/>
  <c r="D28" i="15"/>
  <c r="C28" i="15"/>
  <c r="B28" i="15"/>
  <c r="D27" i="15"/>
  <c r="C27" i="15"/>
  <c r="B27" i="15"/>
  <c r="D26" i="15"/>
  <c r="C26" i="15"/>
  <c r="B26" i="15"/>
  <c r="D25" i="15"/>
  <c r="C25" i="15"/>
  <c r="B25" i="15"/>
  <c r="D24" i="15"/>
  <c r="C24" i="15"/>
  <c r="B24" i="15"/>
  <c r="D23" i="15"/>
  <c r="C23" i="15"/>
  <c r="B23" i="15"/>
  <c r="D22" i="15"/>
  <c r="C22" i="15"/>
  <c r="B22" i="15"/>
  <c r="D21" i="15"/>
  <c r="C21" i="15"/>
  <c r="B21" i="15"/>
  <c r="D20" i="15"/>
  <c r="C20" i="15"/>
  <c r="B20" i="15"/>
  <c r="D19" i="15"/>
  <c r="C19" i="15"/>
  <c r="B19" i="15"/>
  <c r="D18" i="15"/>
  <c r="C18" i="15"/>
  <c r="B18" i="15"/>
  <c r="A18" i="15"/>
  <c r="D17" i="15"/>
  <c r="C17" i="15"/>
  <c r="B17" i="15"/>
  <c r="D16" i="15"/>
  <c r="C16" i="15"/>
  <c r="B16" i="15"/>
  <c r="D15" i="15"/>
  <c r="C15" i="15"/>
  <c r="B15" i="15"/>
  <c r="A15" i="15"/>
  <c r="D14" i="15"/>
  <c r="C14" i="15"/>
  <c r="B14" i="15"/>
  <c r="D13" i="15"/>
  <c r="C13" i="15"/>
  <c r="B13" i="15"/>
  <c r="A13" i="15"/>
  <c r="D12" i="15"/>
  <c r="C12" i="15"/>
  <c r="B12" i="15"/>
  <c r="D11" i="15"/>
  <c r="C11" i="15"/>
  <c r="B11" i="15"/>
  <c r="D10" i="15"/>
  <c r="C10" i="15"/>
  <c r="B10" i="15"/>
  <c r="D9" i="15"/>
  <c r="C9" i="15"/>
  <c r="B9" i="15"/>
  <c r="D8" i="15"/>
  <c r="C8" i="15"/>
  <c r="B8" i="15"/>
  <c r="D7" i="15"/>
  <c r="C7" i="15"/>
  <c r="B7" i="15"/>
  <c r="D6" i="15"/>
  <c r="C6" i="15"/>
  <c r="B6" i="15"/>
  <c r="D5" i="15"/>
  <c r="C5" i="15"/>
  <c r="B5" i="15"/>
  <c r="D4" i="15"/>
  <c r="C4" i="15"/>
  <c r="B4" i="15"/>
  <c r="A4" i="15"/>
  <c r="A1" i="15"/>
  <c r="D139" i="16"/>
  <c r="C139" i="16"/>
  <c r="B139" i="16"/>
  <c r="D138" i="16"/>
  <c r="C138" i="16"/>
  <c r="B138" i="16"/>
  <c r="D137" i="16"/>
  <c r="C137" i="16"/>
  <c r="B137" i="16"/>
  <c r="D136" i="16"/>
  <c r="C136" i="16"/>
  <c r="B136" i="16"/>
  <c r="D135" i="16"/>
  <c r="C135" i="16"/>
  <c r="B135" i="16"/>
  <c r="D134" i="16"/>
  <c r="C134" i="16"/>
  <c r="B134" i="16"/>
  <c r="D133" i="16"/>
  <c r="C133" i="16"/>
  <c r="B133" i="16"/>
  <c r="D132" i="16"/>
  <c r="C132" i="16"/>
  <c r="B132" i="16"/>
  <c r="D131" i="16"/>
  <c r="C131" i="16"/>
  <c r="B131" i="16"/>
  <c r="D130" i="16"/>
  <c r="C130" i="16"/>
  <c r="B130" i="16"/>
  <c r="D129" i="16"/>
  <c r="C129" i="16"/>
  <c r="B129" i="16"/>
  <c r="A129" i="16"/>
  <c r="D128" i="16"/>
  <c r="C128" i="16"/>
  <c r="B128" i="16"/>
  <c r="D127" i="16"/>
  <c r="C127" i="16"/>
  <c r="B127" i="16"/>
  <c r="D126" i="16"/>
  <c r="C126" i="16"/>
  <c r="B126" i="16"/>
  <c r="A126" i="16"/>
  <c r="D125" i="16"/>
  <c r="C125" i="16"/>
  <c r="B125" i="16"/>
  <c r="D124" i="16"/>
  <c r="C124" i="16"/>
  <c r="B124" i="16"/>
  <c r="D123" i="16"/>
  <c r="C123" i="16"/>
  <c r="B123" i="16"/>
  <c r="D122" i="16"/>
  <c r="C122" i="16"/>
  <c r="B122" i="16"/>
  <c r="D121" i="16"/>
  <c r="C121" i="16"/>
  <c r="B121" i="16"/>
  <c r="D120" i="16"/>
  <c r="C120" i="16"/>
  <c r="B120" i="16"/>
  <c r="A120" i="16"/>
  <c r="D119" i="16"/>
  <c r="C119" i="16"/>
  <c r="B119" i="16"/>
  <c r="D118" i="16"/>
  <c r="C118" i="16"/>
  <c r="B118" i="16"/>
  <c r="D117" i="16"/>
  <c r="C117" i="16"/>
  <c r="B117" i="16"/>
  <c r="A117" i="16"/>
  <c r="D116" i="16"/>
  <c r="C116" i="16"/>
  <c r="B116" i="16"/>
  <c r="D115" i="16"/>
  <c r="C115" i="16"/>
  <c r="B115" i="16"/>
  <c r="D114" i="16"/>
  <c r="C114" i="16"/>
  <c r="B114" i="16"/>
  <c r="D113" i="16"/>
  <c r="C113" i="16"/>
  <c r="B113" i="16"/>
  <c r="D112" i="16"/>
  <c r="C112" i="16"/>
  <c r="B112" i="16"/>
  <c r="D111" i="16"/>
  <c r="C111" i="16"/>
  <c r="B111" i="16"/>
  <c r="D110" i="16"/>
  <c r="C110" i="16"/>
  <c r="B110" i="16"/>
  <c r="D109" i="16"/>
  <c r="C109" i="16"/>
  <c r="B109" i="16"/>
  <c r="D108" i="16"/>
  <c r="C108" i="16"/>
  <c r="B108" i="16"/>
  <c r="D107" i="16"/>
  <c r="C107" i="16"/>
  <c r="B107" i="16"/>
  <c r="D106" i="16"/>
  <c r="C106" i="16"/>
  <c r="B106" i="16"/>
  <c r="D105" i="16"/>
  <c r="C105" i="16"/>
  <c r="B105" i="16"/>
  <c r="D104" i="16"/>
  <c r="C104" i="16"/>
  <c r="B104" i="16"/>
  <c r="D103" i="16"/>
  <c r="C103" i="16"/>
  <c r="B103" i="16"/>
  <c r="A103" i="16"/>
  <c r="D102" i="16"/>
  <c r="C102" i="16"/>
  <c r="B102" i="16"/>
  <c r="D101" i="16"/>
  <c r="C101" i="16"/>
  <c r="B101" i="16"/>
  <c r="D100" i="16"/>
  <c r="C100" i="16"/>
  <c r="B100" i="16"/>
  <c r="D99" i="16"/>
  <c r="C99" i="16"/>
  <c r="B99" i="16"/>
  <c r="D98" i="16"/>
  <c r="C98" i="16"/>
  <c r="B98" i="16"/>
  <c r="D97" i="16"/>
  <c r="C97" i="16"/>
  <c r="B97" i="16"/>
  <c r="D96" i="16"/>
  <c r="C96" i="16"/>
  <c r="B96" i="16"/>
  <c r="D95" i="16"/>
  <c r="C95" i="16"/>
  <c r="B95" i="16"/>
  <c r="D94" i="16"/>
  <c r="C94" i="16"/>
  <c r="B94" i="16"/>
  <c r="D93" i="16"/>
  <c r="C93" i="16"/>
  <c r="B93" i="16"/>
  <c r="D92" i="16"/>
  <c r="C92" i="16"/>
  <c r="B92" i="16"/>
  <c r="A92" i="16"/>
  <c r="D91" i="16"/>
  <c r="C91" i="16"/>
  <c r="B91" i="16"/>
  <c r="D90" i="16"/>
  <c r="C90" i="16"/>
  <c r="B90" i="16"/>
  <c r="D89" i="16"/>
  <c r="C89" i="16"/>
  <c r="B89" i="16"/>
  <c r="D88" i="16"/>
  <c r="C88" i="16"/>
  <c r="B88" i="16"/>
  <c r="D87" i="16"/>
  <c r="C87" i="16"/>
  <c r="B87" i="16"/>
  <c r="D86" i="16"/>
  <c r="C86" i="16"/>
  <c r="B86" i="16"/>
  <c r="D85" i="16"/>
  <c r="C85" i="16"/>
  <c r="B85" i="16"/>
  <c r="D84" i="16"/>
  <c r="C84" i="16"/>
  <c r="B84" i="16"/>
  <c r="D83" i="16"/>
  <c r="C83" i="16"/>
  <c r="B83" i="16"/>
  <c r="D82" i="16"/>
  <c r="C82" i="16"/>
  <c r="B82" i="16"/>
  <c r="D81" i="16"/>
  <c r="C81" i="16"/>
  <c r="B81" i="16"/>
  <c r="D80" i="16"/>
  <c r="C80" i="16"/>
  <c r="B80" i="16"/>
  <c r="D79" i="16"/>
  <c r="C79" i="16"/>
  <c r="B79" i="16"/>
  <c r="A79" i="16"/>
  <c r="D78" i="16"/>
  <c r="C78" i="16"/>
  <c r="B78" i="16"/>
  <c r="D77" i="16"/>
  <c r="C77" i="16"/>
  <c r="B77" i="16"/>
  <c r="D76" i="16"/>
  <c r="C76" i="16"/>
  <c r="B76" i="16"/>
  <c r="D75" i="16"/>
  <c r="C75" i="16"/>
  <c r="B75" i="16"/>
  <c r="D74" i="16"/>
  <c r="C74" i="16"/>
  <c r="B74" i="16"/>
  <c r="D73" i="16"/>
  <c r="C73" i="16"/>
  <c r="B73" i="16"/>
  <c r="D72" i="16"/>
  <c r="C72" i="16"/>
  <c r="B72" i="16"/>
  <c r="D71" i="16"/>
  <c r="C71" i="16"/>
  <c r="B71" i="16"/>
  <c r="D70" i="16"/>
  <c r="C70" i="16"/>
  <c r="B70" i="16"/>
  <c r="D69" i="16"/>
  <c r="C69" i="16"/>
  <c r="B69" i="16"/>
  <c r="D68" i="16"/>
  <c r="C68" i="16"/>
  <c r="B68" i="16"/>
  <c r="D67" i="16"/>
  <c r="C67" i="16"/>
  <c r="B67" i="16"/>
  <c r="D66" i="16"/>
  <c r="C66" i="16"/>
  <c r="B66" i="16"/>
  <c r="D65" i="16"/>
  <c r="C65" i="16"/>
  <c r="B65" i="16"/>
  <c r="A65" i="16"/>
  <c r="D64" i="16"/>
  <c r="C64" i="16"/>
  <c r="B64" i="16"/>
  <c r="D63" i="16"/>
  <c r="C63" i="16"/>
  <c r="B63" i="16"/>
  <c r="D62" i="16"/>
  <c r="C62" i="16"/>
  <c r="B62" i="16"/>
  <c r="D61" i="16"/>
  <c r="C61" i="16"/>
  <c r="B61" i="16"/>
  <c r="A61" i="16"/>
  <c r="D60" i="16"/>
  <c r="C60" i="16"/>
  <c r="B60" i="16"/>
  <c r="D59" i="16"/>
  <c r="C59" i="16"/>
  <c r="B59" i="16"/>
  <c r="D58" i="16"/>
  <c r="C58" i="16"/>
  <c r="B58" i="16"/>
  <c r="D57" i="16"/>
  <c r="C57" i="16"/>
  <c r="B57" i="16"/>
  <c r="D56" i="16"/>
  <c r="C56" i="16"/>
  <c r="B56" i="16"/>
  <c r="D55" i="16"/>
  <c r="C55" i="16"/>
  <c r="B55" i="16"/>
  <c r="D54" i="16"/>
  <c r="C54" i="16"/>
  <c r="B54" i="16"/>
  <c r="D53" i="16"/>
  <c r="C53" i="16"/>
  <c r="B53" i="16"/>
  <c r="D52" i="16"/>
  <c r="C52" i="16"/>
  <c r="B52" i="16"/>
  <c r="D51" i="16"/>
  <c r="C51" i="16"/>
  <c r="B51" i="16"/>
  <c r="A51" i="16"/>
  <c r="D50" i="16"/>
  <c r="C50" i="16"/>
  <c r="B50" i="16"/>
  <c r="D49" i="16"/>
  <c r="C49" i="16"/>
  <c r="B49" i="16"/>
  <c r="D48" i="16"/>
  <c r="C48" i="16"/>
  <c r="B48" i="16"/>
  <c r="D47" i="16"/>
  <c r="C47" i="16"/>
  <c r="B47" i="16"/>
  <c r="D46" i="16"/>
  <c r="C46" i="16"/>
  <c r="B46" i="16"/>
  <c r="A46" i="16"/>
  <c r="D45" i="16"/>
  <c r="C45" i="16"/>
  <c r="B45" i="16"/>
  <c r="D44" i="16"/>
  <c r="C44" i="16"/>
  <c r="B44" i="16"/>
  <c r="A44" i="16"/>
  <c r="D43" i="16"/>
  <c r="C43" i="16"/>
  <c r="B43" i="16"/>
  <c r="D42" i="16"/>
  <c r="C42" i="16"/>
  <c r="B42" i="16"/>
  <c r="D41" i="16"/>
  <c r="C41" i="16"/>
  <c r="B41" i="16"/>
  <c r="D40" i="16"/>
  <c r="C40" i="16"/>
  <c r="B40" i="16"/>
  <c r="D39" i="16"/>
  <c r="C39" i="16"/>
  <c r="B39" i="16"/>
  <c r="D38" i="16"/>
  <c r="C38" i="16"/>
  <c r="B38" i="16"/>
  <c r="D37" i="16"/>
  <c r="C37" i="16"/>
  <c r="B37" i="16"/>
  <c r="D36" i="16"/>
  <c r="C36" i="16"/>
  <c r="B36" i="16"/>
  <c r="A36" i="16"/>
  <c r="D35" i="16"/>
  <c r="C35" i="16"/>
  <c r="B35" i="16"/>
  <c r="D34" i="16"/>
  <c r="C34" i="16"/>
  <c r="B34" i="16"/>
  <c r="D33" i="16"/>
  <c r="C33" i="16"/>
  <c r="B33" i="16"/>
  <c r="D32" i="16"/>
  <c r="C32" i="16"/>
  <c r="B32" i="16"/>
  <c r="D31" i="16"/>
  <c r="C31" i="16"/>
  <c r="B31" i="16"/>
  <c r="D30" i="16"/>
  <c r="C30" i="16"/>
  <c r="B30" i="16"/>
  <c r="D29" i="16"/>
  <c r="C29" i="16"/>
  <c r="B29" i="16"/>
  <c r="D28" i="16"/>
  <c r="C28" i="16"/>
  <c r="B28" i="16"/>
  <c r="D27" i="16"/>
  <c r="C27" i="16"/>
  <c r="B27" i="16"/>
  <c r="D26" i="16"/>
  <c r="C26" i="16"/>
  <c r="B26" i="16"/>
  <c r="D25" i="16"/>
  <c r="C25" i="16"/>
  <c r="B25" i="16"/>
  <c r="D24" i="16"/>
  <c r="C24" i="16"/>
  <c r="B24" i="16"/>
  <c r="D23" i="16"/>
  <c r="C23" i="16"/>
  <c r="B23" i="16"/>
  <c r="D22" i="16"/>
  <c r="C22" i="16"/>
  <c r="B22" i="16"/>
  <c r="D21" i="16"/>
  <c r="C21" i="16"/>
  <c r="B21" i="16"/>
  <c r="D20" i="16"/>
  <c r="C20" i="16"/>
  <c r="B20" i="16"/>
  <c r="D19" i="16"/>
  <c r="C19" i="16"/>
  <c r="B19" i="16"/>
  <c r="D18" i="16"/>
  <c r="C18" i="16"/>
  <c r="B18" i="16"/>
  <c r="A18" i="16"/>
  <c r="D17" i="16"/>
  <c r="C17" i="16"/>
  <c r="B17" i="16"/>
  <c r="D16" i="16"/>
  <c r="C16" i="16"/>
  <c r="B16" i="16"/>
  <c r="D15" i="16"/>
  <c r="C15" i="16"/>
  <c r="B15" i="16"/>
  <c r="A15" i="16"/>
  <c r="D14" i="16"/>
  <c r="C14" i="16"/>
  <c r="B14" i="16"/>
  <c r="D13" i="16"/>
  <c r="C13" i="16"/>
  <c r="B13" i="16"/>
  <c r="A13" i="16"/>
  <c r="D12" i="16"/>
  <c r="C12" i="16"/>
  <c r="B12" i="16"/>
  <c r="D11" i="16"/>
  <c r="C11" i="16"/>
  <c r="B11" i="16"/>
  <c r="D10" i="16"/>
  <c r="C10" i="16"/>
  <c r="B10" i="16"/>
  <c r="D9" i="16"/>
  <c r="C9" i="16"/>
  <c r="B9" i="16"/>
  <c r="D8" i="16"/>
  <c r="C8" i="16"/>
  <c r="B8" i="16"/>
  <c r="D7" i="16"/>
  <c r="C7" i="16"/>
  <c r="B7" i="16"/>
  <c r="D6" i="16"/>
  <c r="C6" i="16"/>
  <c r="B6" i="16"/>
  <c r="D5" i="16"/>
  <c r="C5" i="16"/>
  <c r="B5" i="16"/>
  <c r="D4" i="16"/>
  <c r="C4" i="16"/>
  <c r="B4" i="16"/>
  <c r="A4" i="16"/>
  <c r="A1" i="16"/>
  <c r="D139" i="17"/>
  <c r="C139" i="17"/>
  <c r="B139" i="17"/>
  <c r="D138" i="17"/>
  <c r="C138" i="17"/>
  <c r="B138" i="17"/>
  <c r="D137" i="17"/>
  <c r="C137" i="17"/>
  <c r="B137" i="17"/>
  <c r="D136" i="17"/>
  <c r="C136" i="17"/>
  <c r="B136" i="17"/>
  <c r="D135" i="17"/>
  <c r="C135" i="17"/>
  <c r="B135" i="17"/>
  <c r="D134" i="17"/>
  <c r="C134" i="17"/>
  <c r="B134" i="17"/>
  <c r="D133" i="17"/>
  <c r="C133" i="17"/>
  <c r="B133" i="17"/>
  <c r="D132" i="17"/>
  <c r="C132" i="17"/>
  <c r="B132" i="17"/>
  <c r="D131" i="17"/>
  <c r="C131" i="17"/>
  <c r="B131" i="17"/>
  <c r="D130" i="17"/>
  <c r="C130" i="17"/>
  <c r="B130" i="17"/>
  <c r="D129" i="17"/>
  <c r="C129" i="17"/>
  <c r="B129" i="17"/>
  <c r="A129" i="17"/>
  <c r="D128" i="17"/>
  <c r="C128" i="17"/>
  <c r="B128" i="17"/>
  <c r="D127" i="17"/>
  <c r="C127" i="17"/>
  <c r="B127" i="17"/>
  <c r="D126" i="17"/>
  <c r="C126" i="17"/>
  <c r="B126" i="17"/>
  <c r="A126" i="17"/>
  <c r="D125" i="17"/>
  <c r="C125" i="17"/>
  <c r="B125" i="17"/>
  <c r="D124" i="17"/>
  <c r="C124" i="17"/>
  <c r="B124" i="17"/>
  <c r="D123" i="17"/>
  <c r="C123" i="17"/>
  <c r="B123" i="17"/>
  <c r="D122" i="17"/>
  <c r="C122" i="17"/>
  <c r="B122" i="17"/>
  <c r="D121" i="17"/>
  <c r="C121" i="17"/>
  <c r="B121" i="17"/>
  <c r="D120" i="17"/>
  <c r="C120" i="17"/>
  <c r="B120" i="17"/>
  <c r="A120" i="17"/>
  <c r="D119" i="17"/>
  <c r="C119" i="17"/>
  <c r="B119" i="17"/>
  <c r="D118" i="17"/>
  <c r="C118" i="17"/>
  <c r="B118" i="17"/>
  <c r="D117" i="17"/>
  <c r="C117" i="17"/>
  <c r="B117" i="17"/>
  <c r="A117" i="17"/>
  <c r="D116" i="17"/>
  <c r="C116" i="17"/>
  <c r="B116" i="17"/>
  <c r="D115" i="17"/>
  <c r="C115" i="17"/>
  <c r="B115" i="17"/>
  <c r="D114" i="17"/>
  <c r="C114" i="17"/>
  <c r="B114" i="17"/>
  <c r="D113" i="17"/>
  <c r="C113" i="17"/>
  <c r="B113" i="17"/>
  <c r="D112" i="17"/>
  <c r="C112" i="17"/>
  <c r="B112" i="17"/>
  <c r="D111" i="17"/>
  <c r="C111" i="17"/>
  <c r="B111" i="17"/>
  <c r="D110" i="17"/>
  <c r="C110" i="17"/>
  <c r="B110" i="17"/>
  <c r="D109" i="17"/>
  <c r="C109" i="17"/>
  <c r="B109" i="17"/>
  <c r="D108" i="17"/>
  <c r="C108" i="17"/>
  <c r="B108" i="17"/>
  <c r="D107" i="17"/>
  <c r="C107" i="17"/>
  <c r="B107" i="17"/>
  <c r="D106" i="17"/>
  <c r="C106" i="17"/>
  <c r="B106" i="17"/>
  <c r="D105" i="17"/>
  <c r="C105" i="17"/>
  <c r="B105" i="17"/>
  <c r="D104" i="17"/>
  <c r="C104" i="17"/>
  <c r="B104" i="17"/>
  <c r="D103" i="17"/>
  <c r="C103" i="17"/>
  <c r="B103" i="17"/>
  <c r="A103" i="17"/>
  <c r="D102" i="17"/>
  <c r="C102" i="17"/>
  <c r="B102" i="17"/>
  <c r="D101" i="17"/>
  <c r="C101" i="17"/>
  <c r="B101" i="17"/>
  <c r="D100" i="17"/>
  <c r="C100" i="17"/>
  <c r="B100" i="17"/>
  <c r="D99" i="17"/>
  <c r="C99" i="17"/>
  <c r="B99" i="17"/>
  <c r="D98" i="17"/>
  <c r="C98" i="17"/>
  <c r="B98" i="17"/>
  <c r="D97" i="17"/>
  <c r="C97" i="17"/>
  <c r="B97" i="17"/>
  <c r="D96" i="17"/>
  <c r="C96" i="17"/>
  <c r="B96" i="17"/>
  <c r="D95" i="17"/>
  <c r="C95" i="17"/>
  <c r="B95" i="17"/>
  <c r="D94" i="17"/>
  <c r="C94" i="17"/>
  <c r="B94" i="17"/>
  <c r="D93" i="17"/>
  <c r="C93" i="17"/>
  <c r="B93" i="17"/>
  <c r="D92" i="17"/>
  <c r="C92" i="17"/>
  <c r="B92" i="17"/>
  <c r="A92" i="17"/>
  <c r="D91" i="17"/>
  <c r="C91" i="17"/>
  <c r="B91" i="17"/>
  <c r="D90" i="17"/>
  <c r="C90" i="17"/>
  <c r="B90" i="17"/>
  <c r="D89" i="17"/>
  <c r="C89" i="17"/>
  <c r="B89" i="17"/>
  <c r="D88" i="17"/>
  <c r="C88" i="17"/>
  <c r="B88" i="17"/>
  <c r="D87" i="17"/>
  <c r="C87" i="17"/>
  <c r="B87" i="17"/>
  <c r="D86" i="17"/>
  <c r="C86" i="17"/>
  <c r="B86" i="17"/>
  <c r="D85" i="17"/>
  <c r="C85" i="17"/>
  <c r="B85" i="17"/>
  <c r="D84" i="17"/>
  <c r="C84" i="17"/>
  <c r="B84" i="17"/>
  <c r="D83" i="17"/>
  <c r="C83" i="17"/>
  <c r="B83" i="17"/>
  <c r="D82" i="17"/>
  <c r="C82" i="17"/>
  <c r="B82" i="17"/>
  <c r="D81" i="17"/>
  <c r="C81" i="17"/>
  <c r="B81" i="17"/>
  <c r="D80" i="17"/>
  <c r="C80" i="17"/>
  <c r="B80" i="17"/>
  <c r="D79" i="17"/>
  <c r="C79" i="17"/>
  <c r="B79" i="17"/>
  <c r="A79" i="17"/>
  <c r="D78" i="17"/>
  <c r="C78" i="17"/>
  <c r="B78" i="17"/>
  <c r="D77" i="17"/>
  <c r="C77" i="17"/>
  <c r="B77" i="17"/>
  <c r="D76" i="17"/>
  <c r="C76" i="17"/>
  <c r="B76" i="17"/>
  <c r="D75" i="17"/>
  <c r="C75" i="17"/>
  <c r="B75" i="17"/>
  <c r="D74" i="17"/>
  <c r="C74" i="17"/>
  <c r="B74" i="17"/>
  <c r="D73" i="17"/>
  <c r="C73" i="17"/>
  <c r="B73" i="17"/>
  <c r="D72" i="17"/>
  <c r="C72" i="17"/>
  <c r="B72" i="17"/>
  <c r="D71" i="17"/>
  <c r="C71" i="17"/>
  <c r="B71" i="17"/>
  <c r="D70" i="17"/>
  <c r="C70" i="17"/>
  <c r="B70" i="17"/>
  <c r="D69" i="17"/>
  <c r="C69" i="17"/>
  <c r="B69" i="17"/>
  <c r="D68" i="17"/>
  <c r="C68" i="17"/>
  <c r="B68" i="17"/>
  <c r="D67" i="17"/>
  <c r="C67" i="17"/>
  <c r="B67" i="17"/>
  <c r="D66" i="17"/>
  <c r="C66" i="17"/>
  <c r="B66" i="17"/>
  <c r="D65" i="17"/>
  <c r="C65" i="17"/>
  <c r="B65" i="17"/>
  <c r="A65" i="17"/>
  <c r="D64" i="17"/>
  <c r="C64" i="17"/>
  <c r="B64" i="17"/>
  <c r="D63" i="17"/>
  <c r="C63" i="17"/>
  <c r="B63" i="17"/>
  <c r="D62" i="17"/>
  <c r="C62" i="17"/>
  <c r="B62" i="17"/>
  <c r="D61" i="17"/>
  <c r="C61" i="17"/>
  <c r="B61" i="17"/>
  <c r="A61" i="17"/>
  <c r="D60" i="17"/>
  <c r="C60" i="17"/>
  <c r="B60" i="17"/>
  <c r="D59" i="17"/>
  <c r="C59" i="17"/>
  <c r="B59" i="17"/>
  <c r="D58" i="17"/>
  <c r="C58" i="17"/>
  <c r="B58" i="17"/>
  <c r="D57" i="17"/>
  <c r="C57" i="17"/>
  <c r="B57" i="17"/>
  <c r="D56" i="17"/>
  <c r="C56" i="17"/>
  <c r="B56" i="17"/>
  <c r="D55" i="17"/>
  <c r="C55" i="17"/>
  <c r="B55" i="17"/>
  <c r="D54" i="17"/>
  <c r="C54" i="17"/>
  <c r="B54" i="17"/>
  <c r="D53" i="17"/>
  <c r="C53" i="17"/>
  <c r="B53" i="17"/>
  <c r="D52" i="17"/>
  <c r="C52" i="17"/>
  <c r="B52" i="17"/>
  <c r="D51" i="17"/>
  <c r="C51" i="17"/>
  <c r="B51" i="17"/>
  <c r="A51" i="17"/>
  <c r="D50" i="17"/>
  <c r="C50" i="17"/>
  <c r="B50" i="17"/>
  <c r="D49" i="17"/>
  <c r="C49" i="17"/>
  <c r="B49" i="17"/>
  <c r="D48" i="17"/>
  <c r="C48" i="17"/>
  <c r="B48" i="17"/>
  <c r="D47" i="17"/>
  <c r="C47" i="17"/>
  <c r="B47" i="17"/>
  <c r="D46" i="17"/>
  <c r="C46" i="17"/>
  <c r="B46" i="17"/>
  <c r="A46" i="17"/>
  <c r="D45" i="17"/>
  <c r="C45" i="17"/>
  <c r="B45" i="17"/>
  <c r="D44" i="17"/>
  <c r="C44" i="17"/>
  <c r="B44" i="17"/>
  <c r="A44" i="17"/>
  <c r="D43" i="17"/>
  <c r="C43" i="17"/>
  <c r="B43" i="17"/>
  <c r="D42" i="17"/>
  <c r="C42" i="17"/>
  <c r="B42" i="17"/>
  <c r="D41" i="17"/>
  <c r="C41" i="17"/>
  <c r="B41" i="17"/>
  <c r="D40" i="17"/>
  <c r="C40" i="17"/>
  <c r="B40" i="17"/>
  <c r="D39" i="17"/>
  <c r="C39" i="17"/>
  <c r="B39" i="17"/>
  <c r="D38" i="17"/>
  <c r="C38" i="17"/>
  <c r="B38" i="17"/>
  <c r="D37" i="17"/>
  <c r="C37" i="17"/>
  <c r="B37" i="17"/>
  <c r="D36" i="17"/>
  <c r="C36" i="17"/>
  <c r="B36" i="17"/>
  <c r="A36" i="17"/>
  <c r="D35" i="17"/>
  <c r="C35" i="17"/>
  <c r="B35" i="17"/>
  <c r="D34" i="17"/>
  <c r="C34" i="17"/>
  <c r="B34" i="17"/>
  <c r="D33" i="17"/>
  <c r="C33" i="17"/>
  <c r="B33" i="17"/>
  <c r="D32" i="17"/>
  <c r="C32" i="17"/>
  <c r="B32" i="17"/>
  <c r="D31" i="17"/>
  <c r="C31" i="17"/>
  <c r="B31" i="17"/>
  <c r="D30" i="17"/>
  <c r="C30" i="17"/>
  <c r="B30" i="17"/>
  <c r="D29" i="17"/>
  <c r="C29" i="17"/>
  <c r="B29" i="17"/>
  <c r="D28" i="17"/>
  <c r="C28" i="17"/>
  <c r="B28" i="17"/>
  <c r="D27" i="17"/>
  <c r="C27" i="17"/>
  <c r="B27" i="17"/>
  <c r="D26" i="17"/>
  <c r="C26" i="17"/>
  <c r="B26" i="17"/>
  <c r="D25" i="17"/>
  <c r="C25" i="17"/>
  <c r="B25" i="17"/>
  <c r="D24" i="17"/>
  <c r="C24" i="17"/>
  <c r="B24" i="17"/>
  <c r="D23" i="17"/>
  <c r="C23" i="17"/>
  <c r="B23" i="17"/>
  <c r="D22" i="17"/>
  <c r="C22" i="17"/>
  <c r="B22" i="17"/>
  <c r="D21" i="17"/>
  <c r="C21" i="17"/>
  <c r="B21" i="17"/>
  <c r="D20" i="17"/>
  <c r="C20" i="17"/>
  <c r="B20" i="17"/>
  <c r="D19" i="17"/>
  <c r="C19" i="17"/>
  <c r="B19" i="17"/>
  <c r="D18" i="17"/>
  <c r="C18" i="17"/>
  <c r="B18" i="17"/>
  <c r="A18" i="17"/>
  <c r="D17" i="17"/>
  <c r="C17" i="17"/>
  <c r="B17" i="17"/>
  <c r="D16" i="17"/>
  <c r="C16" i="17"/>
  <c r="B16" i="17"/>
  <c r="D15" i="17"/>
  <c r="C15" i="17"/>
  <c r="B15" i="17"/>
  <c r="A15" i="17"/>
  <c r="D14" i="17"/>
  <c r="C14" i="17"/>
  <c r="B14" i="17"/>
  <c r="D13" i="17"/>
  <c r="C13" i="17"/>
  <c r="B13" i="17"/>
  <c r="A13" i="17"/>
  <c r="D12" i="17"/>
  <c r="C12" i="17"/>
  <c r="B12" i="17"/>
  <c r="D11" i="17"/>
  <c r="C11" i="17"/>
  <c r="B11" i="17"/>
  <c r="D10" i="17"/>
  <c r="C10" i="17"/>
  <c r="B10" i="17"/>
  <c r="D9" i="17"/>
  <c r="C9" i="17"/>
  <c r="B9" i="17"/>
  <c r="D8" i="17"/>
  <c r="C8" i="17"/>
  <c r="B8" i="17"/>
  <c r="D7" i="17"/>
  <c r="C7" i="17"/>
  <c r="B7" i="17"/>
  <c r="D6" i="17"/>
  <c r="C6" i="17"/>
  <c r="B6" i="17"/>
  <c r="D5" i="17"/>
  <c r="C5" i="17"/>
  <c r="B5" i="17"/>
  <c r="D4" i="17"/>
  <c r="C4" i="17"/>
  <c r="B4" i="17"/>
  <c r="A4" i="17"/>
  <c r="A1" i="17"/>
  <c r="D139" i="18"/>
  <c r="C139" i="18"/>
  <c r="B139" i="18"/>
  <c r="D138" i="18"/>
  <c r="C138" i="18"/>
  <c r="B138" i="18"/>
  <c r="D137" i="18"/>
  <c r="C137" i="18"/>
  <c r="B137" i="18"/>
  <c r="D136" i="18"/>
  <c r="C136" i="18"/>
  <c r="B136" i="18"/>
  <c r="D135" i="18"/>
  <c r="C135" i="18"/>
  <c r="B135" i="18"/>
  <c r="D134" i="18"/>
  <c r="C134" i="18"/>
  <c r="B134" i="18"/>
  <c r="D133" i="18"/>
  <c r="C133" i="18"/>
  <c r="B133" i="18"/>
  <c r="D132" i="18"/>
  <c r="C132" i="18"/>
  <c r="B132" i="18"/>
  <c r="D131" i="18"/>
  <c r="C131" i="18"/>
  <c r="B131" i="18"/>
  <c r="D130" i="18"/>
  <c r="C130" i="18"/>
  <c r="B130" i="18"/>
  <c r="D129" i="18"/>
  <c r="C129" i="18"/>
  <c r="B129" i="18"/>
  <c r="A129" i="18"/>
  <c r="D128" i="18"/>
  <c r="C128" i="18"/>
  <c r="B128" i="18"/>
  <c r="D127" i="18"/>
  <c r="C127" i="18"/>
  <c r="B127" i="18"/>
  <c r="D126" i="18"/>
  <c r="C126" i="18"/>
  <c r="B126" i="18"/>
  <c r="A126" i="18"/>
  <c r="D125" i="18"/>
  <c r="C125" i="18"/>
  <c r="B125" i="18"/>
  <c r="D124" i="18"/>
  <c r="C124" i="18"/>
  <c r="B124" i="18"/>
  <c r="D123" i="18"/>
  <c r="C123" i="18"/>
  <c r="B123" i="18"/>
  <c r="D122" i="18"/>
  <c r="C122" i="18"/>
  <c r="B122" i="18"/>
  <c r="D121" i="18"/>
  <c r="C121" i="18"/>
  <c r="B121" i="18"/>
  <c r="D120" i="18"/>
  <c r="C120" i="18"/>
  <c r="B120" i="18"/>
  <c r="A120" i="18"/>
  <c r="D119" i="18"/>
  <c r="C119" i="18"/>
  <c r="B119" i="18"/>
  <c r="D118" i="18"/>
  <c r="C118" i="18"/>
  <c r="B118" i="18"/>
  <c r="D117" i="18"/>
  <c r="C117" i="18"/>
  <c r="B117" i="18"/>
  <c r="A117" i="18"/>
  <c r="D116" i="18"/>
  <c r="C116" i="18"/>
  <c r="B116" i="18"/>
  <c r="D115" i="18"/>
  <c r="C115" i="18"/>
  <c r="B115" i="18"/>
  <c r="D114" i="18"/>
  <c r="C114" i="18"/>
  <c r="B114" i="18"/>
  <c r="D113" i="18"/>
  <c r="C113" i="18"/>
  <c r="B113" i="18"/>
  <c r="D112" i="18"/>
  <c r="C112" i="18"/>
  <c r="B112" i="18"/>
  <c r="D111" i="18"/>
  <c r="C111" i="18"/>
  <c r="B111" i="18"/>
  <c r="D110" i="18"/>
  <c r="C110" i="18"/>
  <c r="B110" i="18"/>
  <c r="D109" i="18"/>
  <c r="C109" i="18"/>
  <c r="B109" i="18"/>
  <c r="D108" i="18"/>
  <c r="C108" i="18"/>
  <c r="B108" i="18"/>
  <c r="D107" i="18"/>
  <c r="C107" i="18"/>
  <c r="B107" i="18"/>
  <c r="D106" i="18"/>
  <c r="C106" i="18"/>
  <c r="B106" i="18"/>
  <c r="D105" i="18"/>
  <c r="C105" i="18"/>
  <c r="B105" i="18"/>
  <c r="D104" i="18"/>
  <c r="C104" i="18"/>
  <c r="B104" i="18"/>
  <c r="D103" i="18"/>
  <c r="C103" i="18"/>
  <c r="B103" i="18"/>
  <c r="A103" i="18"/>
  <c r="D102" i="18"/>
  <c r="C102" i="18"/>
  <c r="B102" i="18"/>
  <c r="D101" i="18"/>
  <c r="C101" i="18"/>
  <c r="B101" i="18"/>
  <c r="D100" i="18"/>
  <c r="C100" i="18"/>
  <c r="B100" i="18"/>
  <c r="D99" i="18"/>
  <c r="C99" i="18"/>
  <c r="B99" i="18"/>
  <c r="D98" i="18"/>
  <c r="C98" i="18"/>
  <c r="B98" i="18"/>
  <c r="D97" i="18"/>
  <c r="C97" i="18"/>
  <c r="B97" i="18"/>
  <c r="D96" i="18"/>
  <c r="C96" i="18"/>
  <c r="B96" i="18"/>
  <c r="D95" i="18"/>
  <c r="C95" i="18"/>
  <c r="B95" i="18"/>
  <c r="D94" i="18"/>
  <c r="C94" i="18"/>
  <c r="B94" i="18"/>
  <c r="D93" i="18"/>
  <c r="C93" i="18"/>
  <c r="B93" i="18"/>
  <c r="D92" i="18"/>
  <c r="C92" i="18"/>
  <c r="B92" i="18"/>
  <c r="A92" i="18"/>
  <c r="D91" i="18"/>
  <c r="C91" i="18"/>
  <c r="B91" i="18"/>
  <c r="D90" i="18"/>
  <c r="C90" i="18"/>
  <c r="B90" i="18"/>
  <c r="D89" i="18"/>
  <c r="C89" i="18"/>
  <c r="B89" i="18"/>
  <c r="D88" i="18"/>
  <c r="C88" i="18"/>
  <c r="B88" i="18"/>
  <c r="D87" i="18"/>
  <c r="C87" i="18"/>
  <c r="B87" i="18"/>
  <c r="D86" i="18"/>
  <c r="C86" i="18"/>
  <c r="B86" i="18"/>
  <c r="D85" i="18"/>
  <c r="C85" i="18"/>
  <c r="B85" i="18"/>
  <c r="D84" i="18"/>
  <c r="C84" i="18"/>
  <c r="B84" i="18"/>
  <c r="D83" i="18"/>
  <c r="C83" i="18"/>
  <c r="B83" i="18"/>
  <c r="D82" i="18"/>
  <c r="C82" i="18"/>
  <c r="B82" i="18"/>
  <c r="D81" i="18"/>
  <c r="C81" i="18"/>
  <c r="B81" i="18"/>
  <c r="D80" i="18"/>
  <c r="C80" i="18"/>
  <c r="B80" i="18"/>
  <c r="D79" i="18"/>
  <c r="C79" i="18"/>
  <c r="B79" i="18"/>
  <c r="A79" i="18"/>
  <c r="D78" i="18"/>
  <c r="C78" i="18"/>
  <c r="B78" i="18"/>
  <c r="D77" i="18"/>
  <c r="C77" i="18"/>
  <c r="B77" i="18"/>
  <c r="D76" i="18"/>
  <c r="C76" i="18"/>
  <c r="B76" i="18"/>
  <c r="D75" i="18"/>
  <c r="C75" i="18"/>
  <c r="B75" i="18"/>
  <c r="D74" i="18"/>
  <c r="C74" i="18"/>
  <c r="B74" i="18"/>
  <c r="D73" i="18"/>
  <c r="C73" i="18"/>
  <c r="B73" i="18"/>
  <c r="D72" i="18"/>
  <c r="C72" i="18"/>
  <c r="B72" i="18"/>
  <c r="D71" i="18"/>
  <c r="C71" i="18"/>
  <c r="B71" i="18"/>
  <c r="D70" i="18"/>
  <c r="C70" i="18"/>
  <c r="B70" i="18"/>
  <c r="D69" i="18"/>
  <c r="C69" i="18"/>
  <c r="B69" i="18"/>
  <c r="D68" i="18"/>
  <c r="C68" i="18"/>
  <c r="B68" i="18"/>
  <c r="D67" i="18"/>
  <c r="C67" i="18"/>
  <c r="B67" i="18"/>
  <c r="D66" i="18"/>
  <c r="C66" i="18"/>
  <c r="B66" i="18"/>
  <c r="D65" i="18"/>
  <c r="C65" i="18"/>
  <c r="B65" i="18"/>
  <c r="A65" i="18"/>
  <c r="D64" i="18"/>
  <c r="C64" i="18"/>
  <c r="B64" i="18"/>
  <c r="D63" i="18"/>
  <c r="C63" i="18"/>
  <c r="B63" i="18"/>
  <c r="D62" i="18"/>
  <c r="C62" i="18"/>
  <c r="B62" i="18"/>
  <c r="D61" i="18"/>
  <c r="C61" i="18"/>
  <c r="B61" i="18"/>
  <c r="A61" i="18"/>
  <c r="D60" i="18"/>
  <c r="C60" i="18"/>
  <c r="B60" i="18"/>
  <c r="D59" i="18"/>
  <c r="C59" i="18"/>
  <c r="B59" i="18"/>
  <c r="D58" i="18"/>
  <c r="C58" i="18"/>
  <c r="B58" i="18"/>
  <c r="D57" i="18"/>
  <c r="C57" i="18"/>
  <c r="B57" i="18"/>
  <c r="D56" i="18"/>
  <c r="C56" i="18"/>
  <c r="B56" i="18"/>
  <c r="D55" i="18"/>
  <c r="C55" i="18"/>
  <c r="B55" i="18"/>
  <c r="D54" i="18"/>
  <c r="C54" i="18"/>
  <c r="B54" i="18"/>
  <c r="D53" i="18"/>
  <c r="C53" i="18"/>
  <c r="B53" i="18"/>
  <c r="D52" i="18"/>
  <c r="C52" i="18"/>
  <c r="B52" i="18"/>
  <c r="D51" i="18"/>
  <c r="C51" i="18"/>
  <c r="B51" i="18"/>
  <c r="A51" i="18"/>
  <c r="D50" i="18"/>
  <c r="C50" i="18"/>
  <c r="B50" i="18"/>
  <c r="D49" i="18"/>
  <c r="C49" i="18"/>
  <c r="B49" i="18"/>
  <c r="D48" i="18"/>
  <c r="C48" i="18"/>
  <c r="B48" i="18"/>
  <c r="D47" i="18"/>
  <c r="C47" i="18"/>
  <c r="B47" i="18"/>
  <c r="D46" i="18"/>
  <c r="C46" i="18"/>
  <c r="B46" i="18"/>
  <c r="A46" i="18"/>
  <c r="D45" i="18"/>
  <c r="C45" i="18"/>
  <c r="B45" i="18"/>
  <c r="D44" i="18"/>
  <c r="C44" i="18"/>
  <c r="B44" i="18"/>
  <c r="A44" i="18"/>
  <c r="D43" i="18"/>
  <c r="C43" i="18"/>
  <c r="B43" i="18"/>
  <c r="D42" i="18"/>
  <c r="C42" i="18"/>
  <c r="B42" i="18"/>
  <c r="D41" i="18"/>
  <c r="C41" i="18"/>
  <c r="B41" i="18"/>
  <c r="D40" i="18"/>
  <c r="C40" i="18"/>
  <c r="B40" i="18"/>
  <c r="D39" i="18"/>
  <c r="C39" i="18"/>
  <c r="B39" i="18"/>
  <c r="D38" i="18"/>
  <c r="C38" i="18"/>
  <c r="B38" i="18"/>
  <c r="D37" i="18"/>
  <c r="C37" i="18"/>
  <c r="B37" i="18"/>
  <c r="D36" i="18"/>
  <c r="C36" i="18"/>
  <c r="B36" i="18"/>
  <c r="A36" i="18"/>
  <c r="D35" i="18"/>
  <c r="C35" i="18"/>
  <c r="B35" i="18"/>
  <c r="D34" i="18"/>
  <c r="C34" i="18"/>
  <c r="B34" i="18"/>
  <c r="D33" i="18"/>
  <c r="C33" i="18"/>
  <c r="B33" i="18"/>
  <c r="D32" i="18"/>
  <c r="C32" i="18"/>
  <c r="B32" i="18"/>
  <c r="D31" i="18"/>
  <c r="C31" i="18"/>
  <c r="B31" i="18"/>
  <c r="D30" i="18"/>
  <c r="C30" i="18"/>
  <c r="B30" i="18"/>
  <c r="D29" i="18"/>
  <c r="C29" i="18"/>
  <c r="B29" i="18"/>
  <c r="D28" i="18"/>
  <c r="C28" i="18"/>
  <c r="B28" i="18"/>
  <c r="D27" i="18"/>
  <c r="C27" i="18"/>
  <c r="B27" i="18"/>
  <c r="D26" i="18"/>
  <c r="C26" i="18"/>
  <c r="B26" i="18"/>
  <c r="D25" i="18"/>
  <c r="C25" i="18"/>
  <c r="B25" i="18"/>
  <c r="D24" i="18"/>
  <c r="C24" i="18"/>
  <c r="B24" i="18"/>
  <c r="D23" i="18"/>
  <c r="C23" i="18"/>
  <c r="B23" i="18"/>
  <c r="D22" i="18"/>
  <c r="C22" i="18"/>
  <c r="B22" i="18"/>
  <c r="D21" i="18"/>
  <c r="C21" i="18"/>
  <c r="B21" i="18"/>
  <c r="D20" i="18"/>
  <c r="C20" i="18"/>
  <c r="B20" i="18"/>
  <c r="D19" i="18"/>
  <c r="C19" i="18"/>
  <c r="B19" i="18"/>
  <c r="D18" i="18"/>
  <c r="C18" i="18"/>
  <c r="B18" i="18"/>
  <c r="A18" i="18"/>
  <c r="D17" i="18"/>
  <c r="C17" i="18"/>
  <c r="B17" i="18"/>
  <c r="D16" i="18"/>
  <c r="C16" i="18"/>
  <c r="B16" i="18"/>
  <c r="D15" i="18"/>
  <c r="C15" i="18"/>
  <c r="B15" i="18"/>
  <c r="A15" i="18"/>
  <c r="D14" i="18"/>
  <c r="C14" i="18"/>
  <c r="B14" i="18"/>
  <c r="D13" i="18"/>
  <c r="C13" i="18"/>
  <c r="B13" i="18"/>
  <c r="A13" i="18"/>
  <c r="D12" i="18"/>
  <c r="C12" i="18"/>
  <c r="B12" i="18"/>
  <c r="D11" i="18"/>
  <c r="C11" i="18"/>
  <c r="B11" i="18"/>
  <c r="D10" i="18"/>
  <c r="C10" i="18"/>
  <c r="B10" i="18"/>
  <c r="D9" i="18"/>
  <c r="C9" i="18"/>
  <c r="B9" i="18"/>
  <c r="D8" i="18"/>
  <c r="C8" i="18"/>
  <c r="B8" i="18"/>
  <c r="D7" i="18"/>
  <c r="C7" i="18"/>
  <c r="B7" i="18"/>
  <c r="D6" i="18"/>
  <c r="C6" i="18"/>
  <c r="B6" i="18"/>
  <c r="D5" i="18"/>
  <c r="C5" i="18"/>
  <c r="B5" i="18"/>
  <c r="D4" i="18"/>
  <c r="C4" i="18"/>
  <c r="B4" i="18"/>
  <c r="A4" i="18"/>
  <c r="A1" i="18"/>
  <c r="D139" i="19"/>
  <c r="C139" i="19"/>
  <c r="B139" i="19"/>
  <c r="D138" i="19"/>
  <c r="C138" i="19"/>
  <c r="B138" i="19"/>
  <c r="D137" i="19"/>
  <c r="C137" i="19"/>
  <c r="B137" i="19"/>
  <c r="D136" i="19"/>
  <c r="C136" i="19"/>
  <c r="B136" i="19"/>
  <c r="D135" i="19"/>
  <c r="C135" i="19"/>
  <c r="B135" i="19"/>
  <c r="D134" i="19"/>
  <c r="C134" i="19"/>
  <c r="B134" i="19"/>
  <c r="D133" i="19"/>
  <c r="C133" i="19"/>
  <c r="B133" i="19"/>
  <c r="D132" i="19"/>
  <c r="C132" i="19"/>
  <c r="B132" i="19"/>
  <c r="D131" i="19"/>
  <c r="C131" i="19"/>
  <c r="B131" i="19"/>
  <c r="D130" i="19"/>
  <c r="C130" i="19"/>
  <c r="B130" i="19"/>
  <c r="D129" i="19"/>
  <c r="C129" i="19"/>
  <c r="B129" i="19"/>
  <c r="A129" i="19"/>
  <c r="D128" i="19"/>
  <c r="C128" i="19"/>
  <c r="B128" i="19"/>
  <c r="D127" i="19"/>
  <c r="C127" i="19"/>
  <c r="B127" i="19"/>
  <c r="D126" i="19"/>
  <c r="C126" i="19"/>
  <c r="B126" i="19"/>
  <c r="A126" i="19"/>
  <c r="D125" i="19"/>
  <c r="C125" i="19"/>
  <c r="B125" i="19"/>
  <c r="D124" i="19"/>
  <c r="C124" i="19"/>
  <c r="B124" i="19"/>
  <c r="D123" i="19"/>
  <c r="C123" i="19"/>
  <c r="B123" i="19"/>
  <c r="D122" i="19"/>
  <c r="C122" i="19"/>
  <c r="B122" i="19"/>
  <c r="D121" i="19"/>
  <c r="C121" i="19"/>
  <c r="B121" i="19"/>
  <c r="D120" i="19"/>
  <c r="C120" i="19"/>
  <c r="B120" i="19"/>
  <c r="A120" i="19"/>
  <c r="D119" i="19"/>
  <c r="C119" i="19"/>
  <c r="B119" i="19"/>
  <c r="D118" i="19"/>
  <c r="C118" i="19"/>
  <c r="B118" i="19"/>
  <c r="D117" i="19"/>
  <c r="C117" i="19"/>
  <c r="B117" i="19"/>
  <c r="A117" i="19"/>
  <c r="D116" i="19"/>
  <c r="C116" i="19"/>
  <c r="B116" i="19"/>
  <c r="D115" i="19"/>
  <c r="C115" i="19"/>
  <c r="B115" i="19"/>
  <c r="D114" i="19"/>
  <c r="C114" i="19"/>
  <c r="B114" i="19"/>
  <c r="D113" i="19"/>
  <c r="C113" i="19"/>
  <c r="B113" i="19"/>
  <c r="D112" i="19"/>
  <c r="C112" i="19"/>
  <c r="B112" i="19"/>
  <c r="D111" i="19"/>
  <c r="C111" i="19"/>
  <c r="B111" i="19"/>
  <c r="D110" i="19"/>
  <c r="C110" i="19"/>
  <c r="B110" i="19"/>
  <c r="D109" i="19"/>
  <c r="C109" i="19"/>
  <c r="B109" i="19"/>
  <c r="D108" i="19"/>
  <c r="C108" i="19"/>
  <c r="B108" i="19"/>
  <c r="D107" i="19"/>
  <c r="C107" i="19"/>
  <c r="B107" i="19"/>
  <c r="D106" i="19"/>
  <c r="C106" i="19"/>
  <c r="B106" i="19"/>
  <c r="D105" i="19"/>
  <c r="C105" i="19"/>
  <c r="B105" i="19"/>
  <c r="D104" i="19"/>
  <c r="C104" i="19"/>
  <c r="B104" i="19"/>
  <c r="D103" i="19"/>
  <c r="C103" i="19"/>
  <c r="B103" i="19"/>
  <c r="A103" i="19"/>
  <c r="D102" i="19"/>
  <c r="C102" i="19"/>
  <c r="B102" i="19"/>
  <c r="D101" i="19"/>
  <c r="C101" i="19"/>
  <c r="B101" i="19"/>
  <c r="D100" i="19"/>
  <c r="C100" i="19"/>
  <c r="B100" i="19"/>
  <c r="D99" i="19"/>
  <c r="C99" i="19"/>
  <c r="B99" i="19"/>
  <c r="D98" i="19"/>
  <c r="C98" i="19"/>
  <c r="B98" i="19"/>
  <c r="D97" i="19"/>
  <c r="C97" i="19"/>
  <c r="B97" i="19"/>
  <c r="D96" i="19"/>
  <c r="C96" i="19"/>
  <c r="B96" i="19"/>
  <c r="D95" i="19"/>
  <c r="C95" i="19"/>
  <c r="B95" i="19"/>
  <c r="D94" i="19"/>
  <c r="C94" i="19"/>
  <c r="B94" i="19"/>
  <c r="D93" i="19"/>
  <c r="C93" i="19"/>
  <c r="B93" i="19"/>
  <c r="D92" i="19"/>
  <c r="C92" i="19"/>
  <c r="B92" i="19"/>
  <c r="A92" i="19"/>
  <c r="D91" i="19"/>
  <c r="C91" i="19"/>
  <c r="B91" i="19"/>
  <c r="D90" i="19"/>
  <c r="C90" i="19"/>
  <c r="B90" i="19"/>
  <c r="D89" i="19"/>
  <c r="C89" i="19"/>
  <c r="B89" i="19"/>
  <c r="D88" i="19"/>
  <c r="C88" i="19"/>
  <c r="B88" i="19"/>
  <c r="D87" i="19"/>
  <c r="C87" i="19"/>
  <c r="B87" i="19"/>
  <c r="D86" i="19"/>
  <c r="C86" i="19"/>
  <c r="B86" i="19"/>
  <c r="D85" i="19"/>
  <c r="C85" i="19"/>
  <c r="B85" i="19"/>
  <c r="D84" i="19"/>
  <c r="C84" i="19"/>
  <c r="B84" i="19"/>
  <c r="D83" i="19"/>
  <c r="C83" i="19"/>
  <c r="B83" i="19"/>
  <c r="D82" i="19"/>
  <c r="C82" i="19"/>
  <c r="B82" i="19"/>
  <c r="D81" i="19"/>
  <c r="C81" i="19"/>
  <c r="B81" i="19"/>
  <c r="D80" i="19"/>
  <c r="C80" i="19"/>
  <c r="B80" i="19"/>
  <c r="D79" i="19"/>
  <c r="C79" i="19"/>
  <c r="B79" i="19"/>
  <c r="A79" i="19"/>
  <c r="D78" i="19"/>
  <c r="C78" i="19"/>
  <c r="B78" i="19"/>
  <c r="D77" i="19"/>
  <c r="C77" i="19"/>
  <c r="B77" i="19"/>
  <c r="D76" i="19"/>
  <c r="C76" i="19"/>
  <c r="B76" i="19"/>
  <c r="D75" i="19"/>
  <c r="C75" i="19"/>
  <c r="B75" i="19"/>
  <c r="D74" i="19"/>
  <c r="C74" i="19"/>
  <c r="B74" i="19"/>
  <c r="D73" i="19"/>
  <c r="C73" i="19"/>
  <c r="B73" i="19"/>
  <c r="D72" i="19"/>
  <c r="C72" i="19"/>
  <c r="B72" i="19"/>
  <c r="D71" i="19"/>
  <c r="C71" i="19"/>
  <c r="B71" i="19"/>
  <c r="D70" i="19"/>
  <c r="C70" i="19"/>
  <c r="B70" i="19"/>
  <c r="D69" i="19"/>
  <c r="C69" i="19"/>
  <c r="B69" i="19"/>
  <c r="D68" i="19"/>
  <c r="C68" i="19"/>
  <c r="B68" i="19"/>
  <c r="D67" i="19"/>
  <c r="C67" i="19"/>
  <c r="B67" i="19"/>
  <c r="D66" i="19"/>
  <c r="C66" i="19"/>
  <c r="B66" i="19"/>
  <c r="D65" i="19"/>
  <c r="C65" i="19"/>
  <c r="B65" i="19"/>
  <c r="A65" i="19"/>
  <c r="D64" i="19"/>
  <c r="C64" i="19"/>
  <c r="B64" i="19"/>
  <c r="D63" i="19"/>
  <c r="C63" i="19"/>
  <c r="B63" i="19"/>
  <c r="D62" i="19"/>
  <c r="C62" i="19"/>
  <c r="B62" i="19"/>
  <c r="D61" i="19"/>
  <c r="C61" i="19"/>
  <c r="B61" i="19"/>
  <c r="A61" i="19"/>
  <c r="D60" i="19"/>
  <c r="C60" i="19"/>
  <c r="B60" i="19"/>
  <c r="D59" i="19"/>
  <c r="C59" i="19"/>
  <c r="B59" i="19"/>
  <c r="D58" i="19"/>
  <c r="C58" i="19"/>
  <c r="B58" i="19"/>
  <c r="D57" i="19"/>
  <c r="C57" i="19"/>
  <c r="B57" i="19"/>
  <c r="D56" i="19"/>
  <c r="C56" i="19"/>
  <c r="B56" i="19"/>
  <c r="D55" i="19"/>
  <c r="C55" i="19"/>
  <c r="B55" i="19"/>
  <c r="D54" i="19"/>
  <c r="C54" i="19"/>
  <c r="B54" i="19"/>
  <c r="D53" i="19"/>
  <c r="C53" i="19"/>
  <c r="B53" i="19"/>
  <c r="D52" i="19"/>
  <c r="C52" i="19"/>
  <c r="B52" i="19"/>
  <c r="D51" i="19"/>
  <c r="C51" i="19"/>
  <c r="B51" i="19"/>
  <c r="A51" i="19"/>
  <c r="D50" i="19"/>
  <c r="C50" i="19"/>
  <c r="B50" i="19"/>
  <c r="D49" i="19"/>
  <c r="C49" i="19"/>
  <c r="B49" i="19"/>
  <c r="D48" i="19"/>
  <c r="C48" i="19"/>
  <c r="B48" i="19"/>
  <c r="D47" i="19"/>
  <c r="C47" i="19"/>
  <c r="B47" i="19"/>
  <c r="D46" i="19"/>
  <c r="C46" i="19"/>
  <c r="B46" i="19"/>
  <c r="A46" i="19"/>
  <c r="D45" i="19"/>
  <c r="C45" i="19"/>
  <c r="B45" i="19"/>
  <c r="D44" i="19"/>
  <c r="C44" i="19"/>
  <c r="B44" i="19"/>
  <c r="A44" i="19"/>
  <c r="D43" i="19"/>
  <c r="C43" i="19"/>
  <c r="B43" i="19"/>
  <c r="D42" i="19"/>
  <c r="C42" i="19"/>
  <c r="B42" i="19"/>
  <c r="D41" i="19"/>
  <c r="C41" i="19"/>
  <c r="B41" i="19"/>
  <c r="D40" i="19"/>
  <c r="C40" i="19"/>
  <c r="B40" i="19"/>
  <c r="D39" i="19"/>
  <c r="C39" i="19"/>
  <c r="B39" i="19"/>
  <c r="D38" i="19"/>
  <c r="C38" i="19"/>
  <c r="B38" i="19"/>
  <c r="D37" i="19"/>
  <c r="C37" i="19"/>
  <c r="B37" i="19"/>
  <c r="D36" i="19"/>
  <c r="C36" i="19"/>
  <c r="B36" i="19"/>
  <c r="A36" i="19"/>
  <c r="D35" i="19"/>
  <c r="C35" i="19"/>
  <c r="B35" i="19"/>
  <c r="D34" i="19"/>
  <c r="C34" i="19"/>
  <c r="B34" i="19"/>
  <c r="D33" i="19"/>
  <c r="C33" i="19"/>
  <c r="B33" i="19"/>
  <c r="D32" i="19"/>
  <c r="C32" i="19"/>
  <c r="B32" i="19"/>
  <c r="D31" i="19"/>
  <c r="C31" i="19"/>
  <c r="B31" i="19"/>
  <c r="D30" i="19"/>
  <c r="C30" i="19"/>
  <c r="B30" i="19"/>
  <c r="D29" i="19"/>
  <c r="C29" i="19"/>
  <c r="B29" i="19"/>
  <c r="D28" i="19"/>
  <c r="C28" i="19"/>
  <c r="B28" i="19"/>
  <c r="D27" i="19"/>
  <c r="C27" i="19"/>
  <c r="B27" i="19"/>
  <c r="D26" i="19"/>
  <c r="C26" i="19"/>
  <c r="B26" i="19"/>
  <c r="D25" i="19"/>
  <c r="C25" i="19"/>
  <c r="B25" i="19"/>
  <c r="D24" i="19"/>
  <c r="C24" i="19"/>
  <c r="B24" i="19"/>
  <c r="D23" i="19"/>
  <c r="C23" i="19"/>
  <c r="B23" i="19"/>
  <c r="D22" i="19"/>
  <c r="C22" i="19"/>
  <c r="B22" i="19"/>
  <c r="D21" i="19"/>
  <c r="C21" i="19"/>
  <c r="B21" i="19"/>
  <c r="D20" i="19"/>
  <c r="C20" i="19"/>
  <c r="B20" i="19"/>
  <c r="D19" i="19"/>
  <c r="C19" i="19"/>
  <c r="B19" i="19"/>
  <c r="D18" i="19"/>
  <c r="C18" i="19"/>
  <c r="B18" i="19"/>
  <c r="A18" i="19"/>
  <c r="D17" i="19"/>
  <c r="C17" i="19"/>
  <c r="B17" i="19"/>
  <c r="D16" i="19"/>
  <c r="C16" i="19"/>
  <c r="B16" i="19"/>
  <c r="D15" i="19"/>
  <c r="C15" i="19"/>
  <c r="B15" i="19"/>
  <c r="A15" i="19"/>
  <c r="D14" i="19"/>
  <c r="C14" i="19"/>
  <c r="B14" i="19"/>
  <c r="D13" i="19"/>
  <c r="C13" i="19"/>
  <c r="B13" i="19"/>
  <c r="A13" i="19"/>
  <c r="D12" i="19"/>
  <c r="C12" i="19"/>
  <c r="B12" i="19"/>
  <c r="D11" i="19"/>
  <c r="C11" i="19"/>
  <c r="B11" i="19"/>
  <c r="D10" i="19"/>
  <c r="C10" i="19"/>
  <c r="B10" i="19"/>
  <c r="D9" i="19"/>
  <c r="C9" i="19"/>
  <c r="B9" i="19"/>
  <c r="D8" i="19"/>
  <c r="C8" i="19"/>
  <c r="B8" i="19"/>
  <c r="D7" i="19"/>
  <c r="C7" i="19"/>
  <c r="B7" i="19"/>
  <c r="D6" i="19"/>
  <c r="C6" i="19"/>
  <c r="B6" i="19"/>
  <c r="D5" i="19"/>
  <c r="C5" i="19"/>
  <c r="B5" i="19"/>
  <c r="D4" i="19"/>
  <c r="C4" i="19"/>
  <c r="B4" i="19"/>
  <c r="A4" i="19"/>
  <c r="A1" i="19"/>
  <c r="D139" i="20"/>
  <c r="C139" i="20"/>
  <c r="B139" i="20"/>
  <c r="D138" i="20"/>
  <c r="C138" i="20"/>
  <c r="B138" i="20"/>
  <c r="D137" i="20"/>
  <c r="C137" i="20"/>
  <c r="B137" i="20"/>
  <c r="D136" i="20"/>
  <c r="C136" i="20"/>
  <c r="B136" i="20"/>
  <c r="D135" i="20"/>
  <c r="C135" i="20"/>
  <c r="B135" i="20"/>
  <c r="D134" i="20"/>
  <c r="C134" i="20"/>
  <c r="B134" i="20"/>
  <c r="D133" i="20"/>
  <c r="C133" i="20"/>
  <c r="B133" i="20"/>
  <c r="D132" i="20"/>
  <c r="C132" i="20"/>
  <c r="B132" i="20"/>
  <c r="D131" i="20"/>
  <c r="C131" i="20"/>
  <c r="B131" i="20"/>
  <c r="D130" i="20"/>
  <c r="C130" i="20"/>
  <c r="B130" i="20"/>
  <c r="D129" i="20"/>
  <c r="C129" i="20"/>
  <c r="B129" i="20"/>
  <c r="A129" i="20"/>
  <c r="D128" i="20"/>
  <c r="C128" i="20"/>
  <c r="B128" i="20"/>
  <c r="D127" i="20"/>
  <c r="C127" i="20"/>
  <c r="B127" i="20"/>
  <c r="D126" i="20"/>
  <c r="C126" i="20"/>
  <c r="B126" i="20"/>
  <c r="A126" i="20"/>
  <c r="D125" i="20"/>
  <c r="C125" i="20"/>
  <c r="B125" i="20"/>
  <c r="D124" i="20"/>
  <c r="C124" i="20"/>
  <c r="B124" i="20"/>
  <c r="D123" i="20"/>
  <c r="C123" i="20"/>
  <c r="B123" i="20"/>
  <c r="D122" i="20"/>
  <c r="C122" i="20"/>
  <c r="B122" i="20"/>
  <c r="D121" i="20"/>
  <c r="C121" i="20"/>
  <c r="B121" i="20"/>
  <c r="D120" i="20"/>
  <c r="C120" i="20"/>
  <c r="B120" i="20"/>
  <c r="A120" i="20"/>
  <c r="D119" i="20"/>
  <c r="C119" i="20"/>
  <c r="B119" i="20"/>
  <c r="D118" i="20"/>
  <c r="C118" i="20"/>
  <c r="B118" i="20"/>
  <c r="D117" i="20"/>
  <c r="C117" i="20"/>
  <c r="B117" i="20"/>
  <c r="A117" i="20"/>
  <c r="D116" i="20"/>
  <c r="C116" i="20"/>
  <c r="B116" i="20"/>
  <c r="D115" i="20"/>
  <c r="C115" i="20"/>
  <c r="B115" i="20"/>
  <c r="D114" i="20"/>
  <c r="C114" i="20"/>
  <c r="B114" i="20"/>
  <c r="D113" i="20"/>
  <c r="C113" i="20"/>
  <c r="B113" i="20"/>
  <c r="D112" i="20"/>
  <c r="C112" i="20"/>
  <c r="B112" i="20"/>
  <c r="D111" i="20"/>
  <c r="C111" i="20"/>
  <c r="B111" i="20"/>
  <c r="D110" i="20"/>
  <c r="C110" i="20"/>
  <c r="B110" i="20"/>
  <c r="D109" i="20"/>
  <c r="C109" i="20"/>
  <c r="B109" i="20"/>
  <c r="D108" i="20"/>
  <c r="C108" i="20"/>
  <c r="B108" i="20"/>
  <c r="D107" i="20"/>
  <c r="C107" i="20"/>
  <c r="B107" i="20"/>
  <c r="D106" i="20"/>
  <c r="C106" i="20"/>
  <c r="B106" i="20"/>
  <c r="D105" i="20"/>
  <c r="C105" i="20"/>
  <c r="B105" i="20"/>
  <c r="D104" i="20"/>
  <c r="C104" i="20"/>
  <c r="B104" i="20"/>
  <c r="D103" i="20"/>
  <c r="C103" i="20"/>
  <c r="B103" i="20"/>
  <c r="A103" i="20"/>
  <c r="D102" i="20"/>
  <c r="C102" i="20"/>
  <c r="B102" i="20"/>
  <c r="D101" i="20"/>
  <c r="C101" i="20"/>
  <c r="B101" i="20"/>
  <c r="D100" i="20"/>
  <c r="C100" i="20"/>
  <c r="B100" i="20"/>
  <c r="D99" i="20"/>
  <c r="C99" i="20"/>
  <c r="B99" i="20"/>
  <c r="D98" i="20"/>
  <c r="C98" i="20"/>
  <c r="B98" i="20"/>
  <c r="D97" i="20"/>
  <c r="C97" i="20"/>
  <c r="B97" i="20"/>
  <c r="D96" i="20"/>
  <c r="C96" i="20"/>
  <c r="B96" i="20"/>
  <c r="D95" i="20"/>
  <c r="C95" i="20"/>
  <c r="B95" i="20"/>
  <c r="D94" i="20"/>
  <c r="C94" i="20"/>
  <c r="B94" i="20"/>
  <c r="D93" i="20"/>
  <c r="C93" i="20"/>
  <c r="B93" i="20"/>
  <c r="D92" i="20"/>
  <c r="C92" i="20"/>
  <c r="B92" i="20"/>
  <c r="A92" i="20"/>
  <c r="D91" i="20"/>
  <c r="C91" i="20"/>
  <c r="B91" i="20"/>
  <c r="D90" i="20"/>
  <c r="C90" i="20"/>
  <c r="B90" i="20"/>
  <c r="D89" i="20"/>
  <c r="C89" i="20"/>
  <c r="B89" i="20"/>
  <c r="D88" i="20"/>
  <c r="C88" i="20"/>
  <c r="B88" i="20"/>
  <c r="D87" i="20"/>
  <c r="C87" i="20"/>
  <c r="B87" i="20"/>
  <c r="D86" i="20"/>
  <c r="C86" i="20"/>
  <c r="B86" i="20"/>
  <c r="D85" i="20"/>
  <c r="C85" i="20"/>
  <c r="B85" i="20"/>
  <c r="D84" i="20"/>
  <c r="C84" i="20"/>
  <c r="B84" i="20"/>
  <c r="D83" i="20"/>
  <c r="C83" i="20"/>
  <c r="B83" i="20"/>
  <c r="D82" i="20"/>
  <c r="C82" i="20"/>
  <c r="B82" i="20"/>
  <c r="D81" i="20"/>
  <c r="C81" i="20"/>
  <c r="B81" i="20"/>
  <c r="D80" i="20"/>
  <c r="C80" i="20"/>
  <c r="B80" i="20"/>
  <c r="D79" i="20"/>
  <c r="C79" i="20"/>
  <c r="B79" i="20"/>
  <c r="A79" i="20"/>
  <c r="D78" i="20"/>
  <c r="C78" i="20"/>
  <c r="B78" i="20"/>
  <c r="D77" i="20"/>
  <c r="C77" i="20"/>
  <c r="B77" i="20"/>
  <c r="D76" i="20"/>
  <c r="C76" i="20"/>
  <c r="B76" i="20"/>
  <c r="D75" i="20"/>
  <c r="C75" i="20"/>
  <c r="B75" i="20"/>
  <c r="D74" i="20"/>
  <c r="C74" i="20"/>
  <c r="B74" i="20"/>
  <c r="D73" i="20"/>
  <c r="C73" i="20"/>
  <c r="B73" i="20"/>
  <c r="D72" i="20"/>
  <c r="C72" i="20"/>
  <c r="B72" i="20"/>
  <c r="D71" i="20"/>
  <c r="C71" i="20"/>
  <c r="B71" i="20"/>
  <c r="D70" i="20"/>
  <c r="C70" i="20"/>
  <c r="B70" i="20"/>
  <c r="D69" i="20"/>
  <c r="C69" i="20"/>
  <c r="B69" i="20"/>
  <c r="D68" i="20"/>
  <c r="C68" i="20"/>
  <c r="B68" i="20"/>
  <c r="D67" i="20"/>
  <c r="C67" i="20"/>
  <c r="B67" i="20"/>
  <c r="D66" i="20"/>
  <c r="C66" i="20"/>
  <c r="B66" i="20"/>
  <c r="D65" i="20"/>
  <c r="C65" i="20"/>
  <c r="B65" i="20"/>
  <c r="A65" i="20"/>
  <c r="D64" i="20"/>
  <c r="C64" i="20"/>
  <c r="B64" i="20"/>
  <c r="D63" i="20"/>
  <c r="C63" i="20"/>
  <c r="B63" i="20"/>
  <c r="D62" i="20"/>
  <c r="C62" i="20"/>
  <c r="B62" i="20"/>
  <c r="D61" i="20"/>
  <c r="C61" i="20"/>
  <c r="B61" i="20"/>
  <c r="A61" i="20"/>
  <c r="D60" i="20"/>
  <c r="C60" i="20"/>
  <c r="B60" i="20"/>
  <c r="D59" i="20"/>
  <c r="C59" i="20"/>
  <c r="B59" i="20"/>
  <c r="D58" i="20"/>
  <c r="C58" i="20"/>
  <c r="B58" i="20"/>
  <c r="D57" i="20"/>
  <c r="C57" i="20"/>
  <c r="B57" i="20"/>
  <c r="D56" i="20"/>
  <c r="C56" i="20"/>
  <c r="B56" i="20"/>
  <c r="D55" i="20"/>
  <c r="C55" i="20"/>
  <c r="B55" i="20"/>
  <c r="D54" i="20"/>
  <c r="C54" i="20"/>
  <c r="B54" i="20"/>
  <c r="D53" i="20"/>
  <c r="C53" i="20"/>
  <c r="B53" i="20"/>
  <c r="D52" i="20"/>
  <c r="C52" i="20"/>
  <c r="B52" i="20"/>
  <c r="D51" i="20"/>
  <c r="C51" i="20"/>
  <c r="B51" i="20"/>
  <c r="A51" i="20"/>
  <c r="D50" i="20"/>
  <c r="C50" i="20"/>
  <c r="B50" i="20"/>
  <c r="D49" i="20"/>
  <c r="C49" i="20"/>
  <c r="B49" i="20"/>
  <c r="D48" i="20"/>
  <c r="C48" i="20"/>
  <c r="B48" i="20"/>
  <c r="D47" i="20"/>
  <c r="C47" i="20"/>
  <c r="B47" i="20"/>
  <c r="D46" i="20"/>
  <c r="C46" i="20"/>
  <c r="B46" i="20"/>
  <c r="A46" i="20"/>
  <c r="D45" i="20"/>
  <c r="C45" i="20"/>
  <c r="B45" i="20"/>
  <c r="D44" i="20"/>
  <c r="C44" i="20"/>
  <c r="B44" i="20"/>
  <c r="A44" i="20"/>
  <c r="D43" i="20"/>
  <c r="C43" i="20"/>
  <c r="B43" i="20"/>
  <c r="D42" i="20"/>
  <c r="C42" i="20"/>
  <c r="B42" i="20"/>
  <c r="D41" i="20"/>
  <c r="C41" i="20"/>
  <c r="B41" i="20"/>
  <c r="D40" i="20"/>
  <c r="C40" i="20"/>
  <c r="B40" i="20"/>
  <c r="D39" i="20"/>
  <c r="C39" i="20"/>
  <c r="B39" i="20"/>
  <c r="D38" i="20"/>
  <c r="C38" i="20"/>
  <c r="B38" i="20"/>
  <c r="D37" i="20"/>
  <c r="C37" i="20"/>
  <c r="B37" i="20"/>
  <c r="D36" i="20"/>
  <c r="C36" i="20"/>
  <c r="B36" i="20"/>
  <c r="A36" i="20"/>
  <c r="D35" i="20"/>
  <c r="C35" i="20"/>
  <c r="B35" i="20"/>
  <c r="D34" i="20"/>
  <c r="C34" i="20"/>
  <c r="B34" i="20"/>
  <c r="D33" i="20"/>
  <c r="C33" i="20"/>
  <c r="B33" i="20"/>
  <c r="D32" i="20"/>
  <c r="C32" i="20"/>
  <c r="B32" i="20"/>
  <c r="D31" i="20"/>
  <c r="C31" i="20"/>
  <c r="B31" i="20"/>
  <c r="D30" i="20"/>
  <c r="C30" i="20"/>
  <c r="B30" i="20"/>
  <c r="D29" i="20"/>
  <c r="C29" i="20"/>
  <c r="B29" i="20"/>
  <c r="D28" i="20"/>
  <c r="C28" i="20"/>
  <c r="B28" i="20"/>
  <c r="D27" i="20"/>
  <c r="C27" i="20"/>
  <c r="B27" i="20"/>
  <c r="D26" i="20"/>
  <c r="C26" i="20"/>
  <c r="B26" i="20"/>
  <c r="D25" i="20"/>
  <c r="C25" i="20"/>
  <c r="B25" i="20"/>
  <c r="D24" i="20"/>
  <c r="C24" i="20"/>
  <c r="B24" i="20"/>
  <c r="D23" i="20"/>
  <c r="C23" i="20"/>
  <c r="B23" i="20"/>
  <c r="D22" i="20"/>
  <c r="C22" i="20"/>
  <c r="B22" i="20"/>
  <c r="D21" i="20"/>
  <c r="C21" i="20"/>
  <c r="B21" i="20"/>
  <c r="D20" i="20"/>
  <c r="C20" i="20"/>
  <c r="B20" i="20"/>
  <c r="D19" i="20"/>
  <c r="C19" i="20"/>
  <c r="B19" i="20"/>
  <c r="D18" i="20"/>
  <c r="C18" i="20"/>
  <c r="B18" i="20"/>
  <c r="A18" i="20"/>
  <c r="D17" i="20"/>
  <c r="C17" i="20"/>
  <c r="B17" i="20"/>
  <c r="D16" i="20"/>
  <c r="C16" i="20"/>
  <c r="B16" i="20"/>
  <c r="D15" i="20"/>
  <c r="C15" i="20"/>
  <c r="B15" i="20"/>
  <c r="A15" i="20"/>
  <c r="D14" i="20"/>
  <c r="C14" i="20"/>
  <c r="B14" i="20"/>
  <c r="D13" i="20"/>
  <c r="C13" i="20"/>
  <c r="B13" i="20"/>
  <c r="A13" i="20"/>
  <c r="D12" i="20"/>
  <c r="C12" i="20"/>
  <c r="B12" i="20"/>
  <c r="D11" i="20"/>
  <c r="C11" i="20"/>
  <c r="B11" i="20"/>
  <c r="D10" i="20"/>
  <c r="C10" i="20"/>
  <c r="B10" i="20"/>
  <c r="D9" i="20"/>
  <c r="C9" i="20"/>
  <c r="B9" i="20"/>
  <c r="D8" i="20"/>
  <c r="C8" i="20"/>
  <c r="B8" i="20"/>
  <c r="D7" i="20"/>
  <c r="C7" i="20"/>
  <c r="B7" i="20"/>
  <c r="D6" i="20"/>
  <c r="C6" i="20"/>
  <c r="B6" i="20"/>
  <c r="D5" i="20"/>
  <c r="C5" i="20"/>
  <c r="B5" i="20"/>
  <c r="D4" i="20"/>
  <c r="C4" i="20"/>
  <c r="B4" i="20"/>
  <c r="A4" i="20"/>
  <c r="A1" i="20"/>
  <c r="D139" i="7"/>
  <c r="C139" i="7"/>
  <c r="B139" i="7"/>
  <c r="D138" i="7"/>
  <c r="C138" i="7"/>
  <c r="B138" i="7"/>
  <c r="D137" i="7"/>
  <c r="C137" i="7"/>
  <c r="B137" i="7"/>
  <c r="D136" i="7"/>
  <c r="C136" i="7"/>
  <c r="B136" i="7"/>
  <c r="D135" i="7"/>
  <c r="C135" i="7"/>
  <c r="B135" i="7"/>
  <c r="D134" i="7"/>
  <c r="C134" i="7"/>
  <c r="B134" i="7"/>
  <c r="D133" i="7"/>
  <c r="C133" i="7"/>
  <c r="B133" i="7"/>
  <c r="D132" i="7"/>
  <c r="C132" i="7"/>
  <c r="B132" i="7"/>
  <c r="D131" i="7"/>
  <c r="C131" i="7"/>
  <c r="B131" i="7"/>
  <c r="D130" i="7"/>
  <c r="C130" i="7"/>
  <c r="B130" i="7"/>
  <c r="D129" i="7"/>
  <c r="C129" i="7"/>
  <c r="B129" i="7"/>
  <c r="A129" i="7"/>
  <c r="D128" i="7"/>
  <c r="C128" i="7"/>
  <c r="B128" i="7"/>
  <c r="D127" i="7"/>
  <c r="C127" i="7"/>
  <c r="B127" i="7"/>
  <c r="D126" i="7"/>
  <c r="C126" i="7"/>
  <c r="B126" i="7"/>
  <c r="A126" i="7"/>
  <c r="D125" i="7"/>
  <c r="C125" i="7"/>
  <c r="B125" i="7"/>
  <c r="D124" i="7"/>
  <c r="C124" i="7"/>
  <c r="B124" i="7"/>
  <c r="D123" i="7"/>
  <c r="C123" i="7"/>
  <c r="B123" i="7"/>
  <c r="D122" i="7"/>
  <c r="C122" i="7"/>
  <c r="B122" i="7"/>
  <c r="D121" i="7"/>
  <c r="C121" i="7"/>
  <c r="B121" i="7"/>
  <c r="D120" i="7"/>
  <c r="C120" i="7"/>
  <c r="B120" i="7"/>
  <c r="A120" i="7"/>
  <c r="D119" i="7"/>
  <c r="C119" i="7"/>
  <c r="B119" i="7"/>
  <c r="D118" i="7"/>
  <c r="C118" i="7"/>
  <c r="B118" i="7"/>
  <c r="D117" i="7"/>
  <c r="C117" i="7"/>
  <c r="B117" i="7"/>
  <c r="A117" i="7"/>
  <c r="D116" i="7"/>
  <c r="C116" i="7"/>
  <c r="B116" i="7"/>
  <c r="D115" i="7"/>
  <c r="C115" i="7"/>
  <c r="B115" i="7"/>
  <c r="D114" i="7"/>
  <c r="C114" i="7"/>
  <c r="B114" i="7"/>
  <c r="D113" i="7"/>
  <c r="C113" i="7"/>
  <c r="B113" i="7"/>
  <c r="D112" i="7"/>
  <c r="C112" i="7"/>
  <c r="B112" i="7"/>
  <c r="D111" i="7"/>
  <c r="C111" i="7"/>
  <c r="B111" i="7"/>
  <c r="D110" i="7"/>
  <c r="C110" i="7"/>
  <c r="B110" i="7"/>
  <c r="D109" i="7"/>
  <c r="C109" i="7"/>
  <c r="B109" i="7"/>
  <c r="D108" i="7"/>
  <c r="C108" i="7"/>
  <c r="B108" i="7"/>
  <c r="D107" i="7"/>
  <c r="C107" i="7"/>
  <c r="B107" i="7"/>
  <c r="D106" i="7"/>
  <c r="C106" i="7"/>
  <c r="B106" i="7"/>
  <c r="D105" i="7"/>
  <c r="C105" i="7"/>
  <c r="B105" i="7"/>
  <c r="D104" i="7"/>
  <c r="C104" i="7"/>
  <c r="B104" i="7"/>
  <c r="D103" i="7"/>
  <c r="C103" i="7"/>
  <c r="B103" i="7"/>
  <c r="A103" i="7"/>
  <c r="D102" i="7"/>
  <c r="C102" i="7"/>
  <c r="B102" i="7"/>
  <c r="D101" i="7"/>
  <c r="C101" i="7"/>
  <c r="B101" i="7"/>
  <c r="D100" i="7"/>
  <c r="C100" i="7"/>
  <c r="B100" i="7"/>
  <c r="D99" i="7"/>
  <c r="C99" i="7"/>
  <c r="B99" i="7"/>
  <c r="D98" i="7"/>
  <c r="C98" i="7"/>
  <c r="B98" i="7"/>
  <c r="D97" i="7"/>
  <c r="C97" i="7"/>
  <c r="B97" i="7"/>
  <c r="D96" i="7"/>
  <c r="C96" i="7"/>
  <c r="B96" i="7"/>
  <c r="D95" i="7"/>
  <c r="C95" i="7"/>
  <c r="B95" i="7"/>
  <c r="D94" i="7"/>
  <c r="C94" i="7"/>
  <c r="B94" i="7"/>
  <c r="D93" i="7"/>
  <c r="C93" i="7"/>
  <c r="B93" i="7"/>
  <c r="D92" i="7"/>
  <c r="C92" i="7"/>
  <c r="B92" i="7"/>
  <c r="A92" i="7"/>
  <c r="D91" i="7"/>
  <c r="C91" i="7"/>
  <c r="B91" i="7"/>
  <c r="D90" i="7"/>
  <c r="C90" i="7"/>
  <c r="B90" i="7"/>
  <c r="D89" i="7"/>
  <c r="C89" i="7"/>
  <c r="B89" i="7"/>
  <c r="D88" i="7"/>
  <c r="C88" i="7"/>
  <c r="B88" i="7"/>
  <c r="D87" i="7"/>
  <c r="C87" i="7"/>
  <c r="B87" i="7"/>
  <c r="D86" i="7"/>
  <c r="C86" i="7"/>
  <c r="B86" i="7"/>
  <c r="D85" i="7"/>
  <c r="C85" i="7"/>
  <c r="B85" i="7"/>
  <c r="D84" i="7"/>
  <c r="C84" i="7"/>
  <c r="B84" i="7"/>
  <c r="D83" i="7"/>
  <c r="C83" i="7"/>
  <c r="B83" i="7"/>
  <c r="D82" i="7"/>
  <c r="C82" i="7"/>
  <c r="B82" i="7"/>
  <c r="D81" i="7"/>
  <c r="C81" i="7"/>
  <c r="B81" i="7"/>
  <c r="D80" i="7"/>
  <c r="C80" i="7"/>
  <c r="B80" i="7"/>
  <c r="D79" i="7"/>
  <c r="C79" i="7"/>
  <c r="B79" i="7"/>
  <c r="A79" i="7"/>
  <c r="D78" i="7"/>
  <c r="C78" i="7"/>
  <c r="B78" i="7"/>
  <c r="D77" i="7"/>
  <c r="C77" i="7"/>
  <c r="B77" i="7"/>
  <c r="D76" i="7"/>
  <c r="C76" i="7"/>
  <c r="B76" i="7"/>
  <c r="D75" i="7"/>
  <c r="C75" i="7"/>
  <c r="B75" i="7"/>
  <c r="D74" i="7"/>
  <c r="C74" i="7"/>
  <c r="B74" i="7"/>
  <c r="D73" i="7"/>
  <c r="C73" i="7"/>
  <c r="B73" i="7"/>
  <c r="D72" i="7"/>
  <c r="C72" i="7"/>
  <c r="B72" i="7"/>
  <c r="D71" i="7"/>
  <c r="C71" i="7"/>
  <c r="B71" i="7"/>
  <c r="D70" i="7"/>
  <c r="C70" i="7"/>
  <c r="B70" i="7"/>
  <c r="D69" i="7"/>
  <c r="C69" i="7"/>
  <c r="B69" i="7"/>
  <c r="D68" i="7"/>
  <c r="C68" i="7"/>
  <c r="B68" i="7"/>
  <c r="D67" i="7"/>
  <c r="C67" i="7"/>
  <c r="B67" i="7"/>
  <c r="D66" i="7"/>
  <c r="C66" i="7"/>
  <c r="B66" i="7"/>
  <c r="D65" i="7"/>
  <c r="C65" i="7"/>
  <c r="B65" i="7"/>
  <c r="A65" i="7"/>
  <c r="D64" i="7"/>
  <c r="C64" i="7"/>
  <c r="B64" i="7"/>
  <c r="D63" i="7"/>
  <c r="C63" i="7"/>
  <c r="B63" i="7"/>
  <c r="D62" i="7"/>
  <c r="C62" i="7"/>
  <c r="B62" i="7"/>
  <c r="D61" i="7"/>
  <c r="C61" i="7"/>
  <c r="B61" i="7"/>
  <c r="A61" i="7"/>
  <c r="D60" i="7"/>
  <c r="C60" i="7"/>
  <c r="B60" i="7"/>
  <c r="D59" i="7"/>
  <c r="C59" i="7"/>
  <c r="B59" i="7"/>
  <c r="D58" i="7"/>
  <c r="C58" i="7"/>
  <c r="B58" i="7"/>
  <c r="D57" i="7"/>
  <c r="C57" i="7"/>
  <c r="B57" i="7"/>
  <c r="D56" i="7"/>
  <c r="C56" i="7"/>
  <c r="B56" i="7"/>
  <c r="D55" i="7"/>
  <c r="C55" i="7"/>
  <c r="B55" i="7"/>
  <c r="D54" i="7"/>
  <c r="C54" i="7"/>
  <c r="B54" i="7"/>
  <c r="D53" i="7"/>
  <c r="C53" i="7"/>
  <c r="B53" i="7"/>
  <c r="D52" i="7"/>
  <c r="C52" i="7"/>
  <c r="B52" i="7"/>
  <c r="D51" i="7"/>
  <c r="C51" i="7"/>
  <c r="B51" i="7"/>
  <c r="A51" i="7"/>
  <c r="D50" i="7"/>
  <c r="C50" i="7"/>
  <c r="B50" i="7"/>
  <c r="D49" i="7"/>
  <c r="C49" i="7"/>
  <c r="B49" i="7"/>
  <c r="D48" i="7"/>
  <c r="C48" i="7"/>
  <c r="B48" i="7"/>
  <c r="D47" i="7"/>
  <c r="C47" i="7"/>
  <c r="B47" i="7"/>
  <c r="D46" i="7"/>
  <c r="C46" i="7"/>
  <c r="B46" i="7"/>
  <c r="A46" i="7"/>
  <c r="D45" i="7"/>
  <c r="C45" i="7"/>
  <c r="B45" i="7"/>
  <c r="D44" i="7"/>
  <c r="C44" i="7"/>
  <c r="B44" i="7"/>
  <c r="A44" i="7"/>
  <c r="D43" i="7"/>
  <c r="C43" i="7"/>
  <c r="B43" i="7"/>
  <c r="D42" i="7"/>
  <c r="C42" i="7"/>
  <c r="B42" i="7"/>
  <c r="D41" i="7"/>
  <c r="C41" i="7"/>
  <c r="B41" i="7"/>
  <c r="D40" i="7"/>
  <c r="C40" i="7"/>
  <c r="B40" i="7"/>
  <c r="D39" i="7"/>
  <c r="C39" i="7"/>
  <c r="B39" i="7"/>
  <c r="D38" i="7"/>
  <c r="C38" i="7"/>
  <c r="B38" i="7"/>
  <c r="D37" i="7"/>
  <c r="C37" i="7"/>
  <c r="B37" i="7"/>
  <c r="D36" i="7"/>
  <c r="C36" i="7"/>
  <c r="B36" i="7"/>
  <c r="A36" i="7"/>
  <c r="D35" i="7"/>
  <c r="C35" i="7"/>
  <c r="B35" i="7"/>
  <c r="D34" i="7"/>
  <c r="C34" i="7"/>
  <c r="B34" i="7"/>
  <c r="D33" i="7"/>
  <c r="C33" i="7"/>
  <c r="B33" i="7"/>
  <c r="D32" i="7"/>
  <c r="C32" i="7"/>
  <c r="B32" i="7"/>
  <c r="D31" i="7"/>
  <c r="C31" i="7"/>
  <c r="B31" i="7"/>
  <c r="D30" i="7"/>
  <c r="C30" i="7"/>
  <c r="B30" i="7"/>
  <c r="D29" i="7"/>
  <c r="C29" i="7"/>
  <c r="B29" i="7"/>
  <c r="D28" i="7"/>
  <c r="C28" i="7"/>
  <c r="B28" i="7"/>
  <c r="D27" i="7"/>
  <c r="C27" i="7"/>
  <c r="B27" i="7"/>
  <c r="D26" i="7"/>
  <c r="C26" i="7"/>
  <c r="B26" i="7"/>
  <c r="D25" i="7"/>
  <c r="C25" i="7"/>
  <c r="B25" i="7"/>
  <c r="D24" i="7"/>
  <c r="C24" i="7"/>
  <c r="B24" i="7"/>
  <c r="D23" i="7"/>
  <c r="C23" i="7"/>
  <c r="B23" i="7"/>
  <c r="D22" i="7"/>
  <c r="C22" i="7"/>
  <c r="B22" i="7"/>
  <c r="D21" i="7"/>
  <c r="C21" i="7"/>
  <c r="B21" i="7"/>
  <c r="D20" i="7"/>
  <c r="C20" i="7"/>
  <c r="B20" i="7"/>
  <c r="D19" i="7"/>
  <c r="C19" i="7"/>
  <c r="B19" i="7"/>
  <c r="D18" i="7"/>
  <c r="C18" i="7"/>
  <c r="B18" i="7"/>
  <c r="A18" i="7"/>
  <c r="D17" i="7"/>
  <c r="C17" i="7"/>
  <c r="B17" i="7"/>
  <c r="D16" i="7"/>
  <c r="C16" i="7"/>
  <c r="B16" i="7"/>
  <c r="D15" i="7"/>
  <c r="C15" i="7"/>
  <c r="B15" i="7"/>
  <c r="A15" i="7"/>
  <c r="D14" i="7"/>
  <c r="C14" i="7"/>
  <c r="B14" i="7"/>
  <c r="D13" i="7"/>
  <c r="C13" i="7"/>
  <c r="B13" i="7"/>
  <c r="A13" i="7"/>
  <c r="D12" i="7"/>
  <c r="C12" i="7"/>
  <c r="B12" i="7"/>
  <c r="D11" i="7"/>
  <c r="C11" i="7"/>
  <c r="B11" i="7"/>
  <c r="D10" i="7"/>
  <c r="C10" i="7"/>
  <c r="B10" i="7"/>
  <c r="D9" i="7"/>
  <c r="C9" i="7"/>
  <c r="B9" i="7"/>
  <c r="D8" i="7"/>
  <c r="C8" i="7"/>
  <c r="B8" i="7"/>
  <c r="D7" i="7"/>
  <c r="C7" i="7"/>
  <c r="B7" i="7"/>
  <c r="D6" i="7"/>
  <c r="C6" i="7"/>
  <c r="B6" i="7"/>
  <c r="D5" i="7"/>
  <c r="C5" i="7"/>
  <c r="B5" i="7"/>
  <c r="D4" i="7"/>
  <c r="C4" i="7"/>
  <c r="B4" i="7"/>
  <c r="A4" i="7"/>
  <c r="D154" i="5"/>
  <c r="D153" i="5"/>
  <c r="D152" i="5"/>
  <c r="D151" i="5"/>
  <c r="D150" i="5"/>
  <c r="D149" i="5"/>
  <c r="D148" i="5"/>
  <c r="D147" i="5"/>
  <c r="D146" i="5"/>
  <c r="D145" i="5"/>
  <c r="D144" i="5"/>
  <c r="D142" i="5"/>
  <c r="D141" i="5"/>
  <c r="D140" i="5"/>
  <c r="D138" i="5"/>
  <c r="D137" i="5"/>
  <c r="D136" i="5"/>
  <c r="D135" i="5"/>
  <c r="D134" i="5"/>
  <c r="D133" i="5"/>
  <c r="D131" i="5"/>
  <c r="D130" i="5"/>
  <c r="D129" i="5"/>
  <c r="D127" i="5"/>
  <c r="D126" i="5"/>
  <c r="D125" i="5"/>
  <c r="D124" i="5"/>
  <c r="D123" i="5"/>
  <c r="D122" i="5"/>
  <c r="D121" i="5"/>
  <c r="D120" i="5"/>
  <c r="D119" i="5"/>
  <c r="D118" i="5"/>
  <c r="D117" i="5"/>
  <c r="D116" i="5"/>
  <c r="D115" i="5"/>
  <c r="D114" i="5"/>
  <c r="D112" i="5"/>
  <c r="D111" i="5"/>
  <c r="D110" i="5"/>
  <c r="D109" i="5"/>
  <c r="D108" i="5"/>
  <c r="D107" i="5"/>
  <c r="D106" i="5"/>
  <c r="D105" i="5"/>
  <c r="D104" i="5"/>
  <c r="D103" i="5"/>
  <c r="D102" i="5"/>
  <c r="D100" i="5"/>
  <c r="D99" i="5"/>
  <c r="D98" i="5"/>
  <c r="D97" i="5"/>
  <c r="D96" i="5"/>
  <c r="D95" i="5"/>
  <c r="D94" i="5"/>
  <c r="D93" i="5"/>
  <c r="D92" i="5"/>
  <c r="D91" i="5"/>
  <c r="D90" i="5"/>
  <c r="D89" i="5"/>
  <c r="D88" i="5"/>
  <c r="D86" i="5"/>
  <c r="D85" i="5"/>
  <c r="D84" i="5"/>
  <c r="D83" i="5"/>
  <c r="D82" i="5"/>
  <c r="D81" i="5"/>
  <c r="D80" i="5"/>
  <c r="D79" i="5"/>
  <c r="D78" i="5"/>
  <c r="D77" i="5"/>
  <c r="D76" i="5"/>
  <c r="D75" i="5"/>
  <c r="D74" i="5"/>
  <c r="D73" i="5"/>
  <c r="D71" i="5"/>
  <c r="D70" i="5"/>
  <c r="D69" i="5"/>
  <c r="D68" i="5"/>
  <c r="D66" i="5"/>
  <c r="D65" i="5"/>
  <c r="D64" i="5"/>
  <c r="D63" i="5"/>
  <c r="D62" i="5"/>
  <c r="D61" i="5"/>
  <c r="D60" i="5"/>
  <c r="D59" i="5"/>
  <c r="D58" i="5"/>
  <c r="D57" i="5"/>
  <c r="D55" i="5"/>
  <c r="D54" i="5"/>
  <c r="D53" i="5"/>
  <c r="D52" i="5"/>
  <c r="D51" i="5"/>
  <c r="D49" i="5"/>
  <c r="D48" i="5"/>
  <c r="D46" i="5"/>
  <c r="D45" i="5"/>
  <c r="D44" i="5"/>
  <c r="D43" i="5"/>
  <c r="D42" i="5"/>
  <c r="D41" i="5"/>
  <c r="D40" i="5"/>
  <c r="D39" i="5"/>
  <c r="D37" i="5"/>
  <c r="D36" i="5"/>
  <c r="D35" i="5"/>
  <c r="D34" i="5"/>
  <c r="D33" i="5"/>
  <c r="D32" i="5"/>
  <c r="D31" i="5"/>
  <c r="D30" i="5"/>
  <c r="D29" i="5"/>
  <c r="D28" i="5"/>
  <c r="D27" i="5"/>
  <c r="D26" i="5"/>
  <c r="D25" i="5"/>
  <c r="D24" i="5"/>
  <c r="D23" i="5"/>
  <c r="D22" i="5"/>
  <c r="D21" i="5"/>
  <c r="D20" i="5"/>
  <c r="D18" i="5"/>
  <c r="D17" i="5"/>
  <c r="D16" i="5"/>
  <c r="D14" i="5"/>
  <c r="D13" i="5"/>
  <c r="D11" i="5"/>
  <c r="D10" i="5"/>
  <c r="D9" i="5"/>
  <c r="D8" i="5"/>
  <c r="D7" i="5"/>
  <c r="D6" i="5"/>
  <c r="D5" i="5"/>
  <c r="D4" i="5"/>
  <c r="D3" i="5"/>
  <c r="B147" i="5"/>
  <c r="C147" i="5"/>
  <c r="F147" i="5"/>
  <c r="B148" i="5"/>
  <c r="C148" i="5"/>
  <c r="F148" i="5"/>
  <c r="B149" i="5"/>
  <c r="C149" i="5"/>
  <c r="F149" i="5"/>
  <c r="B150" i="5"/>
  <c r="C150" i="5"/>
  <c r="F150" i="5"/>
  <c r="B151" i="5"/>
  <c r="C151" i="5"/>
  <c r="F151" i="5"/>
  <c r="B152" i="5"/>
  <c r="C152" i="5"/>
  <c r="F152" i="5"/>
  <c r="B153" i="5"/>
  <c r="C153" i="5"/>
  <c r="F153" i="5"/>
  <c r="B154" i="5"/>
  <c r="C154" i="5"/>
  <c r="F154" i="5"/>
  <c r="B4" i="5"/>
  <c r="C4" i="5"/>
  <c r="F4" i="5"/>
  <c r="B5" i="5"/>
  <c r="C5" i="5"/>
  <c r="F5" i="5"/>
  <c r="B6" i="5"/>
  <c r="C6" i="5"/>
  <c r="F6" i="5"/>
  <c r="B7" i="5"/>
  <c r="C7" i="5"/>
  <c r="F7" i="5"/>
  <c r="B8" i="5"/>
  <c r="C8" i="5"/>
  <c r="F8" i="5"/>
  <c r="B9" i="5"/>
  <c r="C9" i="5"/>
  <c r="F9" i="5"/>
  <c r="B10" i="5"/>
  <c r="C10" i="5"/>
  <c r="F10" i="5"/>
  <c r="B11" i="5"/>
  <c r="C11" i="5"/>
  <c r="F11" i="5"/>
  <c r="B13" i="5"/>
  <c r="C13" i="5"/>
  <c r="F13" i="5"/>
  <c r="B14" i="5"/>
  <c r="C14" i="5"/>
  <c r="F14" i="5"/>
  <c r="B16" i="5"/>
  <c r="C16" i="5"/>
  <c r="F16" i="5"/>
  <c r="B17" i="5"/>
  <c r="C17" i="5"/>
  <c r="F17" i="5"/>
  <c r="B18" i="5"/>
  <c r="C18" i="5"/>
  <c r="F18" i="5"/>
  <c r="B20" i="5"/>
  <c r="C20" i="5"/>
  <c r="F20" i="5"/>
  <c r="B21" i="5"/>
  <c r="C21" i="5"/>
  <c r="F21" i="5"/>
  <c r="B22" i="5"/>
  <c r="C22" i="5"/>
  <c r="F22" i="5"/>
  <c r="B23" i="5"/>
  <c r="C23" i="5"/>
  <c r="F23" i="5"/>
  <c r="B24" i="5"/>
  <c r="C24" i="5"/>
  <c r="F24" i="5"/>
  <c r="B25" i="5"/>
  <c r="C25" i="5"/>
  <c r="F25" i="5"/>
  <c r="B26" i="5"/>
  <c r="C26" i="5"/>
  <c r="F26" i="5"/>
  <c r="B27" i="5"/>
  <c r="C27" i="5"/>
  <c r="F27" i="5"/>
  <c r="B28" i="5"/>
  <c r="C28" i="5"/>
  <c r="F28" i="5"/>
  <c r="B29" i="5"/>
  <c r="C29" i="5"/>
  <c r="F29" i="5"/>
  <c r="B30" i="5"/>
  <c r="C30" i="5"/>
  <c r="F30" i="5"/>
  <c r="B31" i="5"/>
  <c r="C31" i="5"/>
  <c r="F31" i="5"/>
  <c r="B32" i="5"/>
  <c r="C32" i="5"/>
  <c r="F32" i="5"/>
  <c r="B33" i="5"/>
  <c r="C33" i="5"/>
  <c r="F33" i="5"/>
  <c r="B34" i="5"/>
  <c r="C34" i="5"/>
  <c r="F34" i="5"/>
  <c r="B35" i="5"/>
  <c r="C35" i="5"/>
  <c r="F35" i="5"/>
  <c r="B36" i="5"/>
  <c r="C36" i="5"/>
  <c r="F36" i="5"/>
  <c r="B37" i="5"/>
  <c r="C37" i="5"/>
  <c r="F37" i="5"/>
  <c r="B39" i="5"/>
  <c r="C39" i="5"/>
  <c r="F39" i="5"/>
  <c r="B40" i="5"/>
  <c r="C40" i="5"/>
  <c r="F40" i="5"/>
  <c r="B41" i="5"/>
  <c r="C41" i="5"/>
  <c r="F41" i="5"/>
  <c r="B42" i="5"/>
  <c r="C42" i="5"/>
  <c r="F42" i="5"/>
  <c r="B43" i="5"/>
  <c r="C43" i="5"/>
  <c r="F43" i="5"/>
  <c r="B44" i="5"/>
  <c r="C44" i="5"/>
  <c r="F44" i="5"/>
  <c r="B45" i="5"/>
  <c r="C45" i="5"/>
  <c r="F45" i="5"/>
  <c r="B46" i="5"/>
  <c r="C46" i="5"/>
  <c r="F46" i="5"/>
  <c r="B48" i="5"/>
  <c r="C48" i="5"/>
  <c r="F48" i="5"/>
  <c r="B49" i="5"/>
  <c r="C49" i="5"/>
  <c r="F49" i="5"/>
  <c r="B51" i="5"/>
  <c r="C51" i="5"/>
  <c r="F51" i="5"/>
  <c r="B52" i="5"/>
  <c r="C52" i="5"/>
  <c r="F52" i="5"/>
  <c r="B53" i="5"/>
  <c r="C53" i="5"/>
  <c r="F53" i="5"/>
  <c r="B54" i="5"/>
  <c r="C54" i="5"/>
  <c r="F54" i="5"/>
  <c r="B55" i="5"/>
  <c r="C55" i="5"/>
  <c r="F55" i="5"/>
  <c r="B57" i="5"/>
  <c r="C57" i="5"/>
  <c r="F57" i="5"/>
  <c r="B58" i="5"/>
  <c r="C58" i="5"/>
  <c r="F58" i="5"/>
  <c r="B59" i="5"/>
  <c r="C59" i="5"/>
  <c r="F59" i="5"/>
  <c r="B60" i="5"/>
  <c r="C60" i="5"/>
  <c r="F60" i="5"/>
  <c r="B61" i="5"/>
  <c r="C61" i="5"/>
  <c r="F61" i="5"/>
  <c r="B62" i="5"/>
  <c r="C62" i="5"/>
  <c r="F62" i="5"/>
  <c r="B63" i="5"/>
  <c r="C63" i="5"/>
  <c r="F63" i="5"/>
  <c r="B64" i="5"/>
  <c r="C64" i="5"/>
  <c r="F64" i="5"/>
  <c r="B65" i="5"/>
  <c r="C65" i="5"/>
  <c r="F65" i="5"/>
  <c r="B66" i="5"/>
  <c r="C66" i="5"/>
  <c r="F66" i="5"/>
  <c r="B68" i="5"/>
  <c r="C68" i="5"/>
  <c r="F68" i="5"/>
  <c r="B69" i="5"/>
  <c r="C69" i="5"/>
  <c r="F69" i="5"/>
  <c r="B70" i="5"/>
  <c r="C70" i="5"/>
  <c r="F70" i="5"/>
  <c r="B71" i="5"/>
  <c r="C71" i="5"/>
  <c r="F71" i="5"/>
  <c r="B73" i="5"/>
  <c r="C73" i="5"/>
  <c r="F73" i="5"/>
  <c r="B74" i="5"/>
  <c r="C74" i="5"/>
  <c r="F74" i="5"/>
  <c r="B75" i="5"/>
  <c r="C75" i="5"/>
  <c r="F75" i="5"/>
  <c r="B76" i="5"/>
  <c r="C76" i="5"/>
  <c r="B77" i="5"/>
  <c r="C77" i="5"/>
  <c r="F77" i="5"/>
  <c r="B78" i="5"/>
  <c r="C78" i="5"/>
  <c r="F78" i="5"/>
  <c r="B79" i="5"/>
  <c r="C79" i="5"/>
  <c r="F79" i="5"/>
  <c r="B80" i="5"/>
  <c r="C80" i="5"/>
  <c r="F80" i="5"/>
  <c r="B81" i="5"/>
  <c r="C81" i="5"/>
  <c r="F81" i="5"/>
  <c r="B82" i="5"/>
  <c r="C82" i="5"/>
  <c r="F82" i="5"/>
  <c r="B83" i="5"/>
  <c r="C83" i="5"/>
  <c r="F83" i="5"/>
  <c r="B84" i="5"/>
  <c r="C84" i="5"/>
  <c r="F84" i="5"/>
  <c r="B85" i="5"/>
  <c r="C85" i="5"/>
  <c r="F85" i="5"/>
  <c r="B86" i="5"/>
  <c r="C86" i="5"/>
  <c r="F86" i="5"/>
  <c r="B88" i="5"/>
  <c r="C88" i="5"/>
  <c r="F88" i="5"/>
  <c r="B89" i="5"/>
  <c r="C89" i="5"/>
  <c r="F89" i="5"/>
  <c r="B90" i="5"/>
  <c r="C90" i="5"/>
  <c r="F90" i="5"/>
  <c r="B91" i="5"/>
  <c r="C91" i="5"/>
  <c r="F91" i="5"/>
  <c r="B92" i="5"/>
  <c r="C92" i="5"/>
  <c r="F92" i="5"/>
  <c r="B93" i="5"/>
  <c r="C93" i="5"/>
  <c r="F93" i="5"/>
  <c r="B94" i="5"/>
  <c r="C94" i="5"/>
  <c r="F94" i="5"/>
  <c r="B95" i="5"/>
  <c r="C95" i="5"/>
  <c r="F95" i="5"/>
  <c r="B96" i="5"/>
  <c r="C96" i="5"/>
  <c r="F96" i="5"/>
  <c r="B97" i="5"/>
  <c r="C97" i="5"/>
  <c r="F97" i="5"/>
  <c r="B98" i="5"/>
  <c r="C98" i="5"/>
  <c r="F98" i="5"/>
  <c r="B99" i="5"/>
  <c r="C99" i="5"/>
  <c r="F99" i="5"/>
  <c r="B100" i="5"/>
  <c r="C100" i="5"/>
  <c r="F100" i="5"/>
  <c r="B102" i="5"/>
  <c r="C102" i="5"/>
  <c r="F102" i="5"/>
  <c r="B103" i="5"/>
  <c r="C103" i="5"/>
  <c r="F103" i="5"/>
  <c r="B104" i="5"/>
  <c r="C104" i="5"/>
  <c r="F104" i="5"/>
  <c r="B105" i="5"/>
  <c r="C105" i="5"/>
  <c r="F105" i="5"/>
  <c r="B106" i="5"/>
  <c r="C106" i="5"/>
  <c r="F106" i="5"/>
  <c r="B107" i="5"/>
  <c r="C107" i="5"/>
  <c r="F107" i="5"/>
  <c r="B108" i="5"/>
  <c r="C108" i="5"/>
  <c r="F108" i="5"/>
  <c r="B109" i="5"/>
  <c r="C109" i="5"/>
  <c r="F109" i="5"/>
  <c r="B110" i="5"/>
  <c r="C110" i="5"/>
  <c r="F110" i="5"/>
  <c r="B111" i="5"/>
  <c r="C111" i="5"/>
  <c r="F111" i="5"/>
  <c r="B112" i="5"/>
  <c r="C112" i="5"/>
  <c r="F112" i="5"/>
  <c r="B114" i="5"/>
  <c r="C114" i="5"/>
  <c r="F114" i="5"/>
  <c r="B115" i="5"/>
  <c r="C115" i="5"/>
  <c r="F115" i="5"/>
  <c r="B116" i="5"/>
  <c r="C116" i="5"/>
  <c r="F116" i="5"/>
  <c r="B117" i="5"/>
  <c r="C117" i="5"/>
  <c r="F117" i="5"/>
  <c r="B118" i="5"/>
  <c r="C118" i="5"/>
  <c r="F118" i="5"/>
  <c r="B119" i="5"/>
  <c r="C119" i="5"/>
  <c r="F119" i="5"/>
  <c r="B120" i="5"/>
  <c r="C120" i="5"/>
  <c r="F120" i="5"/>
  <c r="B121" i="5"/>
  <c r="C121" i="5"/>
  <c r="F121" i="5"/>
  <c r="B122" i="5"/>
  <c r="C122" i="5"/>
  <c r="F122" i="5"/>
  <c r="B123" i="5"/>
  <c r="C123" i="5"/>
  <c r="F123" i="5"/>
  <c r="B124" i="5"/>
  <c r="C124" i="5"/>
  <c r="F124" i="5"/>
  <c r="B125" i="5"/>
  <c r="C125" i="5"/>
  <c r="F125" i="5"/>
  <c r="B126" i="5"/>
  <c r="C126" i="5"/>
  <c r="F126" i="5"/>
  <c r="B127" i="5"/>
  <c r="C127" i="5"/>
  <c r="F127" i="5"/>
  <c r="B129" i="5"/>
  <c r="C129" i="5"/>
  <c r="F129" i="5"/>
  <c r="B130" i="5"/>
  <c r="C130" i="5"/>
  <c r="F130" i="5"/>
  <c r="B131" i="5"/>
  <c r="C131" i="5"/>
  <c r="F131" i="5"/>
  <c r="B133" i="5"/>
  <c r="C133" i="5"/>
  <c r="F133" i="5"/>
  <c r="B134" i="5"/>
  <c r="C134" i="5"/>
  <c r="F134" i="5"/>
  <c r="B135" i="5"/>
  <c r="C135" i="5"/>
  <c r="F135" i="5"/>
  <c r="B136" i="5"/>
  <c r="C136" i="5"/>
  <c r="F136" i="5"/>
  <c r="B137" i="5"/>
  <c r="C137" i="5"/>
  <c r="F137" i="5"/>
  <c r="B138" i="5"/>
  <c r="C138" i="5"/>
  <c r="F138" i="5"/>
  <c r="B140" i="5"/>
  <c r="C140" i="5"/>
  <c r="F140" i="5"/>
  <c r="B141" i="5"/>
  <c r="C141" i="5"/>
  <c r="F141" i="5"/>
  <c r="B142" i="5"/>
  <c r="C142" i="5"/>
  <c r="F142" i="5"/>
  <c r="B144" i="5"/>
  <c r="C144" i="5"/>
  <c r="F144" i="5"/>
  <c r="B145" i="5"/>
  <c r="C145" i="5"/>
  <c r="F145" i="5"/>
  <c r="B146" i="5"/>
  <c r="C146" i="5"/>
  <c r="F146" i="5"/>
  <c r="B3" i="5"/>
  <c r="A129" i="6"/>
  <c r="A126" i="6"/>
  <c r="A120" i="6"/>
  <c r="A117" i="6"/>
  <c r="A103" i="6"/>
  <c r="A92" i="6"/>
  <c r="A79" i="6"/>
  <c r="A65" i="6"/>
  <c r="A61" i="6"/>
  <c r="A51" i="6"/>
  <c r="A46" i="6"/>
  <c r="A44" i="6"/>
  <c r="A36" i="6"/>
  <c r="A18" i="6"/>
  <c r="B4" i="6"/>
  <c r="B5" i="6"/>
  <c r="B6" i="6"/>
  <c r="B7" i="6"/>
  <c r="B8" i="6"/>
  <c r="B9" i="6"/>
  <c r="B10" i="6"/>
  <c r="B11" i="6"/>
  <c r="B12" i="6"/>
  <c r="B13" i="6"/>
  <c r="B14" i="6"/>
  <c r="B15" i="6"/>
  <c r="B16" i="6"/>
  <c r="B17" i="6"/>
  <c r="B18" i="6"/>
  <c r="B19" i="6"/>
  <c r="B20" i="6"/>
  <c r="B21" i="6"/>
  <c r="B22" i="6"/>
  <c r="B23" i="6"/>
  <c r="B24" i="6"/>
  <c r="B25" i="6"/>
  <c r="B26" i="6"/>
  <c r="B27" i="6"/>
  <c r="B28" i="6"/>
  <c r="B29" i="6"/>
  <c r="B30" i="6"/>
  <c r="B31" i="6"/>
  <c r="B32" i="6"/>
  <c r="B33" i="6"/>
  <c r="B34" i="6"/>
  <c r="B35" i="6"/>
  <c r="B36" i="6"/>
  <c r="B37" i="6"/>
  <c r="B38" i="6"/>
  <c r="B39" i="6"/>
  <c r="B40" i="6"/>
  <c r="B41" i="6"/>
  <c r="B42" i="6"/>
  <c r="B43" i="6"/>
  <c r="B44" i="6"/>
  <c r="B45" i="6"/>
  <c r="B46" i="6"/>
  <c r="B47" i="6"/>
  <c r="B48" i="6"/>
  <c r="B49" i="6"/>
  <c r="B50" i="6"/>
  <c r="B51" i="6"/>
  <c r="B52" i="6"/>
  <c r="B53" i="6"/>
  <c r="B54" i="6"/>
  <c r="B55" i="6"/>
  <c r="B56" i="6"/>
  <c r="B57" i="6"/>
  <c r="B58" i="6"/>
  <c r="B59" i="6"/>
  <c r="B60" i="6"/>
  <c r="B61" i="6"/>
  <c r="B62" i="6"/>
  <c r="B63" i="6"/>
  <c r="B64" i="6"/>
  <c r="B65" i="6"/>
  <c r="B66" i="6"/>
  <c r="B67" i="6"/>
  <c r="B68" i="6"/>
  <c r="B69" i="6"/>
  <c r="B70" i="6"/>
  <c r="B71" i="6"/>
  <c r="B72" i="6"/>
  <c r="B73" i="6"/>
  <c r="B74" i="6"/>
  <c r="B75" i="6"/>
  <c r="B76" i="6"/>
  <c r="B77" i="6"/>
  <c r="B78" i="6"/>
  <c r="B79" i="6"/>
  <c r="B80" i="6"/>
  <c r="B81" i="6"/>
  <c r="B82" i="6"/>
  <c r="B83" i="6"/>
  <c r="B84" i="6"/>
  <c r="B85" i="6"/>
  <c r="B86" i="6"/>
  <c r="B87" i="6"/>
  <c r="B88" i="6"/>
  <c r="B89" i="6"/>
  <c r="B90" i="6"/>
  <c r="B91" i="6"/>
  <c r="B92" i="6"/>
  <c r="B93" i="6"/>
  <c r="B94" i="6"/>
  <c r="B95" i="6"/>
  <c r="B96" i="6"/>
  <c r="B97" i="6"/>
  <c r="B98" i="6"/>
  <c r="B99" i="6"/>
  <c r="B100" i="6"/>
  <c r="B101" i="6"/>
  <c r="B102" i="6"/>
  <c r="B103" i="6"/>
  <c r="B104" i="6"/>
  <c r="B105" i="6"/>
  <c r="B106" i="6"/>
  <c r="B107" i="6"/>
  <c r="B108" i="6"/>
  <c r="B109" i="6"/>
  <c r="B110" i="6"/>
  <c r="B111" i="6"/>
  <c r="B112" i="6"/>
  <c r="B113" i="6"/>
  <c r="B114" i="6"/>
  <c r="B115" i="6"/>
  <c r="B116" i="6"/>
  <c r="B117" i="6"/>
  <c r="B118" i="6"/>
  <c r="B119" i="6"/>
  <c r="B120" i="6"/>
  <c r="B121" i="6"/>
  <c r="B122" i="6"/>
  <c r="B123" i="6"/>
  <c r="B124" i="6"/>
  <c r="B125" i="6"/>
  <c r="B126" i="6"/>
  <c r="B127" i="6"/>
  <c r="B128" i="6"/>
  <c r="B129" i="6"/>
  <c r="B130" i="6"/>
  <c r="B131" i="6"/>
  <c r="B132" i="6"/>
  <c r="B133" i="6"/>
  <c r="B134" i="6"/>
  <c r="B135" i="6"/>
  <c r="B136" i="6"/>
  <c r="B137" i="6"/>
  <c r="B138" i="6"/>
  <c r="B139" i="6"/>
  <c r="A15" i="6"/>
  <c r="A13" i="6"/>
  <c r="C5" i="6"/>
  <c r="D5" i="6"/>
  <c r="C6" i="6"/>
  <c r="D6" i="6"/>
  <c r="C7" i="6"/>
  <c r="D7" i="6"/>
  <c r="C8" i="6"/>
  <c r="D8" i="6"/>
  <c r="C9" i="6"/>
  <c r="D9" i="6"/>
  <c r="C10" i="6"/>
  <c r="D10" i="6"/>
  <c r="C11" i="6"/>
  <c r="D11" i="6"/>
  <c r="C12" i="6"/>
  <c r="D12" i="6"/>
  <c r="C13" i="6"/>
  <c r="D13" i="6"/>
  <c r="C14" i="6"/>
  <c r="D14" i="6"/>
  <c r="C15" i="6"/>
  <c r="D15" i="6"/>
  <c r="C16" i="6"/>
  <c r="D16" i="6"/>
  <c r="C17" i="6"/>
  <c r="D17" i="6"/>
  <c r="C18" i="6"/>
  <c r="D18" i="6"/>
  <c r="C19" i="6"/>
  <c r="D19" i="6"/>
  <c r="C20" i="6"/>
  <c r="D20" i="6"/>
  <c r="C21" i="6"/>
  <c r="D21" i="6"/>
  <c r="C22" i="6"/>
  <c r="D22" i="6"/>
  <c r="C23" i="6"/>
  <c r="D23" i="6"/>
  <c r="C24" i="6"/>
  <c r="D24" i="6"/>
  <c r="C25" i="6"/>
  <c r="D25" i="6"/>
  <c r="C26" i="6"/>
  <c r="D26" i="6"/>
  <c r="C27" i="6"/>
  <c r="D27" i="6"/>
  <c r="C28" i="6"/>
  <c r="D28" i="6"/>
  <c r="C29" i="6"/>
  <c r="D29" i="6"/>
  <c r="C30" i="6"/>
  <c r="D30" i="6"/>
  <c r="C31" i="6"/>
  <c r="D31" i="6"/>
  <c r="C32" i="6"/>
  <c r="D32" i="6"/>
  <c r="C33" i="6"/>
  <c r="D33" i="6"/>
  <c r="C34" i="6"/>
  <c r="D34" i="6"/>
  <c r="C35" i="6"/>
  <c r="D35" i="6"/>
  <c r="C36" i="6"/>
  <c r="D36" i="6"/>
  <c r="C37" i="6"/>
  <c r="D37" i="6"/>
  <c r="C38" i="6"/>
  <c r="D38" i="6"/>
  <c r="C39" i="6"/>
  <c r="D39" i="6"/>
  <c r="C40" i="6"/>
  <c r="D40" i="6"/>
  <c r="C41" i="6"/>
  <c r="D41" i="6"/>
  <c r="C42" i="6"/>
  <c r="D42" i="6"/>
  <c r="C43" i="6"/>
  <c r="D43" i="6"/>
  <c r="C44" i="6"/>
  <c r="D44" i="6"/>
  <c r="C45" i="6"/>
  <c r="D45" i="6"/>
  <c r="C46" i="6"/>
  <c r="D46" i="6"/>
  <c r="C47" i="6"/>
  <c r="D47" i="6"/>
  <c r="C48" i="6"/>
  <c r="D48" i="6"/>
  <c r="C49" i="6"/>
  <c r="D49" i="6"/>
  <c r="C50" i="6"/>
  <c r="D50" i="6"/>
  <c r="C51" i="6"/>
  <c r="D51" i="6"/>
  <c r="C52" i="6"/>
  <c r="D52" i="6"/>
  <c r="C53" i="6"/>
  <c r="D53" i="6"/>
  <c r="C54" i="6"/>
  <c r="D54" i="6"/>
  <c r="C55" i="6"/>
  <c r="D55" i="6"/>
  <c r="C56" i="6"/>
  <c r="D56" i="6"/>
  <c r="C57" i="6"/>
  <c r="D57" i="6"/>
  <c r="C58" i="6"/>
  <c r="D58" i="6"/>
  <c r="C59" i="6"/>
  <c r="D59" i="6"/>
  <c r="C60" i="6"/>
  <c r="D60" i="6"/>
  <c r="C61" i="6"/>
  <c r="D61" i="6"/>
  <c r="C62" i="6"/>
  <c r="D62" i="6"/>
  <c r="C63" i="6"/>
  <c r="D63" i="6"/>
  <c r="C64" i="6"/>
  <c r="D64" i="6"/>
  <c r="C65" i="6"/>
  <c r="D65" i="6"/>
  <c r="C66" i="6"/>
  <c r="D66" i="6"/>
  <c r="C67" i="6"/>
  <c r="D67" i="6"/>
  <c r="C68" i="6"/>
  <c r="D68" i="6"/>
  <c r="C69" i="6"/>
  <c r="D69" i="6"/>
  <c r="C70" i="6"/>
  <c r="D70" i="6"/>
  <c r="C71" i="6"/>
  <c r="D71" i="6"/>
  <c r="C72" i="6"/>
  <c r="D72" i="6"/>
  <c r="C73" i="6"/>
  <c r="D73" i="6"/>
  <c r="C74" i="6"/>
  <c r="D74" i="6"/>
  <c r="C75" i="6"/>
  <c r="D75" i="6"/>
  <c r="C76" i="6"/>
  <c r="D76" i="6"/>
  <c r="C77" i="6"/>
  <c r="D77" i="6"/>
  <c r="C78" i="6"/>
  <c r="D78" i="6"/>
  <c r="C79" i="6"/>
  <c r="D79" i="6"/>
  <c r="C80" i="6"/>
  <c r="D80" i="6"/>
  <c r="C81" i="6"/>
  <c r="D81" i="6"/>
  <c r="C82" i="6"/>
  <c r="D82" i="6"/>
  <c r="C83" i="6"/>
  <c r="D83" i="6"/>
  <c r="C84" i="6"/>
  <c r="D84" i="6"/>
  <c r="C85" i="6"/>
  <c r="D85" i="6"/>
  <c r="C86" i="6"/>
  <c r="D86" i="6"/>
  <c r="C87" i="6"/>
  <c r="D87" i="6"/>
  <c r="C88" i="6"/>
  <c r="D88" i="6"/>
  <c r="C89" i="6"/>
  <c r="D89" i="6"/>
  <c r="C90" i="6"/>
  <c r="D90" i="6"/>
  <c r="C91" i="6"/>
  <c r="D91" i="6"/>
  <c r="C92" i="6"/>
  <c r="D92" i="6"/>
  <c r="C93" i="6"/>
  <c r="D93" i="6"/>
  <c r="C94" i="6"/>
  <c r="D94" i="6"/>
  <c r="C95" i="6"/>
  <c r="D95" i="6"/>
  <c r="C96" i="6"/>
  <c r="D96" i="6"/>
  <c r="C97" i="6"/>
  <c r="D97" i="6"/>
  <c r="C98" i="6"/>
  <c r="D98" i="6"/>
  <c r="C99" i="6"/>
  <c r="D99" i="6"/>
  <c r="C100" i="6"/>
  <c r="D100" i="6"/>
  <c r="C101" i="6"/>
  <c r="D101" i="6"/>
  <c r="C102" i="6"/>
  <c r="D102" i="6"/>
  <c r="C103" i="6"/>
  <c r="D103" i="6"/>
  <c r="C104" i="6"/>
  <c r="D104" i="6"/>
  <c r="C105" i="6"/>
  <c r="D105" i="6"/>
  <c r="C106" i="6"/>
  <c r="D106" i="6"/>
  <c r="C107" i="6"/>
  <c r="D107" i="6"/>
  <c r="C108" i="6"/>
  <c r="D108" i="6"/>
  <c r="C109" i="6"/>
  <c r="D109" i="6"/>
  <c r="C110" i="6"/>
  <c r="D110" i="6"/>
  <c r="C111" i="6"/>
  <c r="D111" i="6"/>
  <c r="C112" i="6"/>
  <c r="D112" i="6"/>
  <c r="C113" i="6"/>
  <c r="D113" i="6"/>
  <c r="C114" i="6"/>
  <c r="D114" i="6"/>
  <c r="C115" i="6"/>
  <c r="D115" i="6"/>
  <c r="C116" i="6"/>
  <c r="D116" i="6"/>
  <c r="C117" i="6"/>
  <c r="D117" i="6"/>
  <c r="C118" i="6"/>
  <c r="D118" i="6"/>
  <c r="C119" i="6"/>
  <c r="D119" i="6"/>
  <c r="C120" i="6"/>
  <c r="D120" i="6"/>
  <c r="C121" i="6"/>
  <c r="D121" i="6"/>
  <c r="C122" i="6"/>
  <c r="D122" i="6"/>
  <c r="C123" i="6"/>
  <c r="D123" i="6"/>
  <c r="C124" i="6"/>
  <c r="D124" i="6"/>
  <c r="C125" i="6"/>
  <c r="D125" i="6"/>
  <c r="C126" i="6"/>
  <c r="D126" i="6"/>
  <c r="C127" i="6"/>
  <c r="D127" i="6"/>
  <c r="C128" i="6"/>
  <c r="D128" i="6"/>
  <c r="C129" i="6"/>
  <c r="D129" i="6"/>
  <c r="C130" i="6"/>
  <c r="D130" i="6"/>
  <c r="C131" i="6"/>
  <c r="D131" i="6"/>
  <c r="C132" i="6"/>
  <c r="D132" i="6"/>
  <c r="C133" i="6"/>
  <c r="D133" i="6"/>
  <c r="C134" i="6"/>
  <c r="D134" i="6"/>
  <c r="C135" i="6"/>
  <c r="D135" i="6"/>
  <c r="C136" i="6"/>
  <c r="D136" i="6"/>
  <c r="C137" i="6"/>
  <c r="D137" i="6"/>
  <c r="C138" i="6"/>
  <c r="D138" i="6"/>
  <c r="C139" i="6"/>
  <c r="D139" i="6"/>
  <c r="C3" i="5"/>
  <c r="F3" i="5"/>
  <c r="U159" i="5"/>
  <c r="H156" i="5" l="1"/>
  <c r="H158" i="5"/>
  <c r="H157" i="5"/>
  <c r="I158" i="5"/>
  <c r="I156" i="5"/>
  <c r="I157" i="5"/>
  <c r="J156" i="5"/>
  <c r="J158" i="5"/>
  <c r="J157" i="5"/>
  <c r="K157" i="5"/>
  <c r="K156" i="5"/>
  <c r="K158" i="5"/>
  <c r="L157" i="5"/>
  <c r="L158" i="5"/>
  <c r="L156" i="5"/>
  <c r="M157" i="5"/>
  <c r="M158" i="5"/>
  <c r="M156" i="5"/>
  <c r="O157" i="5"/>
  <c r="O156" i="5"/>
  <c r="O158" i="5"/>
  <c r="P157" i="5"/>
  <c r="P158" i="5"/>
  <c r="P156" i="5"/>
  <c r="Q156" i="5"/>
  <c r="Q158" i="5"/>
  <c r="Q157" i="5"/>
  <c r="R156" i="5"/>
  <c r="R158" i="5"/>
  <c r="R157" i="5"/>
  <c r="S156" i="5"/>
  <c r="S158" i="5"/>
  <c r="S157" i="5"/>
  <c r="T156" i="5"/>
  <c r="T158" i="5"/>
  <c r="T157" i="5"/>
  <c r="N158" i="5"/>
  <c r="N157" i="5"/>
  <c r="N156" i="5"/>
  <c r="G158" i="5"/>
  <c r="G157" i="5"/>
  <c r="G156" i="5"/>
  <c r="F157" i="5"/>
  <c r="F156" i="5"/>
  <c r="F158" i="5"/>
  <c r="AS66" i="5"/>
  <c r="AS65" i="5"/>
  <c r="AS46" i="5"/>
  <c r="AT99" i="5"/>
  <c r="AT20" i="5"/>
  <c r="AT79" i="5"/>
  <c r="AS109" i="5"/>
  <c r="AS86" i="5"/>
  <c r="AS154" i="5"/>
  <c r="AS126" i="5"/>
  <c r="AS93" i="5"/>
  <c r="AS135" i="5"/>
  <c r="AS100" i="5"/>
  <c r="AS39" i="5"/>
  <c r="AS9" i="5"/>
  <c r="AT23" i="5"/>
  <c r="AS24" i="5"/>
  <c r="AT27" i="5"/>
  <c r="AT28" i="5"/>
  <c r="AT37" i="5"/>
  <c r="AS45" i="5"/>
  <c r="AS51" i="5"/>
  <c r="AT52" i="5"/>
  <c r="AT55" i="5"/>
  <c r="AT59" i="5"/>
  <c r="AT63" i="5"/>
  <c r="AT64" i="5"/>
  <c r="AT68" i="5"/>
  <c r="AT75" i="5"/>
  <c r="AT90" i="5"/>
  <c r="AT91" i="5"/>
  <c r="AT98" i="5"/>
  <c r="AT103" i="5"/>
  <c r="AT109" i="5"/>
  <c r="AS112" i="5"/>
  <c r="AT114" i="5"/>
  <c r="AT120" i="5"/>
  <c r="AS125" i="5"/>
  <c r="AT129" i="5"/>
  <c r="AT146" i="5"/>
  <c r="AT147" i="5"/>
  <c r="AS153" i="5"/>
  <c r="AS80" i="5"/>
  <c r="AS97" i="5"/>
  <c r="AS102" i="5"/>
  <c r="AS106" i="5"/>
  <c r="AT137" i="5"/>
  <c r="AS142" i="5"/>
  <c r="AS115" i="5"/>
  <c r="AS82" i="5"/>
  <c r="AT73" i="5"/>
  <c r="AT122" i="5"/>
  <c r="AT150" i="5"/>
  <c r="AS121" i="5"/>
  <c r="AS71" i="5"/>
  <c r="AS83" i="5"/>
  <c r="AT16" i="5"/>
  <c r="AS110" i="5"/>
  <c r="AS78" i="5"/>
  <c r="AS60" i="5"/>
  <c r="AS76" i="5"/>
  <c r="AS3" i="5"/>
  <c r="AS14" i="5"/>
  <c r="AS75" i="5"/>
  <c r="AS30" i="5"/>
  <c r="AT154" i="5"/>
  <c r="AT105" i="5"/>
  <c r="AT94" i="5"/>
  <c r="AT88" i="5"/>
  <c r="AT82" i="5"/>
  <c r="AS27" i="5"/>
  <c r="AS37" i="5"/>
  <c r="AT4" i="5"/>
  <c r="AT8" i="5"/>
  <c r="AT13" i="5"/>
  <c r="AT124" i="5"/>
  <c r="AS137" i="5"/>
  <c r="AT118" i="5"/>
  <c r="AT107" i="5"/>
  <c r="AS63" i="5"/>
  <c r="AS43" i="5"/>
  <c r="AT31" i="5"/>
  <c r="AS5" i="5"/>
  <c r="AT9" i="5"/>
  <c r="AS10" i="5"/>
  <c r="AS98" i="5"/>
  <c r="AS131" i="5"/>
  <c r="AS117" i="5"/>
  <c r="AS79" i="5"/>
  <c r="AS42" i="5"/>
  <c r="AT35" i="5"/>
  <c r="AS134" i="5"/>
  <c r="AT70" i="5"/>
  <c r="AT6" i="5"/>
  <c r="AS11" i="5"/>
  <c r="AS114" i="5"/>
  <c r="AT85" i="5"/>
  <c r="AS152" i="5"/>
  <c r="AS150" i="5"/>
  <c r="AS144" i="5"/>
  <c r="AS95" i="5"/>
  <c r="AS34" i="5"/>
  <c r="AT134" i="5"/>
  <c r="AS17" i="5"/>
  <c r="AT18" i="5"/>
  <c r="AS22" i="5"/>
  <c r="AS26" i="5"/>
  <c r="AT40" i="5"/>
  <c r="AS41" i="5"/>
  <c r="AT44" i="5"/>
  <c r="AT45" i="5"/>
  <c r="AS48" i="5"/>
  <c r="AT49" i="5"/>
  <c r="AS53" i="5"/>
  <c r="AT54" i="5"/>
  <c r="AS58" i="5"/>
  <c r="AS62" i="5"/>
  <c r="AT77" i="5"/>
  <c r="AT81" i="5"/>
  <c r="AS84" i="5"/>
  <c r="AS89" i="5"/>
  <c r="AT111" i="5"/>
  <c r="AT116" i="5"/>
  <c r="AT119" i="5"/>
  <c r="AS123" i="5"/>
  <c r="AT127" i="5"/>
  <c r="AS133" i="5"/>
  <c r="AT138" i="5"/>
  <c r="AT144" i="5"/>
  <c r="AS147" i="5"/>
  <c r="AT148" i="5"/>
  <c r="AS151" i="5"/>
  <c r="AT152" i="5"/>
  <c r="AT10" i="5"/>
  <c r="AT21" i="5"/>
  <c r="AT25" i="5"/>
  <c r="AT29" i="5"/>
  <c r="AT33" i="5"/>
  <c r="AT46" i="5"/>
  <c r="AT57" i="5"/>
  <c r="AT61" i="5"/>
  <c r="AT65" i="5"/>
  <c r="AT83" i="5"/>
  <c r="AT92" i="5"/>
  <c r="AT96" i="5"/>
  <c r="AT100" i="5"/>
  <c r="AS118" i="5"/>
  <c r="AT131" i="5"/>
  <c r="AS136" i="5"/>
  <c r="AT141" i="5"/>
  <c r="AT42" i="5"/>
  <c r="AS7" i="5"/>
  <c r="AS20" i="5"/>
  <c r="AS28" i="5"/>
  <c r="AS32" i="5"/>
  <c r="AT36" i="5"/>
  <c r="AS55" i="5"/>
  <c r="AS64" i="5"/>
  <c r="AS69" i="5"/>
  <c r="AT74" i="5"/>
  <c r="AS91" i="5"/>
  <c r="AS99" i="5"/>
  <c r="AS104" i="5"/>
  <c r="AT108" i="5"/>
  <c r="AS130" i="5"/>
  <c r="AT135" i="5"/>
  <c r="AS140" i="5"/>
  <c r="AT145" i="5"/>
  <c r="AS149" i="5"/>
  <c r="AT153" i="5"/>
  <c r="AS6" i="5"/>
  <c r="AS122" i="5"/>
  <c r="AS107" i="5"/>
  <c r="AS88" i="5"/>
  <c r="AS73" i="5"/>
  <c r="AS52" i="5"/>
  <c r="AS35" i="5"/>
  <c r="AS16" i="5"/>
  <c r="AS29" i="5"/>
  <c r="AS146" i="5"/>
  <c r="AS127" i="5"/>
  <c r="AS124" i="5"/>
  <c r="AS108" i="5"/>
  <c r="AS105" i="5"/>
  <c r="AS90" i="5"/>
  <c r="AS74" i="5"/>
  <c r="AS70" i="5"/>
  <c r="AS54" i="5"/>
  <c r="AS36" i="5"/>
  <c r="AS33" i="5"/>
  <c r="AS18" i="5"/>
  <c r="AS145" i="5"/>
  <c r="AS141" i="5"/>
  <c r="AS119" i="5"/>
  <c r="AS92" i="5"/>
  <c r="AS57" i="5"/>
  <c r="AS21" i="5"/>
  <c r="AS116" i="5"/>
  <c r="AS96" i="5"/>
  <c r="AS81" i="5"/>
  <c r="AS61" i="5"/>
  <c r="AS44" i="5"/>
  <c r="AS25" i="5"/>
  <c r="AS8" i="5"/>
  <c r="AS148" i="5"/>
  <c r="AS138" i="5"/>
  <c r="AS129" i="5"/>
  <c r="AS132" i="5" s="1"/>
  <c r="P9" i="4" s="1"/>
  <c r="AS120" i="5"/>
  <c r="AS111" i="5"/>
  <c r="AT110" i="5"/>
  <c r="AS103" i="5"/>
  <c r="AT102" i="5"/>
  <c r="AS94" i="5"/>
  <c r="AT93" i="5"/>
  <c r="AS85" i="5"/>
  <c r="AT84" i="5"/>
  <c r="AS77" i="5"/>
  <c r="AT76" i="5"/>
  <c r="AS68" i="5"/>
  <c r="AT66" i="5"/>
  <c r="AS59" i="5"/>
  <c r="AT58" i="5"/>
  <c r="AS49" i="5"/>
  <c r="AT48" i="5"/>
  <c r="AS40" i="5"/>
  <c r="AT39" i="5"/>
  <c r="AS31" i="5"/>
  <c r="AT30" i="5"/>
  <c r="AS23" i="5"/>
  <c r="AT22" i="5"/>
  <c r="AS13" i="5"/>
  <c r="AS15" i="5" s="1"/>
  <c r="D9" i="4" s="1"/>
  <c r="AT11" i="5"/>
  <c r="AS4" i="5"/>
  <c r="AT136" i="5"/>
  <c r="AT126" i="5"/>
  <c r="AT125" i="5"/>
  <c r="AT117" i="5"/>
  <c r="AT151" i="5"/>
  <c r="AT142" i="5"/>
  <c r="AT133" i="5"/>
  <c r="AT123" i="5"/>
  <c r="AT115" i="5"/>
  <c r="AT106" i="5"/>
  <c r="AT97" i="5"/>
  <c r="AT89" i="5"/>
  <c r="AT80" i="5"/>
  <c r="AT71" i="5"/>
  <c r="AT62" i="5"/>
  <c r="AT53" i="5"/>
  <c r="AT43" i="5"/>
  <c r="AT34" i="5"/>
  <c r="AT26" i="5"/>
  <c r="AT17" i="5"/>
  <c r="AT7" i="5"/>
  <c r="AT149" i="5"/>
  <c r="AT140" i="5"/>
  <c r="AT143" i="5" s="1"/>
  <c r="R10" i="4" s="1"/>
  <c r="AT130" i="5"/>
  <c r="AT121" i="5"/>
  <c r="AT112" i="5"/>
  <c r="AT104" i="5"/>
  <c r="AT95" i="5"/>
  <c r="AT86" i="5"/>
  <c r="AT78" i="5"/>
  <c r="AT69" i="5"/>
  <c r="AT60" i="5"/>
  <c r="AT51" i="5"/>
  <c r="AT41" i="5"/>
  <c r="AT32" i="5"/>
  <c r="AT24" i="5"/>
  <c r="AT14" i="5"/>
  <c r="AT5" i="5"/>
  <c r="AT3" i="5"/>
  <c r="U76" i="5"/>
  <c r="U93" i="5"/>
  <c r="U58" i="5"/>
  <c r="V117" i="5"/>
  <c r="V40" i="5"/>
  <c r="V49" i="5"/>
  <c r="U22" i="5"/>
  <c r="X33" i="5"/>
  <c r="W51" i="5"/>
  <c r="X150" i="5"/>
  <c r="V4" i="5"/>
  <c r="V58" i="5"/>
  <c r="U118" i="5"/>
  <c r="W41" i="5"/>
  <c r="U124" i="5"/>
  <c r="W32" i="5"/>
  <c r="U39" i="5"/>
  <c r="W126" i="5"/>
  <c r="U11" i="5"/>
  <c r="U145" i="5"/>
  <c r="W24" i="5"/>
  <c r="V13" i="5"/>
  <c r="U135" i="5"/>
  <c r="V23" i="5"/>
  <c r="X5" i="5"/>
  <c r="X130" i="5"/>
  <c r="V93" i="5"/>
  <c r="X147" i="5"/>
  <c r="V76" i="5"/>
  <c r="X42" i="5"/>
  <c r="V31" i="5"/>
  <c r="X119" i="5"/>
  <c r="U66" i="5"/>
  <c r="W111" i="5"/>
  <c r="W4" i="5"/>
  <c r="W120" i="5"/>
  <c r="U102" i="5"/>
  <c r="V110" i="5"/>
  <c r="U84" i="5"/>
  <c r="U147" i="5"/>
  <c r="V109" i="5"/>
  <c r="V105" i="5"/>
  <c r="U103" i="5"/>
  <c r="V98" i="5"/>
  <c r="W97" i="5"/>
  <c r="U95" i="5"/>
  <c r="V88" i="5"/>
  <c r="U85" i="5"/>
  <c r="W80" i="5"/>
  <c r="U78" i="5"/>
  <c r="V70" i="5"/>
  <c r="U68" i="5"/>
  <c r="W62" i="5"/>
  <c r="U60" i="5"/>
  <c r="W37" i="5"/>
  <c r="X35" i="5"/>
  <c r="W21" i="5"/>
  <c r="U18" i="5"/>
  <c r="V16" i="5"/>
  <c r="V8" i="5"/>
  <c r="X7" i="5"/>
  <c r="U154" i="5"/>
  <c r="W150" i="5"/>
  <c r="U148" i="5"/>
  <c r="V137" i="5"/>
  <c r="V135" i="5"/>
  <c r="X124" i="5"/>
  <c r="V119" i="5"/>
  <c r="W115" i="5"/>
  <c r="X109" i="5"/>
  <c r="X107" i="5"/>
  <c r="V103" i="5"/>
  <c r="X92" i="5"/>
  <c r="X90" i="5"/>
  <c r="V85" i="5"/>
  <c r="W75" i="5"/>
  <c r="X73" i="5"/>
  <c r="V68" i="5"/>
  <c r="W57" i="5"/>
  <c r="X54" i="5"/>
  <c r="U52" i="5"/>
  <c r="U45" i="5"/>
  <c r="V43" i="5"/>
  <c r="U33" i="5"/>
  <c r="U28" i="5"/>
  <c r="V26" i="5"/>
  <c r="X18" i="5"/>
  <c r="U16" i="5"/>
  <c r="W7" i="5"/>
  <c r="V5" i="5"/>
  <c r="U152" i="5"/>
  <c r="V150" i="5"/>
  <c r="V148" i="5"/>
  <c r="U133" i="5"/>
  <c r="V97" i="5"/>
  <c r="W95" i="5"/>
  <c r="U88" i="5"/>
  <c r="U82" i="5"/>
  <c r="V80" i="5"/>
  <c r="W78" i="5"/>
  <c r="U70" i="5"/>
  <c r="U64" i="5"/>
  <c r="V62" i="5"/>
  <c r="W60" i="5"/>
  <c r="W48" i="5"/>
  <c r="U43" i="5"/>
  <c r="U37" i="5"/>
  <c r="X36" i="5"/>
  <c r="W35" i="5"/>
  <c r="W30" i="5"/>
  <c r="U26" i="5"/>
  <c r="U21" i="5"/>
  <c r="X20" i="5"/>
  <c r="W18" i="5"/>
  <c r="X16" i="5"/>
  <c r="U9" i="5"/>
  <c r="V7" i="5"/>
  <c r="U5" i="5"/>
  <c r="V147" i="5"/>
  <c r="V146" i="5"/>
  <c r="X137" i="5"/>
  <c r="U129" i="5"/>
  <c r="U109" i="5"/>
  <c r="U105" i="5"/>
  <c r="V99" i="5"/>
  <c r="U144" i="5"/>
  <c r="U141" i="5"/>
  <c r="W137" i="5"/>
  <c r="U136" i="5"/>
  <c r="X129" i="5"/>
  <c r="U111" i="5"/>
  <c r="W109" i="5"/>
  <c r="X108" i="5"/>
  <c r="W107" i="5"/>
  <c r="X105" i="5"/>
  <c r="W102" i="5"/>
  <c r="U97" i="5"/>
  <c r="U92" i="5"/>
  <c r="X91" i="5"/>
  <c r="W90" i="5"/>
  <c r="X88" i="5"/>
  <c r="W84" i="5"/>
  <c r="U80" i="5"/>
  <c r="U75" i="5"/>
  <c r="X74" i="5"/>
  <c r="W73" i="5"/>
  <c r="X70" i="5"/>
  <c r="W66" i="5"/>
  <c r="U62" i="5"/>
  <c r="U57" i="5"/>
  <c r="X55" i="5"/>
  <c r="W54" i="5"/>
  <c r="U51" i="5"/>
  <c r="U48" i="5"/>
  <c r="V48" i="5"/>
  <c r="V42" i="5"/>
  <c r="U40" i="5"/>
  <c r="V35" i="5"/>
  <c r="W34" i="5"/>
  <c r="U32" i="5"/>
  <c r="U30" i="5"/>
  <c r="V30" i="5"/>
  <c r="V25" i="5"/>
  <c r="U23" i="5"/>
  <c r="V18" i="5"/>
  <c r="X17" i="5"/>
  <c r="V14" i="5"/>
  <c r="V11" i="5"/>
  <c r="W11" i="5"/>
  <c r="U7" i="5"/>
  <c r="W5" i="5"/>
  <c r="W154" i="5"/>
  <c r="U153" i="5"/>
  <c r="V138" i="5"/>
  <c r="V102" i="5"/>
  <c r="U77" i="5"/>
  <c r="W71" i="5"/>
  <c r="U69" i="5"/>
  <c r="V66" i="5"/>
  <c r="V61" i="5"/>
  <c r="U59" i="5"/>
  <c r="W53" i="5"/>
  <c r="W46" i="5"/>
  <c r="X44" i="5"/>
  <c r="W29" i="5"/>
  <c r="X27" i="5"/>
  <c r="W17" i="5"/>
  <c r="U14" i="5"/>
  <c r="W6" i="5"/>
  <c r="V152" i="5"/>
  <c r="V151" i="5"/>
  <c r="V149" i="5"/>
  <c r="X140" i="5"/>
  <c r="W127" i="5"/>
  <c r="U94" i="5"/>
  <c r="U86" i="5"/>
  <c r="V84" i="5"/>
  <c r="V79" i="5"/>
  <c r="U146" i="5"/>
  <c r="W118" i="5"/>
  <c r="X118" i="5"/>
  <c r="X100" i="5"/>
  <c r="X98" i="5"/>
  <c r="V94" i="5"/>
  <c r="X83" i="5"/>
  <c r="X81" i="5"/>
  <c r="V77" i="5"/>
  <c r="W65" i="5"/>
  <c r="X63" i="5"/>
  <c r="V59" i="5"/>
  <c r="U42" i="5"/>
  <c r="U36" i="5"/>
  <c r="V34" i="5"/>
  <c r="U25" i="5"/>
  <c r="U20" i="5"/>
  <c r="V17" i="5"/>
  <c r="W14" i="5"/>
  <c r="W10" i="5"/>
  <c r="U8" i="5"/>
  <c r="V6" i="5"/>
  <c r="X152" i="5"/>
  <c r="U149" i="5"/>
  <c r="V107" i="5"/>
  <c r="U104" i="5"/>
  <c r="V90" i="5"/>
  <c r="V144" i="5"/>
  <c r="W136" i="5"/>
  <c r="X127" i="5"/>
  <c r="U120" i="5"/>
  <c r="U110" i="5"/>
  <c r="V108" i="5"/>
  <c r="V106" i="5"/>
  <c r="W104" i="5"/>
  <c r="U96" i="5"/>
  <c r="U91" i="5"/>
  <c r="V89" i="5"/>
  <c r="W86" i="5"/>
  <c r="U79" i="5"/>
  <c r="U74" i="5"/>
  <c r="V71" i="5"/>
  <c r="W69" i="5"/>
  <c r="U61" i="5"/>
  <c r="U55" i="5"/>
  <c r="V53" i="5"/>
  <c r="U46" i="5"/>
  <c r="X45" i="5"/>
  <c r="W44" i="5"/>
  <c r="W39" i="5"/>
  <c r="U34" i="5"/>
  <c r="U29" i="5"/>
  <c r="X28" i="5"/>
  <c r="W27" i="5"/>
  <c r="X25" i="5"/>
  <c r="W22" i="5"/>
  <c r="U17" i="5"/>
  <c r="X8" i="5"/>
  <c r="U6" i="5"/>
  <c r="X4" i="5"/>
  <c r="V153" i="5"/>
  <c r="W149" i="5"/>
  <c r="V124" i="5"/>
  <c r="V114" i="5"/>
  <c r="W106" i="5"/>
  <c r="V100" i="5"/>
  <c r="V96" i="5"/>
  <c r="W89" i="5"/>
  <c r="X141" i="5"/>
  <c r="X138" i="5"/>
  <c r="U126" i="5"/>
  <c r="X121" i="5"/>
  <c r="U112" i="5"/>
  <c r="U106" i="5"/>
  <c r="U100" i="5"/>
  <c r="X99" i="5"/>
  <c r="W98" i="5"/>
  <c r="X96" i="5"/>
  <c r="W93" i="5"/>
  <c r="U89" i="5"/>
  <c r="U83" i="5"/>
  <c r="X82" i="5"/>
  <c r="W81" i="5"/>
  <c r="X79" i="5"/>
  <c r="W76" i="5"/>
  <c r="U71" i="5"/>
  <c r="U65" i="5"/>
  <c r="X64" i="5"/>
  <c r="W63" i="5"/>
  <c r="X61" i="5"/>
  <c r="W58" i="5"/>
  <c r="U53" i="5"/>
  <c r="V52" i="5"/>
  <c r="U49" i="5"/>
  <c r="V44" i="5"/>
  <c r="W43" i="5"/>
  <c r="U41" i="5"/>
  <c r="V39" i="5"/>
  <c r="V33" i="5"/>
  <c r="U31" i="5"/>
  <c r="V27" i="5"/>
  <c r="W26" i="5"/>
  <c r="U24" i="5"/>
  <c r="V22" i="5"/>
  <c r="W16" i="5"/>
  <c r="U13" i="5"/>
  <c r="U10" i="5"/>
  <c r="X9" i="5"/>
  <c r="W8" i="5"/>
  <c r="X6" i="5"/>
  <c r="U4" i="5"/>
  <c r="W151" i="5"/>
  <c r="X153" i="5"/>
  <c r="W152" i="5"/>
  <c r="U150" i="5"/>
  <c r="X154" i="5"/>
  <c r="W153" i="5"/>
  <c r="U151" i="5"/>
  <c r="V154" i="5"/>
  <c r="X148" i="5"/>
  <c r="W147" i="5"/>
  <c r="X149" i="5"/>
  <c r="W148" i="5"/>
  <c r="X151" i="5"/>
  <c r="X134" i="5"/>
  <c r="V131" i="5"/>
  <c r="W131" i="5"/>
  <c r="X131" i="5"/>
  <c r="U127" i="5"/>
  <c r="X125" i="5"/>
  <c r="U125" i="5"/>
  <c r="W125" i="5"/>
  <c r="X116" i="5"/>
  <c r="U116" i="5"/>
  <c r="W146" i="5"/>
  <c r="W142" i="5"/>
  <c r="X142" i="5"/>
  <c r="U122" i="5"/>
  <c r="X146" i="5"/>
  <c r="U137" i="5"/>
  <c r="X135" i="5"/>
  <c r="W135" i="5"/>
  <c r="V127" i="5"/>
  <c r="V125" i="5"/>
  <c r="W124" i="5"/>
  <c r="W121" i="5"/>
  <c r="U114" i="5"/>
  <c r="V142" i="5"/>
  <c r="W138" i="5"/>
  <c r="U138" i="5"/>
  <c r="W134" i="5"/>
  <c r="U131" i="5"/>
  <c r="V129" i="5"/>
  <c r="W123" i="5"/>
  <c r="U121" i="5"/>
  <c r="X117" i="5"/>
  <c r="U117" i="5"/>
  <c r="W117" i="5"/>
  <c r="W116" i="5"/>
  <c r="W112" i="5"/>
  <c r="U142" i="5"/>
  <c r="V134" i="5"/>
  <c r="V116" i="5"/>
  <c r="X144" i="5"/>
  <c r="W133" i="5"/>
  <c r="X133" i="5"/>
  <c r="W130" i="5"/>
  <c r="W129" i="5"/>
  <c r="W132" i="5" s="1"/>
  <c r="P8" i="4" s="1"/>
  <c r="V123" i="5"/>
  <c r="U140" i="5"/>
  <c r="V140" i="5"/>
  <c r="V145" i="5"/>
  <c r="X145" i="5"/>
  <c r="W145" i="5"/>
  <c r="V141" i="5"/>
  <c r="W141" i="5"/>
  <c r="W140" i="5"/>
  <c r="W143" i="5" s="1"/>
  <c r="R8" i="4" s="1"/>
  <c r="V136" i="5"/>
  <c r="X136" i="5"/>
  <c r="U134" i="5"/>
  <c r="U130" i="5"/>
  <c r="V126" i="5"/>
  <c r="X126" i="5"/>
  <c r="U123" i="5"/>
  <c r="X122" i="5"/>
  <c r="V115" i="5"/>
  <c r="X112" i="5"/>
  <c r="U119" i="5"/>
  <c r="W119" i="5"/>
  <c r="W144" i="5"/>
  <c r="V133" i="5"/>
  <c r="V122" i="5"/>
  <c r="V120" i="5"/>
  <c r="X120" i="5"/>
  <c r="V118" i="5"/>
  <c r="U115" i="5"/>
  <c r="X114" i="5"/>
  <c r="V111" i="5"/>
  <c r="W108" i="5"/>
  <c r="W99" i="5"/>
  <c r="W91" i="5"/>
  <c r="W82" i="5"/>
  <c r="V81" i="5"/>
  <c r="X75" i="5"/>
  <c r="W74" i="5"/>
  <c r="V73" i="5"/>
  <c r="X65" i="5"/>
  <c r="W64" i="5"/>
  <c r="V63" i="5"/>
  <c r="X57" i="5"/>
  <c r="W55" i="5"/>
  <c r="V54" i="5"/>
  <c r="X46" i="5"/>
  <c r="W45" i="5"/>
  <c r="X37" i="5"/>
  <c r="W36" i="5"/>
  <c r="X29" i="5"/>
  <c r="W28" i="5"/>
  <c r="X21" i="5"/>
  <c r="W20" i="5"/>
  <c r="X10" i="5"/>
  <c r="W9" i="5"/>
  <c r="X110" i="5"/>
  <c r="U107" i="5"/>
  <c r="X102" i="5"/>
  <c r="W100" i="5"/>
  <c r="U98" i="5"/>
  <c r="X93" i="5"/>
  <c r="W92" i="5"/>
  <c r="V91" i="5"/>
  <c r="U90" i="5"/>
  <c r="X84" i="5"/>
  <c r="W83" i="5"/>
  <c r="V82" i="5"/>
  <c r="U81" i="5"/>
  <c r="V74" i="5"/>
  <c r="U73" i="5"/>
  <c r="X66" i="5"/>
  <c r="V64" i="5"/>
  <c r="U63" i="5"/>
  <c r="X58" i="5"/>
  <c r="V55" i="5"/>
  <c r="U54" i="5"/>
  <c r="X48" i="5"/>
  <c r="V45" i="5"/>
  <c r="U44" i="5"/>
  <c r="X39" i="5"/>
  <c r="V36" i="5"/>
  <c r="U35" i="5"/>
  <c r="X30" i="5"/>
  <c r="V28" i="5"/>
  <c r="U27" i="5"/>
  <c r="X22" i="5"/>
  <c r="V20" i="5"/>
  <c r="X11" i="5"/>
  <c r="V9" i="5"/>
  <c r="X111" i="5"/>
  <c r="W110" i="5"/>
  <c r="U108" i="5"/>
  <c r="X103" i="5"/>
  <c r="U99" i="5"/>
  <c r="X94" i="5"/>
  <c r="V92" i="5"/>
  <c r="X85" i="5"/>
  <c r="V83" i="5"/>
  <c r="X77" i="5"/>
  <c r="V75" i="5"/>
  <c r="X68" i="5"/>
  <c r="V65" i="5"/>
  <c r="X59" i="5"/>
  <c r="V57" i="5"/>
  <c r="X49" i="5"/>
  <c r="V46" i="5"/>
  <c r="X40" i="5"/>
  <c r="V37" i="5"/>
  <c r="X31" i="5"/>
  <c r="V29" i="5"/>
  <c r="X23" i="5"/>
  <c r="V21" i="5"/>
  <c r="X13" i="5"/>
  <c r="V10" i="5"/>
  <c r="X104" i="5"/>
  <c r="W103" i="5"/>
  <c r="X95" i="5"/>
  <c r="W94" i="5"/>
  <c r="X86" i="5"/>
  <c r="W85" i="5"/>
  <c r="X78" i="5"/>
  <c r="W77" i="5"/>
  <c r="X69" i="5"/>
  <c r="W68" i="5"/>
  <c r="X60" i="5"/>
  <c r="W59" i="5"/>
  <c r="X51" i="5"/>
  <c r="W49" i="5"/>
  <c r="X41" i="5"/>
  <c r="W40" i="5"/>
  <c r="X32" i="5"/>
  <c r="W31" i="5"/>
  <c r="X24" i="5"/>
  <c r="W23" i="5"/>
  <c r="X14" i="5"/>
  <c r="W13" i="5"/>
  <c r="X52" i="5"/>
  <c r="V130" i="5"/>
  <c r="X123" i="5"/>
  <c r="W122" i="5"/>
  <c r="V121" i="5"/>
  <c r="X115" i="5"/>
  <c r="W114" i="5"/>
  <c r="V112" i="5"/>
  <c r="X106" i="5"/>
  <c r="W105" i="5"/>
  <c r="V104" i="5"/>
  <c r="X97" i="5"/>
  <c r="W96" i="5"/>
  <c r="V95" i="5"/>
  <c r="X89" i="5"/>
  <c r="W88" i="5"/>
  <c r="V86" i="5"/>
  <c r="X80" i="5"/>
  <c r="W79" i="5"/>
  <c r="V78" i="5"/>
  <c r="X71" i="5"/>
  <c r="W70" i="5"/>
  <c r="V69" i="5"/>
  <c r="X62" i="5"/>
  <c r="W61" i="5"/>
  <c r="V60" i="5"/>
  <c r="X53" i="5"/>
  <c r="W52" i="5"/>
  <c r="V51" i="5"/>
  <c r="X43" i="5"/>
  <c r="W42" i="5"/>
  <c r="V41" i="5"/>
  <c r="X34" i="5"/>
  <c r="W33" i="5"/>
  <c r="V32" i="5"/>
  <c r="X26" i="5"/>
  <c r="W25" i="5"/>
  <c r="V24" i="5"/>
  <c r="X3" i="5"/>
  <c r="U3" i="5"/>
  <c r="W3" i="5"/>
  <c r="V3" i="5"/>
  <c r="U15" i="5" l="1"/>
  <c r="D6" i="4" s="1"/>
  <c r="X15" i="5"/>
  <c r="D11" i="4" s="1"/>
  <c r="Y43" i="5"/>
  <c r="X50" i="5"/>
  <c r="H11" i="4" s="1"/>
  <c r="U50" i="5"/>
  <c r="H6" i="4" s="1"/>
  <c r="AT56" i="5"/>
  <c r="I10" i="4" s="1"/>
  <c r="AS19" i="5"/>
  <c r="E9" i="4" s="1"/>
  <c r="AT50" i="5"/>
  <c r="H10" i="4" s="1"/>
  <c r="AS143" i="5"/>
  <c r="R9" i="4" s="1"/>
  <c r="AT47" i="5"/>
  <c r="G10" i="4" s="1"/>
  <c r="AS38" i="5"/>
  <c r="F9" i="4" s="1"/>
  <c r="AT155" i="5"/>
  <c r="S10" i="4" s="1"/>
  <c r="AT19" i="5"/>
  <c r="E10" i="4" s="1"/>
  <c r="AT139" i="5"/>
  <c r="Q10" i="4" s="1"/>
  <c r="AS50" i="5"/>
  <c r="H9" i="4" s="1"/>
  <c r="AS128" i="5"/>
  <c r="O9" i="4" s="1"/>
  <c r="AS87" i="5"/>
  <c r="L9" i="4" s="1"/>
  <c r="AS139" i="5"/>
  <c r="Q9" i="4" s="1"/>
  <c r="AT132" i="5"/>
  <c r="P10" i="4" s="1"/>
  <c r="AS101" i="5"/>
  <c r="M9" i="4" s="1"/>
  <c r="AS56" i="5"/>
  <c r="I9" i="4" s="1"/>
  <c r="AS47" i="5"/>
  <c r="G9" i="4" s="1"/>
  <c r="AT101" i="5"/>
  <c r="M10" i="4" s="1"/>
  <c r="AS113" i="5"/>
  <c r="N9" i="4" s="1"/>
  <c r="AT38" i="5"/>
  <c r="F10" i="4" s="1"/>
  <c r="AT113" i="5"/>
  <c r="N10" i="4" s="1"/>
  <c r="AS67" i="5"/>
  <c r="J9" i="4" s="1"/>
  <c r="AT67" i="5"/>
  <c r="J10" i="4" s="1"/>
  <c r="AS155" i="5"/>
  <c r="S9" i="4" s="1"/>
  <c r="AT128" i="5"/>
  <c r="O10" i="4" s="1"/>
  <c r="AT72" i="5"/>
  <c r="K10" i="4" s="1"/>
  <c r="AS72" i="5"/>
  <c r="K9" i="4" s="1"/>
  <c r="AT15" i="5"/>
  <c r="D10" i="4" s="1"/>
  <c r="AT87" i="5"/>
  <c r="L10" i="4" s="1"/>
  <c r="U155" i="5"/>
  <c r="S6" i="4" s="1"/>
  <c r="V155" i="5"/>
  <c r="S7" i="4" s="1"/>
  <c r="W155" i="5"/>
  <c r="S8" i="4" s="1"/>
  <c r="U143" i="5"/>
  <c r="R6" i="4" s="1"/>
  <c r="X143" i="5"/>
  <c r="R11" i="4" s="1"/>
  <c r="V143" i="5"/>
  <c r="R7" i="4" s="1"/>
  <c r="W139" i="5"/>
  <c r="Q8" i="4" s="1"/>
  <c r="U139" i="5"/>
  <c r="Q6" i="4" s="1"/>
  <c r="V139" i="5"/>
  <c r="Q7" i="4" s="1"/>
  <c r="X139" i="5"/>
  <c r="Q11" i="4" s="1"/>
  <c r="X132" i="5"/>
  <c r="P11" i="4" s="1"/>
  <c r="V132" i="5"/>
  <c r="P7" i="4" s="1"/>
  <c r="U132" i="5"/>
  <c r="P6" i="4" s="1"/>
  <c r="W128" i="5"/>
  <c r="O8" i="4" s="1"/>
  <c r="X128" i="5"/>
  <c r="O11" i="4" s="1"/>
  <c r="V128" i="5"/>
  <c r="O7" i="4" s="1"/>
  <c r="U128" i="5"/>
  <c r="O6" i="4" s="1"/>
  <c r="W113" i="5"/>
  <c r="N8" i="4" s="1"/>
  <c r="X113" i="5"/>
  <c r="N11" i="4" s="1"/>
  <c r="V113" i="5"/>
  <c r="N7" i="4" s="1"/>
  <c r="U113" i="5"/>
  <c r="N6" i="4" s="1"/>
  <c r="U101" i="5"/>
  <c r="M6" i="4" s="1"/>
  <c r="V101" i="5"/>
  <c r="M7" i="4" s="1"/>
  <c r="X101" i="5"/>
  <c r="M11" i="4" s="1"/>
  <c r="W101" i="5"/>
  <c r="M8" i="4" s="1"/>
  <c r="U87" i="5"/>
  <c r="L6" i="4" s="1"/>
  <c r="X87" i="5"/>
  <c r="L11" i="4" s="1"/>
  <c r="W87" i="5"/>
  <c r="L8" i="4" s="1"/>
  <c r="V87" i="5"/>
  <c r="L7" i="4" s="1"/>
  <c r="V72" i="5"/>
  <c r="K7" i="4" s="1"/>
  <c r="X72" i="5"/>
  <c r="K11" i="4" s="1"/>
  <c r="W72" i="5"/>
  <c r="K8" i="4" s="1"/>
  <c r="U72" i="5"/>
  <c r="K6" i="4" s="1"/>
  <c r="X67" i="5"/>
  <c r="J11" i="4" s="1"/>
  <c r="V67" i="5"/>
  <c r="J7" i="4" s="1"/>
  <c r="W67" i="5"/>
  <c r="J8" i="4" s="1"/>
  <c r="U67" i="5"/>
  <c r="J6" i="4" s="1"/>
  <c r="U56" i="5"/>
  <c r="I6" i="4" s="1"/>
  <c r="X56" i="5"/>
  <c r="I11" i="4" s="1"/>
  <c r="V56" i="5"/>
  <c r="I7" i="4" s="1"/>
  <c r="W56" i="5"/>
  <c r="I8" i="4" s="1"/>
  <c r="V50" i="5"/>
  <c r="H7" i="4" s="1"/>
  <c r="W50" i="5"/>
  <c r="H8" i="4" s="1"/>
  <c r="V47" i="5"/>
  <c r="G7" i="4" s="1"/>
  <c r="U47" i="5"/>
  <c r="G6" i="4" s="1"/>
  <c r="W47" i="5"/>
  <c r="G8" i="4" s="1"/>
  <c r="X47" i="5"/>
  <c r="G11" i="4" s="1"/>
  <c r="W38" i="5"/>
  <c r="F8" i="4" s="1"/>
  <c r="U19" i="5"/>
  <c r="E6" i="4" s="1"/>
  <c r="W19" i="5"/>
  <c r="E8" i="4" s="1"/>
  <c r="U38" i="5"/>
  <c r="F6" i="4" s="1"/>
  <c r="V38" i="5"/>
  <c r="F7" i="4" s="1"/>
  <c r="X38" i="5"/>
  <c r="F11" i="4" s="1"/>
  <c r="X19" i="5"/>
  <c r="E11" i="4" s="1"/>
  <c r="V19" i="5"/>
  <c r="E7" i="4" s="1"/>
  <c r="V15" i="5"/>
  <c r="D7" i="4" s="1"/>
  <c r="W15" i="5"/>
  <c r="D8" i="4" s="1"/>
  <c r="AT12" i="5"/>
  <c r="C10" i="4" s="1"/>
  <c r="AS12" i="5"/>
  <c r="C9" i="4" s="1"/>
  <c r="U12" i="5"/>
  <c r="C6" i="4" s="1"/>
  <c r="V12" i="5"/>
  <c r="C7" i="4" s="1"/>
  <c r="W12" i="5"/>
  <c r="C8" i="4" s="1"/>
  <c r="X12" i="5"/>
  <c r="C11" i="4" s="1"/>
  <c r="X155" i="5"/>
  <c r="S11" i="4" s="1"/>
  <c r="Y62" i="5"/>
  <c r="Y97" i="5"/>
  <c r="Y80" i="5"/>
  <c r="Y124" i="5"/>
  <c r="Y7" i="5"/>
  <c r="Y48" i="5"/>
  <c r="Y74" i="5"/>
  <c r="Y93" i="5"/>
  <c r="Y135" i="5"/>
  <c r="Y58" i="5"/>
  <c r="Y92" i="5"/>
  <c r="Y45" i="5"/>
  <c r="Y68" i="5"/>
  <c r="Y26" i="5"/>
  <c r="Y40" i="5"/>
  <c r="Y30" i="5"/>
  <c r="Y4" i="5"/>
  <c r="Y150" i="5"/>
  <c r="Y129" i="5"/>
  <c r="Y76" i="5"/>
  <c r="Y133" i="5"/>
  <c r="Y147" i="5"/>
  <c r="Y75" i="5"/>
  <c r="Y103" i="5"/>
  <c r="Y32" i="5"/>
  <c r="Y119" i="5"/>
  <c r="Y148" i="5"/>
  <c r="Y23" i="5"/>
  <c r="Y85" i="5"/>
  <c r="Y33" i="5"/>
  <c r="Y149" i="5"/>
  <c r="Y137" i="5"/>
  <c r="Y100" i="5"/>
  <c r="Y17" i="5"/>
  <c r="Y79" i="5"/>
  <c r="Y108" i="5"/>
  <c r="Y77" i="5"/>
  <c r="Y35" i="5"/>
  <c r="Y20" i="5"/>
  <c r="Y90" i="5"/>
  <c r="Y110" i="5"/>
  <c r="Y82" i="5"/>
  <c r="Y118" i="5"/>
  <c r="Y152" i="5"/>
  <c r="Y18" i="5"/>
  <c r="Y106" i="5"/>
  <c r="Y13" i="5"/>
  <c r="Y102" i="5"/>
  <c r="Y6" i="5"/>
  <c r="Y11" i="5"/>
  <c r="Y39" i="5"/>
  <c r="Y64" i="5"/>
  <c r="Y107" i="5"/>
  <c r="Y146" i="5"/>
  <c r="Y8" i="5"/>
  <c r="Y70" i="5"/>
  <c r="Y53" i="5"/>
  <c r="Y55" i="5"/>
  <c r="Y98" i="5"/>
  <c r="Y61" i="5"/>
  <c r="Y29" i="5"/>
  <c r="Y99" i="5"/>
  <c r="Y91" i="5"/>
  <c r="Y141" i="5"/>
  <c r="Y112" i="5"/>
  <c r="Y51" i="5"/>
  <c r="Y71" i="5"/>
  <c r="Y121" i="5"/>
  <c r="Y31" i="5"/>
  <c r="Y27" i="5"/>
  <c r="Y78" i="5"/>
  <c r="Y37" i="5"/>
  <c r="Y28" i="5"/>
  <c r="Y69" i="5"/>
  <c r="Y89" i="5"/>
  <c r="Y14" i="5"/>
  <c r="Y59" i="5"/>
  <c r="Y94" i="5"/>
  <c r="Y44" i="5"/>
  <c r="Y66" i="5"/>
  <c r="Y154" i="5"/>
  <c r="Y151" i="5"/>
  <c r="Y42" i="5"/>
  <c r="Y104" i="5"/>
  <c r="Y130" i="5"/>
  <c r="Y83" i="5"/>
  <c r="Y34" i="5"/>
  <c r="Y52" i="5"/>
  <c r="Y49" i="5"/>
  <c r="Y9" i="5"/>
  <c r="Y36" i="5"/>
  <c r="Y144" i="5"/>
  <c r="Y153" i="5"/>
  <c r="Y41" i="5"/>
  <c r="Y57" i="5"/>
  <c r="Y84" i="5"/>
  <c r="Y116" i="5"/>
  <c r="Y24" i="5"/>
  <c r="Y95" i="5"/>
  <c r="Y65" i="5"/>
  <c r="Y22" i="5"/>
  <c r="Y134" i="5"/>
  <c r="Y88" i="5"/>
  <c r="Y114" i="5"/>
  <c r="Y60" i="5"/>
  <c r="Y10" i="5"/>
  <c r="Y46" i="5"/>
  <c r="Y25" i="5"/>
  <c r="Y16" i="5"/>
  <c r="Y136" i="5"/>
  <c r="Y117" i="5"/>
  <c r="Y138" i="5"/>
  <c r="Y5" i="5"/>
  <c r="Y105" i="5"/>
  <c r="Y21" i="5"/>
  <c r="Y127" i="5"/>
  <c r="Y96" i="5"/>
  <c r="Y109" i="5"/>
  <c r="Y73" i="5"/>
  <c r="Y54" i="5"/>
  <c r="Y120" i="5"/>
  <c r="Y126" i="5"/>
  <c r="Y123" i="5"/>
  <c r="Y131" i="5"/>
  <c r="Y81" i="5"/>
  <c r="Y122" i="5"/>
  <c r="Y142" i="5"/>
  <c r="Y145" i="5"/>
  <c r="Y86" i="5"/>
  <c r="Y63" i="5"/>
  <c r="Y111" i="5"/>
  <c r="Y115" i="5"/>
  <c r="Y140" i="5"/>
  <c r="Y125" i="5"/>
  <c r="F159" i="5"/>
  <c r="Q159" i="5"/>
  <c r="S159" i="5"/>
  <c r="I159" i="5"/>
  <c r="M159" i="5"/>
  <c r="T159" i="5"/>
  <c r="O159" i="5"/>
  <c r="N159" i="5"/>
  <c r="K159" i="5"/>
  <c r="R159" i="5"/>
  <c r="J159" i="5"/>
  <c r="P159" i="5"/>
  <c r="H159" i="5"/>
  <c r="G159" i="5"/>
  <c r="L159" i="5"/>
  <c r="Y3" i="5"/>
  <c r="B16" i="4" s="1"/>
  <c r="K6" i="22" l="1"/>
  <c r="J6" i="22"/>
  <c r="K10" i="22"/>
  <c r="J10" i="22"/>
  <c r="K20" i="22"/>
  <c r="J20" i="22"/>
  <c r="K13" i="22"/>
  <c r="J13" i="22"/>
  <c r="K21" i="22"/>
  <c r="J21" i="22"/>
  <c r="K14" i="22"/>
  <c r="J14" i="22"/>
  <c r="K15" i="22"/>
  <c r="J15" i="22"/>
  <c r="K12" i="22"/>
  <c r="J12" i="22"/>
  <c r="J8" i="22"/>
  <c r="K8" i="22"/>
  <c r="K19" i="22"/>
  <c r="J19" i="22"/>
  <c r="K9" i="22"/>
  <c r="J9" i="22"/>
  <c r="K18" i="22"/>
  <c r="J18" i="22"/>
  <c r="K7" i="22"/>
  <c r="J7" i="22"/>
  <c r="J11" i="22"/>
  <c r="K11" i="22"/>
  <c r="U10" i="4"/>
  <c r="U9" i="4"/>
  <c r="K17" i="22"/>
  <c r="J17" i="22"/>
  <c r="K16" i="22"/>
  <c r="J16" i="22"/>
  <c r="K5" i="22"/>
  <c r="J5" i="22"/>
  <c r="U8" i="4"/>
  <c r="U6" i="4"/>
  <c r="U7" i="4"/>
  <c r="C10" i="22"/>
  <c r="B10" i="22"/>
  <c r="U11" i="4"/>
  <c r="C9" i="22"/>
  <c r="B9" i="22"/>
  <c r="D9" i="22" s="1"/>
  <c r="F18" i="22"/>
  <c r="F19" i="22"/>
  <c r="F6" i="22"/>
  <c r="F7" i="22"/>
  <c r="F8" i="22"/>
  <c r="F9" i="22"/>
  <c r="F10" i="22"/>
  <c r="F11" i="22"/>
  <c r="F12" i="22"/>
  <c r="F13" i="22"/>
  <c r="F14" i="22"/>
  <c r="F15" i="22"/>
  <c r="F16" i="22"/>
  <c r="F17" i="22"/>
  <c r="F5" i="22"/>
  <c r="D10" i="22" l="1"/>
  <c r="L19" i="22"/>
  <c r="M19" i="22" s="1"/>
  <c r="L21" i="22"/>
  <c r="M21" i="22" s="1"/>
  <c r="L20" i="22"/>
  <c r="M20" i="22" s="1"/>
  <c r="L18" i="22"/>
  <c r="M18" i="22" s="1"/>
  <c r="D4" i="6"/>
  <c r="C4" i="6"/>
  <c r="A4" i="6"/>
  <c r="A1" i="4"/>
  <c r="A1" i="3"/>
  <c r="G17" i="22" l="1"/>
  <c r="G16" i="22"/>
  <c r="G14" i="22"/>
  <c r="G11" i="22"/>
  <c r="G7" i="22"/>
  <c r="G6" i="22"/>
  <c r="G19" i="22"/>
  <c r="G12" i="22"/>
  <c r="G13" i="22"/>
  <c r="G9" i="22"/>
  <c r="G8" i="22"/>
  <c r="G5" i="22"/>
  <c r="G15" i="22"/>
  <c r="G18" i="22"/>
  <c r="G10" i="22"/>
  <c r="G21" i="22" l="1"/>
  <c r="G22" i="22"/>
  <c r="G23" i="22"/>
  <c r="L10" i="22" l="1"/>
  <c r="M10" i="22" s="1"/>
  <c r="L7" i="22"/>
  <c r="M7" i="22" s="1"/>
  <c r="L12" i="22"/>
  <c r="N13" i="22" s="1"/>
  <c r="L6" i="22"/>
  <c r="M6" i="22" s="1"/>
  <c r="L8" i="22"/>
  <c r="M8" i="22" s="1"/>
  <c r="L11" i="22"/>
  <c r="M11" i="22" s="1"/>
  <c r="L5" i="22"/>
  <c r="M5" i="22" s="1"/>
  <c r="L9" i="22"/>
  <c r="L13" i="22"/>
  <c r="M13" i="22" s="1"/>
  <c r="L16" i="22"/>
  <c r="M16" i="22" s="1"/>
  <c r="L17" i="22"/>
  <c r="M17" i="22" s="1"/>
  <c r="L14" i="22"/>
  <c r="M14" i="22" s="1"/>
  <c r="L15" i="22"/>
  <c r="M15" i="22" s="1"/>
  <c r="A4" i="22"/>
  <c r="N11" i="22" l="1"/>
  <c r="M12" i="22"/>
  <c r="N16" i="22"/>
  <c r="N14" i="22"/>
  <c r="N6" i="22"/>
  <c r="N7" i="22"/>
  <c r="N9" i="22"/>
  <c r="N10" i="22"/>
  <c r="M9" i="22"/>
  <c r="N5" i="22"/>
  <c r="N12" i="22"/>
  <c r="N17" i="22"/>
  <c r="N18" i="22"/>
  <c r="N15" i="22"/>
</calcChain>
</file>

<file path=xl/sharedStrings.xml><?xml version="1.0" encoding="utf-8"?>
<sst xmlns="http://schemas.openxmlformats.org/spreadsheetml/2006/main" count="4959" uniqueCount="389">
  <si>
    <t>URL</t>
  </si>
  <si>
    <t>P01</t>
  </si>
  <si>
    <t>P02</t>
  </si>
  <si>
    <t>P03</t>
  </si>
  <si>
    <t>Contact</t>
  </si>
  <si>
    <t>P04</t>
  </si>
  <si>
    <t>P05</t>
  </si>
  <si>
    <t>P06</t>
  </si>
  <si>
    <t>P07</t>
  </si>
  <si>
    <t>P08</t>
  </si>
  <si>
    <t>P09</t>
  </si>
  <si>
    <t>P10</t>
  </si>
  <si>
    <t>P11</t>
  </si>
  <si>
    <t>P12</t>
  </si>
  <si>
    <t>P13</t>
  </si>
  <si>
    <t>P14</t>
  </si>
  <si>
    <t>P15</t>
  </si>
  <si>
    <t>IMAGES</t>
  </si>
  <si>
    <t>1.1</t>
  </si>
  <si>
    <t>1.2</t>
  </si>
  <si>
    <t>1.3</t>
  </si>
  <si>
    <t>1.4</t>
  </si>
  <si>
    <t>1.5</t>
  </si>
  <si>
    <t>1.6</t>
  </si>
  <si>
    <t>1.7</t>
  </si>
  <si>
    <t>1.8</t>
  </si>
  <si>
    <t>1.9</t>
  </si>
  <si>
    <t>2.1</t>
  </si>
  <si>
    <t>2.2</t>
  </si>
  <si>
    <t>3.1</t>
  </si>
  <si>
    <t>3.2</t>
  </si>
  <si>
    <t>3.3</t>
  </si>
  <si>
    <t>4.1</t>
  </si>
  <si>
    <t>4.2</t>
  </si>
  <si>
    <t>4.3</t>
  </si>
  <si>
    <t>4.4</t>
  </si>
  <si>
    <t>4.5</t>
  </si>
  <si>
    <t>4.6</t>
  </si>
  <si>
    <t>4.7</t>
  </si>
  <si>
    <t>4.8</t>
  </si>
  <si>
    <t>4.9</t>
  </si>
  <si>
    <t>4.10</t>
  </si>
  <si>
    <t>4.11</t>
  </si>
  <si>
    <t>4.12</t>
  </si>
  <si>
    <t>4.13</t>
  </si>
  <si>
    <t>5.1</t>
  </si>
  <si>
    <t>5.2</t>
  </si>
  <si>
    <t>5.3</t>
  </si>
  <si>
    <t>5.4</t>
  </si>
  <si>
    <t>5.5</t>
  </si>
  <si>
    <t>5.6</t>
  </si>
  <si>
    <t>5.7</t>
  </si>
  <si>
    <t>5.8</t>
  </si>
  <si>
    <t>6.1</t>
  </si>
  <si>
    <t>6.2</t>
  </si>
  <si>
    <t>SCRIPTS</t>
  </si>
  <si>
    <t>7.1</t>
  </si>
  <si>
    <t>7.2</t>
  </si>
  <si>
    <t>7.3</t>
  </si>
  <si>
    <t>7.4</t>
  </si>
  <si>
    <t>7.5</t>
  </si>
  <si>
    <t>8.1</t>
  </si>
  <si>
    <t>8.2</t>
  </si>
  <si>
    <t>8.3</t>
  </si>
  <si>
    <t>8.4</t>
  </si>
  <si>
    <t>8.5</t>
  </si>
  <si>
    <t>8.6</t>
  </si>
  <si>
    <t>8.7</t>
  </si>
  <si>
    <t>8.8</t>
  </si>
  <si>
    <t>8.9</t>
  </si>
  <si>
    <t>8.10</t>
  </si>
  <si>
    <t>9.1</t>
  </si>
  <si>
    <t>9.2</t>
  </si>
  <si>
    <t>9.3</t>
  </si>
  <si>
    <t>9.4</t>
  </si>
  <si>
    <t>10.1</t>
  </si>
  <si>
    <t>10.2</t>
  </si>
  <si>
    <t>10.3</t>
  </si>
  <si>
    <t>10.4</t>
  </si>
  <si>
    <t>10.5</t>
  </si>
  <si>
    <t>10.6</t>
  </si>
  <si>
    <t>10.7</t>
  </si>
  <si>
    <t>10.8</t>
  </si>
  <si>
    <t>10.9</t>
  </si>
  <si>
    <t>10.10</t>
  </si>
  <si>
    <t>10.11</t>
  </si>
  <si>
    <t>10.12</t>
  </si>
  <si>
    <t>10.13</t>
  </si>
  <si>
    <t>10.14</t>
  </si>
  <si>
    <t>11.1</t>
  </si>
  <si>
    <t>11.2</t>
  </si>
  <si>
    <t>11.3</t>
  </si>
  <si>
    <t>11.4</t>
  </si>
  <si>
    <t>11.5</t>
  </si>
  <si>
    <t>11.6</t>
  </si>
  <si>
    <t>11.7</t>
  </si>
  <si>
    <t>11.8</t>
  </si>
  <si>
    <t>11.9</t>
  </si>
  <si>
    <t>11.10</t>
  </si>
  <si>
    <t>11.11</t>
  </si>
  <si>
    <t>11.12</t>
  </si>
  <si>
    <t>11.13</t>
  </si>
  <si>
    <t>NAVIGATION</t>
  </si>
  <si>
    <t>12.1</t>
  </si>
  <si>
    <t>12.2</t>
  </si>
  <si>
    <t>12.3</t>
  </si>
  <si>
    <t>12.4</t>
  </si>
  <si>
    <t>12.5</t>
  </si>
  <si>
    <t>12.6</t>
  </si>
  <si>
    <t>12.7</t>
  </si>
  <si>
    <t>12.8</t>
  </si>
  <si>
    <t>12.9</t>
  </si>
  <si>
    <t>12.10</t>
  </si>
  <si>
    <t>12.11</t>
  </si>
  <si>
    <t>CONSULTATION</t>
  </si>
  <si>
    <t>13.1</t>
  </si>
  <si>
    <t>13.2</t>
  </si>
  <si>
    <t>13.3</t>
  </si>
  <si>
    <t>13.4</t>
  </si>
  <si>
    <t>13.5</t>
  </si>
  <si>
    <t>13.6</t>
  </si>
  <si>
    <t>13.7</t>
  </si>
  <si>
    <t>13.8</t>
  </si>
  <si>
    <t>13.9</t>
  </si>
  <si>
    <t>13.10</t>
  </si>
  <si>
    <t>13.11</t>
  </si>
  <si>
    <t>13.12</t>
  </si>
  <si>
    <t>C</t>
  </si>
  <si>
    <t>NC</t>
  </si>
  <si>
    <t>NA</t>
  </si>
  <si>
    <t>D</t>
  </si>
  <si>
    <t>NT</t>
  </si>
  <si>
    <t>TOTAL D</t>
  </si>
  <si>
    <t>TOTAL C</t>
  </si>
  <si>
    <t>TOTAL NC</t>
  </si>
  <si>
    <t>TOTAL NA</t>
  </si>
  <si>
    <t>N</t>
  </si>
  <si>
    <t>Total</t>
  </si>
  <si>
    <t>A</t>
  </si>
  <si>
    <t>AA</t>
  </si>
  <si>
    <t>Page</t>
  </si>
  <si>
    <t>http://www.site.lu/accueil.html</t>
  </si>
  <si>
    <t>http://www.site.lu/authentification.html</t>
  </si>
  <si>
    <t>http://www.site.lu/contact.html</t>
  </si>
  <si>
    <t>http://www.site.lu/accessibilite.html</t>
  </si>
  <si>
    <t>http://www.site.lu/mentions-legales.html</t>
  </si>
  <si>
    <t>http://www.site.lu/aide.html</t>
  </si>
  <si>
    <t>http://www.site.lu/plandusite.html</t>
  </si>
  <si>
    <t>http://www.site.lu/recherche.html</t>
  </si>
  <si>
    <t>http://www.site.lu/actualites.html</t>
  </si>
  <si>
    <t>4.14</t>
  </si>
  <si>
    <t>4.15</t>
  </si>
  <si>
    <t>4.16</t>
  </si>
  <si>
    <t>4.17</t>
  </si>
  <si>
    <t>4.18</t>
  </si>
  <si>
    <t>RGAA</t>
  </si>
  <si>
    <t>13.13</t>
  </si>
  <si>
    <t>13.14</t>
  </si>
  <si>
    <t>-</t>
  </si>
  <si>
    <t>14.1</t>
  </si>
  <si>
    <t>14.2</t>
  </si>
  <si>
    <t>14.3</t>
  </si>
  <si>
    <t>15.1</t>
  </si>
  <si>
    <t>15.2</t>
  </si>
  <si>
    <t>15.3</t>
  </si>
  <si>
    <t>15.4</t>
  </si>
  <si>
    <t>15.5</t>
  </si>
  <si>
    <t>15.6</t>
  </si>
  <si>
    <t>16.1</t>
  </si>
  <si>
    <t>16.2</t>
  </si>
  <si>
    <t>16.3</t>
  </si>
  <si>
    <t>17.1</t>
  </si>
  <si>
    <t>17.2</t>
  </si>
  <si>
    <t>17.3</t>
  </si>
  <si>
    <t>17.4</t>
  </si>
  <si>
    <t>17.5</t>
  </si>
  <si>
    <t>17.6</t>
  </si>
  <si>
    <t>17.7</t>
  </si>
  <si>
    <t>17.8</t>
  </si>
  <si>
    <t>17.9</t>
  </si>
  <si>
    <t>17.10</t>
  </si>
  <si>
    <t>17.11</t>
  </si>
  <si>
    <t>E</t>
  </si>
  <si>
    <t>TOTAL E</t>
  </si>
  <si>
    <t>RAWeb 1 - ASSESSMENT GRID</t>
  </si>
  <si>
    <t>Instructions for use</t>
  </si>
  <si>
    <t>Reproduction rights
This document is licensed under CC-BY 3.0 LU</t>
  </si>
  <si>
    <r>
      <rPr>
        <b/>
        <sz val="11"/>
        <color rgb="FF000000"/>
        <rFont val="Calibri"/>
        <family val="2"/>
        <scheme val="minor"/>
      </rPr>
      <t>The grid model includes all the RAWeb criteria.</t>
    </r>
    <r>
      <rPr>
        <sz val="11"/>
        <color rgb="FF000000"/>
        <rFont val="Calibri"/>
        <family val="2"/>
        <scheme val="minor"/>
      </rPr>
      <t xml:space="preserve">
</t>
    </r>
    <r>
      <rPr>
        <b/>
        <sz val="11"/>
        <color rgb="FF000000"/>
        <rFont val="Calibri"/>
        <family val="2"/>
        <scheme val="minor"/>
      </rPr>
      <t>The audit grid model is a working tool prior to the drafting of the audit report. It is intended for site designers, developers and integrators. The person in charge of the audit must therefore be precise in the identification of errors, in the explanations and in the proposals for remedying them. The audit grid is appended to the RAWeb audit report.</t>
    </r>
  </si>
  <si>
    <t>The grid model has been drawn up for a sample of 15 pages. It does not automatically adapt to the number of pages in your sample:
- If your sample consists of fewer than 15 pages, you can either delete the sheets in the binder that are unused, or hide the unnecessary sheets. 
- If your sample is longer than 15 pages, you will need to add new sheets and extend the database (adding columns and modifying calculation formulas) to accommodate the data collected in these new sheets of the workbook.</t>
  </si>
  <si>
    <t>Step 1</t>
  </si>
  <si>
    <t>Fill in the Sample page with the titles and URLs of the pages concerned by the audit. This information will subsequently be included in each individual audit sheet (P01 - P15) as a title for the grid.
As a reminder, the sample on which the audit of a Website is carried out covers at least the following pages, where they exist :
- the home page;
- the legal aspects;
- the authentication page;
- the contact page;
- the "accessibility" page;
- the "help" page;
- the page or set of pages constituting the website documentation (if different from the "accessibility" page and the "help" page);
- the page or set of pages making up the help desk documentation;
- the "site map" page;
- at least one relevant page for each type of service provided and any other main intended use (e.g. 1st level headings in the tree structure), including the search functionality;
- a page containing at least one relevant downloadable document, where applicable, for each type of service provided and for any other main intended use;
- the set of pages making up a process (for example, an input form or a multi-page transaction);
- examples of pages with a significantly different appearance or different type of content (e.g. a page containing data tables, multimedia elements, illustrations, forms, real-time communication functionality, etc.).</t>
  </si>
  <si>
    <t>The selection and number of pages audited must be representative of the site. In particular, consultation statistics can be taken into account when drawing up the sample.
Finally, randomly selected pages representing at least 10% of the elements in the sample described above are added.</t>
  </si>
  <si>
    <t>Step 2</t>
  </si>
  <si>
    <t>Carry out the audit on the sample.
A criterion can have 4 different statuses:
- C: COMPLIANT. The criterion is compliant for all the elements on the page.
- NC: NON-COMPLIANT. At least one of the elements of the page concerned by the criterion is not compliant.
- NA: NOT APPLICABLE. Either no element on the page concerns the criterion, or the only content that concerns the criterion is exempt, or the only content that concerns the criterion is subject to derogation and offers an accessible digital alternative.
- NT: NOT TESTED. The criterion is not tested. This status is used to measure the progress of the audit.</t>
  </si>
  <si>
    <t>In the Audit grid status box, enter one of these 4 abbreviations depending on your assessment. The boxes will change colour depending on the status. In the "Summary" sheet, you will find a total by theme and level of your entries in the audit grids.
There is also a "Problems detected" box where you can describe the problems you have encountered and make recommendations for correction.</t>
  </si>
  <si>
    <r>
      <rPr>
        <sz val="11"/>
        <color rgb="FF000000"/>
        <rFont val="Calibri"/>
        <family val="2"/>
        <scheme val="minor"/>
      </rPr>
      <t xml:space="preserve">The </t>
    </r>
    <r>
      <rPr>
        <b/>
        <sz val="11"/>
        <color rgb="FF000000"/>
        <rFont val="Calibri"/>
        <family val="2"/>
        <scheme val="minor"/>
      </rPr>
      <t xml:space="preserve">Derogation/Exemption </t>
    </r>
    <r>
      <rPr>
        <sz val="11"/>
        <color rgb="FF000000"/>
        <rFont val="Calibri"/>
        <family val="2"/>
        <scheme val="minor"/>
      </rPr>
      <t xml:space="preserve">column  allows you to indicate the derogations or exemptions present on the page and by criterion. The default value is </t>
    </r>
    <r>
      <rPr>
        <b/>
        <sz val="11"/>
        <color rgb="FF000000"/>
        <rFont val="Calibri"/>
        <family val="2"/>
        <scheme val="minor"/>
      </rPr>
      <t>N</t>
    </r>
    <r>
      <rPr>
        <sz val="11"/>
        <color rgb="FF000000"/>
        <rFont val="Calibri"/>
        <family val="2"/>
        <scheme val="minor"/>
      </rPr>
      <t xml:space="preserve">, meaning that there are no derogations. If a derogation is present for a criterion, enter </t>
    </r>
    <r>
      <rPr>
        <b/>
        <sz val="11"/>
        <color rgb="FF000000"/>
        <rFont val="Calibri"/>
        <family val="2"/>
        <scheme val="minor"/>
      </rPr>
      <t>D</t>
    </r>
    <r>
      <rPr>
        <sz val="11"/>
        <color rgb="FF000000"/>
        <rFont val="Calibri"/>
        <family val="2"/>
        <scheme val="minor"/>
      </rPr>
      <t xml:space="preserve"> in the box (it will be coloured). If an exemption is present, enter E in the box (it will be coloured). Similarly, on the right, there is a "Comments in the event of derogation/exemptions" box in which you explain which element you are derogating from and what the justifications are, or which elements on the page are exempt. 
Please note: a criterion can never be waived or exempted, only content can be. If you have a derogation or exemption, it is important to keep a record of it. The exempted content is therefore no longer directly subject to evaluation, but the criterion can still be evaluated for the other content on the page.</t>
    </r>
  </si>
  <si>
    <t>Sample evaluated</t>
  </si>
  <si>
    <t>Date: dd/mm/yyyy</t>
  </si>
  <si>
    <t>Auditor: Last name First name</t>
  </si>
  <si>
    <t>Context : Initial visit</t>
  </si>
  <si>
    <t>Site :</t>
  </si>
  <si>
    <t>site url</t>
  </si>
  <si>
    <t>Page number</t>
  </si>
  <si>
    <t>Page title</t>
  </si>
  <si>
    <t>Home</t>
  </si>
  <si>
    <t>Authentication</t>
  </si>
  <si>
    <t>Accessibility</t>
  </si>
  <si>
    <t>Legal information</t>
  </si>
  <si>
    <t>Help</t>
  </si>
  <si>
    <t>Site map</t>
  </si>
  <si>
    <t>Search</t>
  </si>
  <si>
    <t>News</t>
  </si>
  <si>
    <t>RAWeb 1 Audit - Summary of results</t>
  </si>
  <si>
    <t>RAWeb 1 compliance</t>
  </si>
  <si>
    <t>Compliance per page</t>
  </si>
  <si>
    <t>Compliance by theme</t>
  </si>
  <si>
    <t>Compliance rate</t>
  </si>
  <si>
    <t>Level</t>
  </si>
  <si>
    <t>Themes</t>
  </si>
  <si>
    <t>FRAMES</t>
  </si>
  <si>
    <t>COLOURS</t>
  </si>
  <si>
    <t>MULTIMEDIA</t>
  </si>
  <si>
    <t>TABLES</t>
  </si>
  <si>
    <t>LINKS</t>
  </si>
  <si>
    <t>MANDATORY ELEMENTS</t>
  </si>
  <si>
    <t>STRUCTURE</t>
  </si>
  <si>
    <t>PRESENTATION</t>
  </si>
  <si>
    <t>FORMS</t>
  </si>
  <si>
    <t xml:space="preserve">DOCUMENTATION AND ACCESSIBILITY FEATURES </t>
  </si>
  <si>
    <t>EDITING TOOLS</t>
  </si>
  <si>
    <t>REAL-TIME COMMUNICATION</t>
  </si>
  <si>
    <t>SUPPORT SERVICES</t>
  </si>
  <si>
    <t>Average</t>
  </si>
  <si>
    <t>Best page</t>
  </si>
  <si>
    <t>Worst page</t>
  </si>
  <si>
    <t>Criteria</t>
  </si>
  <si>
    <t>Recommendation</t>
  </si>
  <si>
    <t>DOC &amp; ACCESSIBILITY FEATURES</t>
  </si>
  <si>
    <t>Compliance rate
Percentage of criteria complied with (sum of compliant criteria divided by the number of applicable criteria) :</t>
  </si>
  <si>
    <t>Home : http://www.site.lu/accueil.html</t>
  </si>
  <si>
    <t>Status</t>
  </si>
  <si>
    <t>Derogation / Exemption</t>
  </si>
  <si>
    <t>Problems detected</t>
  </si>
  <si>
    <t>Comments in the event of derogations / exemptions</t>
  </si>
  <si>
    <t>Authentication: http://www.site.lu/authentification.html</t>
  </si>
  <si>
    <t>Contact: http://www.site.lu/contact.html</t>
  </si>
  <si>
    <t>Accessibility: http://www.site.lu/accessibilite.html</t>
  </si>
  <si>
    <t>Legal information: http://www.site.lu/mentions-legales.html</t>
  </si>
  <si>
    <t>Help: http://www.site.lu/aide.html</t>
  </si>
  <si>
    <t>Site map : http://www.site.lu/plandusite.html</t>
  </si>
  <si>
    <t>Does each image conveying information have a text alternative?</t>
  </si>
  <si>
    <t>Is every decorative image correctly ignored by assistive technologies?</t>
  </si>
  <si>
    <t>For each image conveying information with a text alternative, is this alternative relevant (excluding special cases)?</t>
  </si>
  <si>
    <t>For each image used as a CAPTCHA or test image, with a text alternative, does this alternative make it possible to identify the nature and function of the image?</t>
  </si>
  <si>
    <t>For each image used as a CAPTCHA, is there an alternative access solution to the content or to the CAPTCHA function?</t>
  </si>
  <si>
    <t>Does each image conveying information have, if necessary, a detailed description?</t>
  </si>
  <si>
    <t>For each image conveying information with a detailed description, is this description relevant?</t>
  </si>
  <si>
    <t>Is each image caption, if necessary, correctly linked to the corresponding image?</t>
  </si>
  <si>
    <t>Does each frame have a frame title?</t>
  </si>
  <si>
    <t>For each frame with a frame title, is this frame title relevant?</t>
  </si>
  <si>
    <t>On each web page, is the contrast between the colour of the text and the colour of its background sufficiently high (excluding special cases)?</t>
  </si>
  <si>
    <t>On each web page, are the colours used in the user interface components or graphic element conveying informations sufficiently contrasting (excluding special cases)?</t>
  </si>
  <si>
    <t>Does each pre-recorded time-based media have, if necessary, a transcript or an audio description (excluding special cases)?</t>
  </si>
  <si>
    <t>For each pre-recorded time-based media with a synchronised transcript or audio description, are these relevant (excluding special cases)?</t>
  </si>
  <si>
    <t>Does each pre-recorded time-based media have, if necessary, a synchronised audio description (excluding special cases)?</t>
  </si>
  <si>
    <t>For each pre-recorded time-based media with a synchronised audio description, is this audio description relevant?</t>
  </si>
  <si>
    <t>Is each time-based media clearly identifiable (excluding special cases)?</t>
  </si>
  <si>
    <t>Does each non-time-based media have, if necessary, an alternative (excluding special cases)?</t>
  </si>
  <si>
    <t>For each non-time-based media having an alternative, is this alternative relevant?</t>
  </si>
  <si>
    <t>Is each automatically triggered sound controllable by the user?</t>
  </si>
  <si>
    <t>Is the viewing of each time-based media, if required, controllable by keyboard and any pointing device?</t>
  </si>
  <si>
    <t>Is each time-based media and non-time-based media compatible with assistive technologies (excluding special cases)?</t>
  </si>
  <si>
    <t>For each time-based media that has a synchronised caption or audio description track, are the control features for these alternatives presented at the same level as the main features?</t>
  </si>
  <si>
    <t>For each feature that transmits, converts or records pre-recorded synchronised time-based media that has a captions track, are the captions correctly preserved at the end of the process?</t>
  </si>
  <si>
    <t>For each pre-recorded time-based media, is the presentation of captions controllable by the user (excluding special cases)?</t>
  </si>
  <si>
    <t>Does each complex data table have a summary?</t>
  </si>
  <si>
    <t>For each complex data table with a summary, is the summary relevant?</t>
  </si>
  <si>
    <t>For each layout table, is the linearized content still comprehensible?</t>
  </si>
  <si>
    <t>For each data table with a title, is the title correctly associated with the data table?</t>
  </si>
  <si>
    <t>For each data table with a title, is the title relevant?</t>
  </si>
  <si>
    <t>For each data table, are each column header and each row header correctly declared?</t>
  </si>
  <si>
    <t>For each data table, is the appropriate technique used to associate each cell with its headers (excluding special cases)?</t>
  </si>
  <si>
    <t>Each layout table must not use elements specific to data tables. Is this rule respected?</t>
  </si>
  <si>
    <t>Is every link explicit (except in special cases)?</t>
  </si>
  <si>
    <t>Is each script, if necessary, compatible with assistive technologies?</t>
  </si>
  <si>
    <t>For each script with an alternative, is this alternative relevant?</t>
  </si>
  <si>
    <t>For each script that initiates a context change, is the user warned or does the user have control?</t>
  </si>
  <si>
    <t>On each web page, are status messages correctly rendered (by assistive technologies)?</t>
  </si>
  <si>
    <t>For each web page, is the generated source code valid for the specified document type?</t>
  </si>
  <si>
    <t>On each web page, is the default language present?</t>
  </si>
  <si>
    <t>For each web page with a default language, is the language code relevant?</t>
  </si>
  <si>
    <t>Does every web page have a page title?</t>
  </si>
  <si>
    <t>For each web page with a page title, is this title relevant?</t>
  </si>
  <si>
    <t>On each web page, is each language change indicated in the source code (excluding special cases)?</t>
  </si>
  <si>
    <t>On each web page, is the language code for each language change valid and relevant?</t>
  </si>
  <si>
    <t>On each web page, tags must not be used only for layout purposes. Is this rule respected?</t>
  </si>
  <si>
    <t>On each web page, are changes in reading direction indicated?</t>
  </si>
  <si>
    <t>On each web page, is the document structure consistent (excluding special cases)?</t>
  </si>
  <si>
    <t>On each web page, is each list correctly structured?</t>
  </si>
  <si>
    <t>On each web page, is each quotation correctly indicated?</t>
  </si>
  <si>
    <t>In the website, are style sheets used to control the presentation of information?</t>
  </si>
  <si>
    <t>On each web page, is the visible content conveying information still present when the style sheets are deactivated?</t>
  </si>
  <si>
    <t>On each web page, does the information remain understandable when the style sheets are deactivated?</t>
  </si>
  <si>
    <t>On each web page, is the text still readable when the font size is increased by at least 200% (excluding special cases)?</t>
  </si>
  <si>
    <t>On each web page, are the CSS declarations for element background and font colours used correctly?</t>
  </si>
  <si>
    <t>On each web page, is each link whose nature is not obvious visible in relation to the surrounding text?</t>
  </si>
  <si>
    <t>On each web page, for each element receiving the focus, is the focus visible?</t>
  </si>
  <si>
    <t>For each web page, should hidden content be ignored by assistive technologies?</t>
  </si>
  <si>
    <t>On each web page, information must not be conveyed solely by shape, size or location. Is this rule respected?</t>
  </si>
  <si>
    <t>On each web page, information must not be conveyed by shape, size or location only. Is this rule implemented appropriately?</t>
  </si>
  <si>
    <t>For each web page, can the content be presented without any loss of information or functionality and without having to scroll vertically for a window with a height of 256 px or horizontally for a window with a width of 320 px (excluding special cases)?</t>
  </si>
  <si>
    <t>On each web page, can the text spacing properties be redefined by the user without loss of content or functionality (except in special cases)?</t>
  </si>
  <si>
    <t>On each web page, is the additional content appearing when focused or when hovering over a user interface component controllable by the user (excluding special cases)?</t>
  </si>
  <si>
    <t>On each web page, can additional content that appears using CSS styles only be made visible using the keyboard and any pointing device?</t>
  </si>
  <si>
    <t>Does each form input field have a label?</t>
  </si>
  <si>
    <t>Is each label associated with a form field relevant (excluding special cases)?</t>
  </si>
  <si>
    <t>In each form, are each field label and its associated field located next to each other (excluding special cases)?</t>
  </si>
  <si>
    <t>For each form that modifies or deletes data, or transmits answers to a test or examination, or whose validation has financial or legal consequences, can the data entered be modified, updated or recovered by the user?</t>
  </si>
  <si>
    <t>Is the site map page relevant?</t>
  </si>
  <si>
    <t>In each set of pages, is the site map page accessible from an identical functionality?</t>
  </si>
  <si>
    <t>In each set of pages, is the search engine reachable in the same way?</t>
  </si>
  <si>
    <t>On each web page, is there a bypass or skip link to the main content region (excluding special cases)?</t>
  </si>
  <si>
    <t>On each web page, navigation must not contain any keyboard traps. Is this rule respected?</t>
  </si>
  <si>
    <t>On each web page, are keyboard shortcuts using only one key (lowercase or uppercase letter, punctuation, number or symbol) controllable by the user?</t>
  </si>
  <si>
    <t>On each web page, is the additional content that appears when hovering over, focusing on or activating a user interface component accessible by keyboard if necessary?</t>
  </si>
  <si>
    <t>For each web page, does the user have control over each time limit for modifying the content (excluding special cases)?</t>
  </si>
  <si>
    <t>On each web page, the opening of a new window must not be triggered without user action. Is this rule respected?</t>
  </si>
  <si>
    <t>On each web page, does each downloadable office document have an accessible version (excluding special cases)?</t>
  </si>
  <si>
    <t>For each office document with an accessible version, does this version offer the same information?</t>
  </si>
  <si>
    <t>Is there an alternative to every cryptic content (ASCII art, emoticon, cryptic syntax) on every web page?</t>
  </si>
  <si>
    <t>On each web page, for each cryptic content (ASCII art, emoticon, cryptic syntax) having an alternative, is this alternative relevant?</t>
  </si>
  <si>
    <t>On each web page, can the content be viewed in any screen orientation (portrait or landscape) (excluding special cases)?</t>
  </si>
  <si>
    <t>On each web page, can the features usable or available by means of a complex gesture also be available by means of a simple gesture (excluding special cases)?</t>
  </si>
  <si>
    <t>On each web page, can actions triggered by a pointing device on a single point on the screen be cancelled (except in special cases)?</t>
  </si>
  <si>
    <t>On each web page, can the features that involve movement to or from the device be satisfied in an alternative way (excluding special cases)?</t>
  </si>
  <si>
    <t>For each document conversion feature, is the accessibility information available in the source document kept in the destination document (excluding special cases)?</t>
  </si>
  <si>
    <t>Does each identification or control feature that relies on the use of biological characteristics of the user have an alternative method?</t>
  </si>
  <si>
    <t>Does the website's documentation describe the accessibility features available and information relating to compatibility with accessibility?</t>
  </si>
  <si>
    <t>For each accessibility feature described in the documentation, the mechanism for enabling an accessibility feature meets the accessibility needs of the users concerned. Is this rule respected (excluding special cases)?</t>
  </si>
  <si>
    <t>Does the website documentation comply with the digital accessibility rules?</t>
  </si>
  <si>
    <t>Does each editing tool allow you to define the accessibility information needed to create content that complies with the digital accessibility rules?</t>
  </si>
  <si>
    <t>Does the content generated by each transformation comply with the digital accessibility rules (excluding special cases)?</t>
  </si>
  <si>
    <t>For each accessibility error identified by an automatic or semi-automatic accessibility test, does the editing tool provide suggestions for repair?</t>
  </si>
  <si>
    <t>For each set of templates, at least one template complies with the digital accessibility rules. Is this rule respected?</t>
  </si>
  <si>
    <t>Is each template that makes it possible to comply with the digital accessibility rules clearly identifiable?</t>
  </si>
  <si>
    <t>Does each support service provide information about the accessibility features and accessibility compatibility described in the documentation of the website?</t>
  </si>
  <si>
    <t>The support service meets the communication needs of people with disabilities directly or through a relay service. Is this rule respected?</t>
  </si>
  <si>
    <t>Does the documentation provided by the support service comply with the digital accessibility rules?</t>
  </si>
  <si>
    <t>For each two-way voice communication web application, is the application capable of encoding and decoding this communication with a frequency range whose upper limit is at least 7,000 Hz?</t>
  </si>
  <si>
    <t>Does every web application that enables two-way voice communication have real-time text communication functionality?</t>
  </si>
  <si>
    <t>For each web application that enables two-way voice communication and real-time text, can both modes be used simultaneously?</t>
  </si>
  <si>
    <t>For each real-time text (RTT) functionality, can the messages be identified (excluding special cases)?</t>
  </si>
  <si>
    <t>For each two-way voice communication web application, is there a visual indicator of oral activity?</t>
  </si>
  <si>
    <t>Does each real-time text communication web application that can interact with other real-time text communication applications comply with the interoperability rules in force?</t>
  </si>
  <si>
    <t>For each real-time text communication (RTT) web application, the transmission time for each input unit is 500ms or less. Is this rule respected?</t>
  </si>
  <si>
    <t>For each telecommunication web application, is it possible to identify the person initiating a call?</t>
  </si>
  <si>
    <t>For each two-way voice communication web application which makes it possible to identify the activity of a speaker, it is possible to identify the activity of a signer. Is this rule respected?</t>
  </si>
  <si>
    <t>For each two-way voice communication web application that has voice-based services, can these be used without the need to listen or speak?</t>
  </si>
  <si>
    <t>For each two-way voice communication web application that has real-time video, is the quality of the video sufficient?</t>
  </si>
  <si>
    <t>Summary by theme and status</t>
  </si>
  <si>
    <t>AVERAGE RATE</t>
  </si>
  <si>
    <t>Compliance for each level</t>
  </si>
  <si>
    <t>In the absence of a replacement mechanism, each image of text conveying information must, if possible, be replaced by styled text. Is this rule respected (excluding special cases)?</t>
  </si>
  <si>
    <t>On each web page, the information must not be provided by colour alone. Is this rule respected?</t>
  </si>
  <si>
    <t>Does each pre-recorded synchronised time-based media have, if necessary, synchronised captions (excluding special cases)?</t>
  </si>
  <si>
    <t>For each pre-recorded synchronised time-based media with synchronised subtitles, are these captions relevant?</t>
  </si>
  <si>
    <t>Is the viewing of each non-time-based media accessible and operable by keyboard and any pointing device?</t>
  </si>
  <si>
    <t>For each feature that transmits, converts or records a pre-recorded time-based media with an audio description, is at the end of the process the audio description correctly preserved?</t>
  </si>
  <si>
    <t>For each pre-recorded synchronised time-based media that has subtitles, can these be vocalised (excluding special cases)?</t>
  </si>
  <si>
    <t>On each web page, does each link have an accessible name?</t>
  </si>
  <si>
    <t>Is each script accessible and operable by keyboard and any pointing device (excluding special cases)?</t>
  </si>
  <si>
    <t>Has each web page a defined document type?</t>
  </si>
  <si>
    <t>On each web page, is the information structured by the appropriate use of headings?</t>
  </si>
  <si>
    <t>In each form, is each label associated with a form input field having the same function and repeated several times in the same page or in a set of web pages consistent?</t>
  </si>
  <si>
    <t>In each form, are the related form controls grouped together, if necessary?</t>
  </si>
  <si>
    <t>In each form, does each group of related form controls have a legend?</t>
  </si>
  <si>
    <t>In each form, is each legend associated with a group of related form controls relevant?</t>
  </si>
  <si>
    <t>In each form, are the items of the same type in a combobox grouped together in a relevant way?</t>
  </si>
  <si>
    <t>In each form, is the label of each button relevant (excluding special cases)?</t>
  </si>
  <si>
    <t>In each form, is the error managementl used appropriately (excluding special cases)?</t>
  </si>
  <si>
    <t>In each form, is the error management accompanied, if necessary, by suggestions to help correct input errors?</t>
  </si>
  <si>
    <t>Can the purpose of an input field be identified to facilitate the automatic filling of fields with user data?</t>
  </si>
  <si>
    <t>Does each set of web pages have at least two different navigation systems (excluding special cases)?</t>
  </si>
  <si>
    <t>In each set of pages, are the menu and navigation bars always at the same place (except in special cases)?</t>
  </si>
  <si>
    <t>Can content grouping regions present in several web pages (header, main navigation, main content, footer and search engine) be reached or avoided?</t>
  </si>
  <si>
    <t>On each web page, is the navigation sequence consistent?</t>
  </si>
  <si>
    <t>On each web page, are sudden changes in brightness or blinking used correctly?</t>
  </si>
  <si>
    <t>On each web page, is every moving or blinking content controllable by the user?</t>
  </si>
  <si>
    <t>Does each editing tool provide help with creating content that complies with the digital accessibility rules?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</si>
</sst>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 [$€-40C];[Red]\-#,##0.00\ [$€-40C]"/>
    <numFmt numFmtId="165" formatCode="0.000000%"/>
  </numFmts>
  <fonts count="35" x14ac:knownFonts="1">
    <font>
      <sz val="12"/>
      <color rgb="FF000000"/>
      <name val="Arial"/>
    </font>
    <font>
      <b/>
      <sz val="8"/>
      <color rgb="FFFFFFFF"/>
      <name val="Arial"/>
      <family val="2"/>
    </font>
    <font>
      <sz val="8"/>
      <color rgb="FF000000"/>
      <name val="Arial"/>
      <family val="2"/>
    </font>
    <font>
      <b/>
      <sz val="8"/>
      <color rgb="FF000000"/>
      <name val="Arial"/>
      <family val="2"/>
    </font>
    <font>
      <b/>
      <i/>
      <sz val="16"/>
      <color rgb="FF000000"/>
      <name val="Arial"/>
      <family val="2"/>
    </font>
    <font>
      <b/>
      <sz val="8"/>
      <color rgb="FF808080"/>
      <name val="Arial"/>
      <family val="2"/>
    </font>
    <font>
      <b/>
      <i/>
      <u/>
      <sz val="12"/>
      <color rgb="FF000000"/>
      <name val="Arial"/>
      <family val="2"/>
    </font>
    <font>
      <b/>
      <sz val="11"/>
      <color rgb="FFFFFFFF"/>
      <name val="Arial"/>
      <family val="2"/>
    </font>
    <font>
      <b/>
      <sz val="12"/>
      <color rgb="FF000000"/>
      <name val="Arial"/>
      <family val="2"/>
    </font>
    <font>
      <b/>
      <sz val="12"/>
      <color rgb="FFFFFFFF"/>
      <name val="Arial"/>
      <family val="2"/>
    </font>
    <font>
      <b/>
      <sz val="12"/>
      <color rgb="FF808080"/>
      <name val="Arial"/>
      <family val="2"/>
    </font>
    <font>
      <u/>
      <sz val="10"/>
      <color rgb="FF0000D4"/>
      <name val="Arial"/>
      <family val="2"/>
    </font>
    <font>
      <b/>
      <sz val="12"/>
      <color rgb="FFFFFFFF"/>
      <name val="Calibri"/>
      <family val="2"/>
      <scheme val="minor"/>
    </font>
    <font>
      <b/>
      <sz val="11"/>
      <color rgb="FFFFFFFF"/>
      <name val="Calibri"/>
      <family val="2"/>
      <scheme val="minor"/>
    </font>
    <font>
      <sz val="12"/>
      <color rgb="FF000000"/>
      <name val="Calibri"/>
      <family val="2"/>
      <scheme val="minor"/>
    </font>
    <font>
      <b/>
      <sz val="12"/>
      <color rgb="FF000000"/>
      <name val="Calibri"/>
      <family val="2"/>
      <scheme val="minor"/>
    </font>
    <font>
      <b/>
      <sz val="8"/>
      <color rgb="FFFFFFFF"/>
      <name val="Calibri"/>
      <family val="2"/>
      <scheme val="minor"/>
    </font>
    <font>
      <b/>
      <sz val="10"/>
      <color rgb="FF000000"/>
      <name val="Calibri"/>
      <family val="2"/>
      <scheme val="minor"/>
    </font>
    <font>
      <sz val="10"/>
      <color rgb="FF000000"/>
      <name val="Calibri"/>
      <family val="2"/>
      <scheme val="minor"/>
    </font>
    <font>
      <b/>
      <sz val="11"/>
      <color rgb="FF000000"/>
      <name val="Calibri"/>
      <family val="2"/>
      <scheme val="minor"/>
    </font>
    <font>
      <sz val="11"/>
      <color rgb="FF000000"/>
      <name val="Calibri"/>
      <family val="2"/>
      <scheme val="minor"/>
    </font>
    <font>
      <sz val="11"/>
      <color rgb="FF800000"/>
      <name val="Calibri"/>
      <family val="2"/>
      <scheme val="minor"/>
    </font>
    <font>
      <sz val="12"/>
      <color rgb="FF000000"/>
      <name val="Arial"/>
      <family val="2"/>
    </font>
    <font>
      <sz val="10"/>
      <name val="Verdana"/>
      <family val="2"/>
    </font>
    <font>
      <b/>
      <sz val="14"/>
      <color rgb="FFFFFFFF"/>
      <name val="Calibri"/>
      <family val="2"/>
      <scheme val="minor"/>
    </font>
    <font>
      <b/>
      <sz val="20"/>
      <color rgb="FFFFFFFF"/>
      <name val="Calibri"/>
      <family val="2"/>
      <scheme val="minor"/>
    </font>
    <font>
      <b/>
      <sz val="15"/>
      <color rgb="FFFFFFFF"/>
      <name val="Arial"/>
      <family val="2"/>
    </font>
    <font>
      <b/>
      <sz val="12"/>
      <color theme="0"/>
      <name val="Calibri"/>
      <family val="2"/>
      <scheme val="minor"/>
    </font>
    <font>
      <sz val="12"/>
      <color theme="0"/>
      <name val="Calibri"/>
      <family val="2"/>
      <scheme val="minor"/>
    </font>
    <font>
      <sz val="8"/>
      <name val="Arial"/>
      <family val="2"/>
    </font>
    <font>
      <b/>
      <sz val="11"/>
      <color theme="0"/>
      <name val="Calibri"/>
      <family val="2"/>
      <scheme val="minor"/>
    </font>
    <font>
      <sz val="16"/>
      <color theme="0"/>
      <name val="Calibri"/>
      <family val="2"/>
      <scheme val="minor"/>
    </font>
    <font>
      <b/>
      <sz val="16"/>
      <color theme="0"/>
      <name val="Calibri"/>
      <family val="2"/>
      <scheme val="minor"/>
    </font>
    <font>
      <b/>
      <u/>
      <sz val="11"/>
      <color rgb="FFC81A71"/>
      <name val="Calibri"/>
      <family val="2"/>
      <scheme val="minor"/>
    </font>
    <font>
      <b/>
      <sz val="11"/>
      <color theme="2" tint="-0.499984740745262"/>
      <name val="Calibri"/>
      <family val="2"/>
      <scheme val="minor"/>
    </font>
  </fonts>
  <fills count="19">
    <fill>
      <patternFill patternType="none"/>
    </fill>
    <fill>
      <patternFill patternType="gray125"/>
    </fill>
    <fill>
      <patternFill patternType="solid">
        <fgColor rgb="FF07838B"/>
        <bgColor rgb="FF008080"/>
      </patternFill>
    </fill>
    <fill>
      <patternFill patternType="solid">
        <fgColor rgb="FFEEEEEE"/>
        <bgColor rgb="FFFFFFFF"/>
      </patternFill>
    </fill>
    <fill>
      <patternFill patternType="solid">
        <fgColor rgb="FFFFFFCC"/>
        <bgColor rgb="FFFFFFFF"/>
      </patternFill>
    </fill>
    <fill>
      <patternFill patternType="solid">
        <fgColor rgb="FF2D77D0"/>
        <bgColor rgb="FF0066CC"/>
      </patternFill>
    </fill>
    <fill>
      <patternFill patternType="solid">
        <fgColor rgb="FFFFFFFF"/>
        <bgColor rgb="FFFFFFCC"/>
      </patternFill>
    </fill>
    <fill>
      <patternFill patternType="solid">
        <fgColor rgb="FFDE1B3E"/>
        <bgColor rgb="FFC81A71"/>
      </patternFill>
    </fill>
    <fill>
      <patternFill patternType="solid">
        <fgColor rgb="FF000000"/>
        <bgColor rgb="FF003300"/>
      </patternFill>
    </fill>
    <fill>
      <patternFill patternType="solid">
        <fgColor rgb="FFC81A71"/>
        <bgColor rgb="FFDE1B3E"/>
      </patternFill>
    </fill>
    <fill>
      <patternFill patternType="solid">
        <fgColor rgb="FF933C53"/>
        <bgColor rgb="FF993300"/>
      </patternFill>
    </fill>
    <fill>
      <patternFill patternType="solid">
        <fgColor rgb="FF07132B"/>
        <bgColor rgb="FFDE1B3E"/>
      </patternFill>
    </fill>
    <fill>
      <patternFill patternType="solid">
        <fgColor rgb="FF07132B"/>
        <bgColor rgb="FF0066CC"/>
      </patternFill>
    </fill>
    <fill>
      <patternFill patternType="solid">
        <fgColor rgb="FF3066A2"/>
        <bgColor indexed="64"/>
      </patternFill>
    </fill>
    <fill>
      <patternFill patternType="solid">
        <fgColor rgb="FF3066A2"/>
        <bgColor rgb="FF0066CC"/>
      </patternFill>
    </fill>
    <fill>
      <patternFill patternType="solid">
        <fgColor rgb="FF3066A2"/>
        <bgColor rgb="FFFFFFFF"/>
      </patternFill>
    </fill>
    <fill>
      <patternFill patternType="solid">
        <fgColor theme="1"/>
        <bgColor rgb="FFFFFFFF"/>
      </patternFill>
    </fill>
    <fill>
      <patternFill patternType="solid">
        <fgColor theme="5" tint="0.79998168889431442"/>
        <bgColor rgb="FFFFFFFF"/>
      </patternFill>
    </fill>
    <fill>
      <patternFill patternType="solid">
        <fgColor theme="0" tint="-4.9989318521683403E-2"/>
        <bgColor indexed="64"/>
      </patternFill>
    </fill>
  </fills>
  <borders count="21">
    <border>
      <left/>
      <right/>
      <top/>
      <bottom/>
      <diagonal/>
    </border>
    <border>
      <left style="hair">
        <color auto="1"/>
      </left>
      <right style="hair">
        <color auto="1"/>
      </right>
      <top style="hair">
        <color auto="1"/>
      </top>
      <bottom style="hair">
        <color auto="1"/>
      </bottom>
      <diagonal/>
    </border>
    <border>
      <left/>
      <right/>
      <top/>
      <bottom style="hair">
        <color auto="1"/>
      </bottom>
      <diagonal/>
    </border>
    <border>
      <left style="hair">
        <color auto="1"/>
      </left>
      <right style="hair">
        <color auto="1"/>
      </right>
      <top style="hair">
        <color auto="1"/>
      </top>
      <bottom style="medium">
        <color auto="1"/>
      </bottom>
      <diagonal/>
    </border>
    <border>
      <left style="hair">
        <color auto="1"/>
      </left>
      <right style="hair">
        <color auto="1"/>
      </right>
      <top style="hair">
        <color auto="1"/>
      </top>
      <bottom/>
      <diagonal/>
    </border>
    <border>
      <left style="hair">
        <color auto="1"/>
      </left>
      <right style="hair">
        <color auto="1"/>
      </right>
      <top/>
      <bottom/>
      <diagonal/>
    </border>
    <border>
      <left style="hair">
        <color auto="1"/>
      </left>
      <right style="hair">
        <color auto="1"/>
      </right>
      <top/>
      <bottom style="hair">
        <color auto="1"/>
      </bottom>
      <diagonal/>
    </border>
    <border>
      <left/>
      <right style="hair">
        <color auto="1"/>
      </right>
      <top style="hair">
        <color auto="1"/>
      </top>
      <bottom/>
      <diagonal/>
    </border>
    <border>
      <left/>
      <right style="hair">
        <color auto="1"/>
      </right>
      <top/>
      <bottom/>
      <diagonal/>
    </border>
    <border>
      <left style="hair">
        <color auto="1"/>
      </left>
      <right style="hair">
        <color auto="1"/>
      </right>
      <top style="hair">
        <color auto="1"/>
      </top>
      <bottom style="thin">
        <color indexed="64"/>
      </bottom>
      <diagonal/>
    </border>
    <border>
      <left style="thin">
        <color indexed="64"/>
      </left>
      <right style="thin">
        <color indexed="64"/>
      </right>
      <top style="thin">
        <color indexed="64"/>
      </top>
      <bottom style="thin">
        <color indexed="64"/>
      </bottom>
      <diagonal/>
    </border>
    <border>
      <left/>
      <right style="hair">
        <color auto="1"/>
      </right>
      <top style="hair">
        <color auto="1"/>
      </top>
      <bottom style="hair">
        <color auto="1"/>
      </bottom>
      <diagonal/>
    </border>
    <border>
      <left style="hair">
        <color auto="1"/>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2">
    <xf numFmtId="0" fontId="0" fillId="0" borderId="0"/>
    <xf numFmtId="0" fontId="11" fillId="0" borderId="0" applyBorder="0" applyProtection="0"/>
    <xf numFmtId="49" fontId="1" fillId="2" borderId="0" applyBorder="0" applyProtection="0">
      <alignment horizontal="center" vertical="center"/>
    </xf>
    <xf numFmtId="0" fontId="2" fillId="3" borderId="0" applyBorder="0" applyProtection="0"/>
    <xf numFmtId="0" fontId="3" fillId="4" borderId="0" applyBorder="0" applyProtection="0">
      <alignment horizontal="center" vertical="center"/>
    </xf>
    <xf numFmtId="0" fontId="3" fillId="0" borderId="0" applyBorder="0" applyProtection="0">
      <alignment horizontal="center" vertical="center"/>
    </xf>
    <xf numFmtId="0" fontId="1" fillId="5" borderId="0" applyBorder="0" applyProtection="0"/>
    <xf numFmtId="0" fontId="4" fillId="0" borderId="0" applyBorder="0" applyProtection="0">
      <alignment horizontal="center" textRotation="90"/>
    </xf>
    <xf numFmtId="49" fontId="5" fillId="6" borderId="0" applyBorder="0" applyProtection="0">
      <alignment horizontal="center" vertical="center"/>
    </xf>
    <xf numFmtId="49" fontId="1" fillId="7" borderId="0" applyBorder="0" applyProtection="0">
      <alignment horizontal="center" vertical="center"/>
    </xf>
    <xf numFmtId="49" fontId="1" fillId="8" borderId="0" applyBorder="0" applyProtection="0">
      <alignment horizontal="center" vertical="center"/>
    </xf>
    <xf numFmtId="0" fontId="6" fillId="0" borderId="0" applyBorder="0" applyProtection="0"/>
    <xf numFmtId="164" fontId="6" fillId="0" borderId="0" applyBorder="0" applyProtection="0"/>
    <xf numFmtId="0" fontId="7" fillId="9" borderId="0" applyBorder="0" applyProtection="0">
      <alignment horizontal="center" vertical="center"/>
    </xf>
    <xf numFmtId="0" fontId="8" fillId="10" borderId="0" applyBorder="0" applyProtection="0"/>
    <xf numFmtId="49" fontId="9" fillId="2" borderId="0" applyBorder="0" applyProtection="0"/>
    <xf numFmtId="0" fontId="8" fillId="4" borderId="0" applyBorder="0" applyProtection="0"/>
    <xf numFmtId="0" fontId="8" fillId="0" borderId="0" applyBorder="0" applyProtection="0"/>
    <xf numFmtId="49" fontId="10" fillId="6" borderId="0" applyBorder="0" applyProtection="0"/>
    <xf numFmtId="49" fontId="9" fillId="7" borderId="0" applyBorder="0" applyProtection="0"/>
    <xf numFmtId="49" fontId="9" fillId="8" borderId="0" applyBorder="0" applyProtection="0"/>
    <xf numFmtId="9" fontId="22" fillId="0" borderId="0" applyFont="0" applyFill="0" applyBorder="0" applyAlignment="0" applyProtection="0"/>
  </cellStyleXfs>
  <cellXfs count="119">
    <xf numFmtId="0" fontId="0" fillId="0" borderId="0" xfId="0"/>
    <xf numFmtId="0" fontId="0" fillId="0" borderId="0" xfId="0" applyAlignment="1">
      <alignment horizontal="left" vertical="center" wrapText="1"/>
    </xf>
    <xf numFmtId="0" fontId="8" fillId="0" borderId="0" xfId="0" applyFont="1" applyAlignment="1">
      <alignment horizontal="center" vertical="center" wrapText="1"/>
    </xf>
    <xf numFmtId="0" fontId="2" fillId="0" borderId="0" xfId="0" applyFont="1" applyAlignment="1">
      <alignment horizontal="left" vertical="center" wrapText="1"/>
    </xf>
    <xf numFmtId="0" fontId="0" fillId="0" borderId="0" xfId="0" applyAlignment="1">
      <alignment vertical="center"/>
    </xf>
    <xf numFmtId="0" fontId="0" fillId="0" borderId="0" xfId="0" applyAlignment="1">
      <alignment horizontal="center"/>
    </xf>
    <xf numFmtId="0" fontId="8" fillId="0" borderId="0" xfId="0" applyFont="1" applyAlignment="1">
      <alignment horizontal="center"/>
    </xf>
    <xf numFmtId="0" fontId="9" fillId="8" borderId="0" xfId="0" applyFont="1" applyFill="1" applyAlignment="1">
      <alignment horizontal="center"/>
    </xf>
    <xf numFmtId="0" fontId="8" fillId="3" borderId="1" xfId="0" applyFont="1" applyFill="1" applyBorder="1" applyAlignment="1">
      <alignment horizontal="center"/>
    </xf>
    <xf numFmtId="0" fontId="9" fillId="0" borderId="0" xfId="0" applyFont="1" applyAlignment="1">
      <alignment horizontal="center"/>
    </xf>
    <xf numFmtId="0" fontId="8" fillId="0" borderId="1" xfId="0" applyFont="1" applyBorder="1" applyAlignment="1">
      <alignment horizontal="center"/>
    </xf>
    <xf numFmtId="0" fontId="0" fillId="0" borderId="0" xfId="0" applyAlignment="1">
      <alignment horizontal="center" vertical="center" wrapText="1"/>
    </xf>
    <xf numFmtId="0" fontId="0" fillId="0" borderId="0" xfId="0" applyAlignment="1">
      <alignment vertical="center" wrapText="1"/>
    </xf>
    <xf numFmtId="0" fontId="14" fillId="0" borderId="0" xfId="0" applyFont="1"/>
    <xf numFmtId="0" fontId="18" fillId="0" borderId="1" xfId="0" applyFont="1" applyBorder="1" applyAlignment="1">
      <alignment horizontal="center" vertical="center" wrapText="1"/>
    </xf>
    <xf numFmtId="0" fontId="16" fillId="0" borderId="0" xfId="6" applyFont="1" applyFill="1" applyAlignment="1" applyProtection="1">
      <alignment horizontal="center" vertical="center" wrapText="1"/>
    </xf>
    <xf numFmtId="0" fontId="15" fillId="0" borderId="0" xfId="0" applyFont="1"/>
    <xf numFmtId="0" fontId="18" fillId="0" borderId="0" xfId="0" applyFont="1" applyAlignment="1">
      <alignment horizontal="center"/>
    </xf>
    <xf numFmtId="0" fontId="14" fillId="0" borderId="0" xfId="0" applyFont="1" applyAlignment="1">
      <alignment horizontal="center"/>
    </xf>
    <xf numFmtId="0" fontId="14" fillId="0" borderId="0" xfId="0" applyFont="1" applyAlignment="1">
      <alignment horizontal="left"/>
    </xf>
    <xf numFmtId="0" fontId="15" fillId="3" borderId="1" xfId="0" applyFont="1" applyFill="1" applyBorder="1" applyAlignment="1">
      <alignment horizontal="center"/>
    </xf>
    <xf numFmtId="0" fontId="12" fillId="0" borderId="1" xfId="0" applyFont="1" applyBorder="1" applyAlignment="1">
      <alignment horizontal="center"/>
    </xf>
    <xf numFmtId="0" fontId="19" fillId="0" borderId="1" xfId="0" applyFont="1" applyBorder="1" applyAlignment="1">
      <alignment horizontal="center" vertical="center" wrapText="1"/>
    </xf>
    <xf numFmtId="0" fontId="20" fillId="0" borderId="1" xfId="0" applyFont="1" applyBorder="1" applyAlignment="1">
      <alignment horizontal="left" vertical="center" wrapText="1"/>
    </xf>
    <xf numFmtId="0" fontId="20" fillId="0" borderId="0" xfId="0" applyFont="1"/>
    <xf numFmtId="49" fontId="13" fillId="2" borderId="1" xfId="2" applyFont="1" applyBorder="1" applyProtection="1">
      <alignment horizontal="center" vertical="center"/>
    </xf>
    <xf numFmtId="49" fontId="13" fillId="7" borderId="1" xfId="9" applyFont="1" applyBorder="1" applyProtection="1">
      <alignment horizontal="center" vertical="center"/>
    </xf>
    <xf numFmtId="0" fontId="19" fillId="4" borderId="1" xfId="4" applyFont="1" applyBorder="1" applyProtection="1">
      <alignment horizontal="center" vertical="center"/>
    </xf>
    <xf numFmtId="0" fontId="20" fillId="0" borderId="1" xfId="0" applyFont="1" applyBorder="1" applyAlignment="1">
      <alignment horizontal="center" vertical="center" wrapText="1"/>
    </xf>
    <xf numFmtId="0" fontId="20" fillId="0" borderId="0" xfId="0" applyFont="1" applyAlignment="1">
      <alignment vertical="center"/>
    </xf>
    <xf numFmtId="0" fontId="21" fillId="0" borderId="1" xfId="0" applyFont="1" applyBorder="1" applyAlignment="1">
      <alignment horizontal="left" vertical="center" wrapText="1"/>
    </xf>
    <xf numFmtId="0" fontId="19" fillId="0" borderId="1" xfId="0" applyFont="1" applyBorder="1" applyAlignment="1">
      <alignment horizontal="left" vertical="center" wrapText="1"/>
    </xf>
    <xf numFmtId="9" fontId="0" fillId="0" borderId="0" xfId="21" applyFont="1"/>
    <xf numFmtId="165" fontId="14" fillId="0" borderId="0" xfId="21" applyNumberFormat="1" applyFont="1"/>
    <xf numFmtId="0" fontId="0" fillId="0" borderId="0" xfId="0" applyAlignment="1">
      <alignment horizontal="right"/>
    </xf>
    <xf numFmtId="10" fontId="0" fillId="0" borderId="0" xfId="0" applyNumberFormat="1" applyAlignment="1">
      <alignment horizontal="left"/>
    </xf>
    <xf numFmtId="10" fontId="0" fillId="0" borderId="0" xfId="21" applyNumberFormat="1" applyFont="1" applyAlignment="1">
      <alignment horizontal="left"/>
    </xf>
    <xf numFmtId="0" fontId="22" fillId="0" borderId="0" xfId="0" applyFont="1" applyAlignment="1">
      <alignment horizontal="left" vertical="center" wrapText="1"/>
    </xf>
    <xf numFmtId="0" fontId="14" fillId="0" borderId="1" xfId="0" applyFont="1" applyBorder="1" applyAlignment="1">
      <alignment horizontal="left" vertical="center" wrapText="1"/>
    </xf>
    <xf numFmtId="0" fontId="14" fillId="0" borderId="1" xfId="1" applyFont="1" applyBorder="1" applyAlignment="1" applyProtection="1">
      <alignment vertical="center" wrapText="1"/>
    </xf>
    <xf numFmtId="0" fontId="14" fillId="0" borderId="1" xfId="0" applyFont="1" applyBorder="1" applyAlignment="1">
      <alignment vertical="center" wrapText="1"/>
    </xf>
    <xf numFmtId="0" fontId="14" fillId="0" borderId="1" xfId="0" applyFont="1" applyBorder="1" applyAlignment="1">
      <alignment horizontal="left" vertical="center"/>
    </xf>
    <xf numFmtId="0" fontId="20" fillId="0" borderId="1" xfId="0" applyFont="1" applyBorder="1" applyAlignment="1">
      <alignment vertical="center"/>
    </xf>
    <xf numFmtId="0" fontId="12" fillId="0" borderId="0" xfId="13" applyFont="1" applyFill="1" applyAlignment="1" applyProtection="1">
      <alignment vertical="center" wrapText="1"/>
    </xf>
    <xf numFmtId="0" fontId="16" fillId="12" borderId="0" xfId="6" applyFont="1" applyFill="1" applyProtection="1"/>
    <xf numFmtId="0" fontId="0" fillId="13" borderId="0" xfId="0" applyFill="1" applyAlignment="1">
      <alignment horizontal="center"/>
    </xf>
    <xf numFmtId="0" fontId="0" fillId="13" borderId="0" xfId="0" applyFill="1"/>
    <xf numFmtId="0" fontId="13" fillId="14" borderId="1" xfId="6" applyFont="1" applyFill="1" applyBorder="1" applyAlignment="1" applyProtection="1">
      <alignment horizontal="center" vertical="center" wrapText="1"/>
    </xf>
    <xf numFmtId="0" fontId="19" fillId="0" borderId="1" xfId="0" quotePrefix="1" applyFont="1" applyBorder="1" applyAlignment="1">
      <alignment horizontal="center" vertical="center" wrapText="1"/>
    </xf>
    <xf numFmtId="0" fontId="20" fillId="0" borderId="0" xfId="0" applyFont="1" applyAlignment="1">
      <alignment horizontal="left" vertical="center" wrapText="1"/>
    </xf>
    <xf numFmtId="0" fontId="12" fillId="0" borderId="11" xfId="0" applyFont="1" applyBorder="1" applyAlignment="1">
      <alignment horizontal="center"/>
    </xf>
    <xf numFmtId="0" fontId="14" fillId="0" borderId="10" xfId="0" applyFont="1" applyBorder="1" applyAlignment="1">
      <alignment horizontal="center"/>
    </xf>
    <xf numFmtId="9" fontId="14" fillId="0" borderId="10" xfId="21" applyFont="1" applyBorder="1" applyAlignment="1">
      <alignment horizontal="center"/>
    </xf>
    <xf numFmtId="0" fontId="22" fillId="0" borderId="0" xfId="0" applyFont="1"/>
    <xf numFmtId="0" fontId="20" fillId="3" borderId="0" xfId="0" applyFont="1" applyFill="1" applyAlignment="1">
      <alignment horizontal="center"/>
    </xf>
    <xf numFmtId="0" fontId="14" fillId="13" borderId="0" xfId="0" applyFont="1" applyFill="1"/>
    <xf numFmtId="0" fontId="14" fillId="13" borderId="0" xfId="0" applyFont="1" applyFill="1" applyAlignment="1">
      <alignment horizontal="center"/>
    </xf>
    <xf numFmtId="0" fontId="28" fillId="13" borderId="0" xfId="0" applyFont="1" applyFill="1"/>
    <xf numFmtId="0" fontId="28" fillId="13" borderId="0" xfId="0" applyFont="1" applyFill="1" applyAlignment="1">
      <alignment horizontal="center"/>
    </xf>
    <xf numFmtId="0" fontId="27" fillId="15" borderId="1" xfId="0" applyFont="1" applyFill="1" applyBorder="1" applyAlignment="1">
      <alignment horizontal="center"/>
    </xf>
    <xf numFmtId="0" fontId="27" fillId="13" borderId="1" xfId="0" applyFont="1" applyFill="1" applyBorder="1" applyAlignment="1">
      <alignment horizontal="center"/>
    </xf>
    <xf numFmtId="0" fontId="27" fillId="13" borderId="11" xfId="0" applyFont="1" applyFill="1" applyBorder="1" applyAlignment="1">
      <alignment horizontal="center"/>
    </xf>
    <xf numFmtId="0" fontId="30" fillId="16" borderId="1" xfId="4" applyFont="1" applyFill="1" applyBorder="1" applyProtection="1">
      <alignment horizontal="center" vertical="center"/>
    </xf>
    <xf numFmtId="0" fontId="19" fillId="17" borderId="1" xfId="4" applyFont="1" applyFill="1" applyBorder="1" applyProtection="1">
      <alignment horizontal="center" vertical="center"/>
    </xf>
    <xf numFmtId="0" fontId="20" fillId="0" borderId="0" xfId="0" applyFont="1" applyAlignment="1">
      <alignment horizontal="center"/>
    </xf>
    <xf numFmtId="0" fontId="20" fillId="18" borderId="0" xfId="0" applyFont="1" applyFill="1" applyAlignment="1">
      <alignment horizontal="center"/>
    </xf>
    <xf numFmtId="0" fontId="20" fillId="3" borderId="13" xfId="0" applyFont="1" applyFill="1" applyBorder="1" applyAlignment="1">
      <alignment horizontal="center"/>
    </xf>
    <xf numFmtId="0" fontId="20" fillId="3" borderId="14" xfId="0" applyFont="1" applyFill="1" applyBorder="1" applyAlignment="1">
      <alignment horizontal="center"/>
    </xf>
    <xf numFmtId="0" fontId="20" fillId="3" borderId="15" xfId="0" applyFont="1" applyFill="1" applyBorder="1" applyAlignment="1">
      <alignment horizontal="center"/>
    </xf>
    <xf numFmtId="0" fontId="20" fillId="0" borderId="16" xfId="0" applyFont="1" applyBorder="1" applyAlignment="1">
      <alignment horizontal="center"/>
    </xf>
    <xf numFmtId="0" fontId="20" fillId="0" borderId="17" xfId="0" applyFont="1" applyBorder="1" applyAlignment="1">
      <alignment horizontal="center"/>
    </xf>
    <xf numFmtId="0" fontId="20" fillId="3" borderId="16" xfId="0" applyFont="1" applyFill="1" applyBorder="1" applyAlignment="1">
      <alignment horizontal="center"/>
    </xf>
    <xf numFmtId="0" fontId="20" fillId="3" borderId="17" xfId="0" applyFont="1" applyFill="1" applyBorder="1" applyAlignment="1">
      <alignment horizontal="center"/>
    </xf>
    <xf numFmtId="0" fontId="20" fillId="18" borderId="16" xfId="0" applyFont="1" applyFill="1" applyBorder="1" applyAlignment="1">
      <alignment horizontal="center"/>
    </xf>
    <xf numFmtId="0" fontId="20" fillId="0" borderId="18" xfId="0" applyFont="1" applyBorder="1" applyAlignment="1">
      <alignment horizontal="center"/>
    </xf>
    <xf numFmtId="0" fontId="20" fillId="0" borderId="19" xfId="0" applyFont="1" applyBorder="1" applyAlignment="1">
      <alignment horizontal="center"/>
    </xf>
    <xf numFmtId="0" fontId="20" fillId="0" borderId="20" xfId="0" applyFont="1" applyBorder="1" applyAlignment="1">
      <alignment horizontal="center"/>
    </xf>
    <xf numFmtId="0" fontId="14" fillId="0" borderId="0" xfId="0" applyFont="1" applyAlignment="1">
      <alignment horizontal="right" vertical="center"/>
    </xf>
    <xf numFmtId="9" fontId="0" fillId="0" borderId="0" xfId="21" applyFont="1" applyAlignment="1">
      <alignment horizontal="left" vertical="center"/>
    </xf>
    <xf numFmtId="0" fontId="23" fillId="0" borderId="0" xfId="0" applyFont="1" applyAlignment="1">
      <alignment horizontal="right" vertical="center"/>
    </xf>
    <xf numFmtId="0" fontId="23" fillId="0" borderId="0" xfId="0" applyFont="1" applyAlignment="1">
      <alignment horizontal="right" vertical="center" wrapText="1"/>
    </xf>
    <xf numFmtId="9" fontId="22" fillId="0" borderId="0" xfId="0" applyNumberFormat="1" applyFont="1" applyAlignment="1">
      <alignment horizontal="left" vertical="center"/>
    </xf>
    <xf numFmtId="49" fontId="34" fillId="6" borderId="1" xfId="8" applyFont="1" applyBorder="1" applyProtection="1">
      <alignment horizontal="center" vertical="center"/>
    </xf>
    <xf numFmtId="165" fontId="14" fillId="0" borderId="0" xfId="21" applyNumberFormat="1" applyFont="1" applyAlignment="1">
      <alignment horizontal="center" vertical="center"/>
    </xf>
    <xf numFmtId="10" fontId="0" fillId="0" borderId="0" xfId="21" applyNumberFormat="1" applyFont="1" applyAlignment="1">
      <alignment horizontal="center"/>
    </xf>
    <xf numFmtId="0" fontId="14" fillId="0" borderId="0" xfId="0" applyFont="1"/>
    <xf numFmtId="0" fontId="20" fillId="0" borderId="0" xfId="0" applyFont="1" applyAlignment="1">
      <alignment horizontal="left" vertical="center" wrapText="1"/>
    </xf>
    <xf numFmtId="0" fontId="17" fillId="0" borderId="0" xfId="0" applyFont="1" applyAlignment="1">
      <alignment horizontal="left" vertical="center" wrapText="1"/>
    </xf>
    <xf numFmtId="0" fontId="13" fillId="14" borderId="1" xfId="6" applyFont="1" applyFill="1" applyBorder="1" applyAlignment="1" applyProtection="1">
      <alignment horizontal="center" vertical="center" textRotation="90" wrapText="1"/>
    </xf>
    <xf numFmtId="0" fontId="19" fillId="0" borderId="0" xfId="0" applyFont="1" applyAlignment="1">
      <alignment horizontal="left" vertical="center" wrapText="1"/>
    </xf>
    <xf numFmtId="0" fontId="33" fillId="0" borderId="0" xfId="0" applyFont="1" applyAlignment="1">
      <alignment horizontal="left" vertical="center" wrapText="1"/>
    </xf>
    <xf numFmtId="0" fontId="0" fillId="0" borderId="0" xfId="0" applyAlignment="1">
      <alignment horizontal="center"/>
    </xf>
    <xf numFmtId="0" fontId="24" fillId="11" borderId="0" xfId="13" applyFont="1" applyFill="1" applyAlignment="1" applyProtection="1">
      <alignment horizontal="center" vertical="center" wrapText="1"/>
    </xf>
    <xf numFmtId="0" fontId="12" fillId="11" borderId="0" xfId="13" applyFont="1" applyFill="1" applyAlignment="1" applyProtection="1">
      <alignment horizontal="center" vertical="center" wrapText="1"/>
    </xf>
    <xf numFmtId="0" fontId="25" fillId="11" borderId="0" xfId="13" applyFont="1" applyFill="1" applyProtection="1">
      <alignment horizontal="center" vertical="center"/>
    </xf>
    <xf numFmtId="0" fontId="26" fillId="11" borderId="0" xfId="13" applyFont="1" applyFill="1" applyProtection="1">
      <alignment horizontal="center" vertical="center"/>
    </xf>
    <xf numFmtId="0" fontId="14" fillId="0" borderId="0" xfId="0" applyFont="1" applyAlignment="1">
      <alignment wrapText="1"/>
    </xf>
    <xf numFmtId="0" fontId="14" fillId="0" borderId="0" xfId="0" applyFont="1"/>
    <xf numFmtId="0" fontId="20" fillId="0" borderId="0" xfId="0" applyFont="1" applyAlignment="1">
      <alignment horizontal="left" vertical="center" wrapText="1"/>
    </xf>
    <xf numFmtId="0" fontId="14" fillId="0" borderId="0" xfId="0" applyFont="1" applyAlignment="1">
      <alignment horizontal="left" vertical="center" wrapText="1"/>
    </xf>
    <xf numFmtId="0" fontId="32" fillId="13" borderId="0" xfId="0" applyFont="1" applyFill="1" applyAlignment="1">
      <alignment vertical="top" wrapText="1"/>
    </xf>
    <xf numFmtId="0" fontId="31" fillId="13" borderId="0" xfId="0" applyFont="1" applyFill="1" applyAlignment="1">
      <alignment vertical="top" wrapText="1"/>
    </xf>
    <xf numFmtId="0" fontId="17" fillId="0" borderId="0" xfId="0" applyFont="1" applyAlignment="1">
      <alignment horizontal="left" vertical="center"/>
    </xf>
    <xf numFmtId="0" fontId="17" fillId="0" borderId="0" xfId="0" applyFont="1" applyAlignment="1">
      <alignment horizontal="left" vertical="center" wrapText="1"/>
    </xf>
    <xf numFmtId="0" fontId="13" fillId="14" borderId="7" xfId="6" applyFont="1" applyFill="1" applyBorder="1" applyAlignment="1" applyProtection="1">
      <alignment horizontal="center" vertical="center" textRotation="90" wrapText="1"/>
    </xf>
    <xf numFmtId="0" fontId="13" fillId="14" borderId="8" xfId="6" applyFont="1" applyFill="1" applyBorder="1" applyAlignment="1" applyProtection="1">
      <alignment horizontal="center" vertical="center" textRotation="90" wrapText="1"/>
    </xf>
    <xf numFmtId="0" fontId="13" fillId="14" borderId="1" xfId="6" applyFont="1" applyFill="1" applyBorder="1" applyAlignment="1" applyProtection="1">
      <alignment horizontal="center" vertical="center" textRotation="90" wrapText="1"/>
    </xf>
    <xf numFmtId="0" fontId="12" fillId="11" borderId="2" xfId="13" applyFont="1" applyFill="1" applyBorder="1" applyAlignment="1" applyProtection="1">
      <alignment horizontal="center" vertical="center" wrapText="1"/>
    </xf>
    <xf numFmtId="0" fontId="13" fillId="14" borderId="4" xfId="6" applyFont="1" applyFill="1" applyBorder="1" applyAlignment="1" applyProtection="1">
      <alignment horizontal="center" vertical="center" textRotation="90" wrapText="1"/>
    </xf>
    <xf numFmtId="0" fontId="13" fillId="14" borderId="5" xfId="6" applyFont="1" applyFill="1" applyBorder="1" applyAlignment="1" applyProtection="1">
      <alignment horizontal="center" vertical="center" textRotation="90" wrapText="1"/>
    </xf>
    <xf numFmtId="0" fontId="13" fillId="14" borderId="6" xfId="6" applyFont="1" applyFill="1" applyBorder="1" applyAlignment="1" applyProtection="1">
      <alignment horizontal="center" vertical="center" textRotation="90" wrapText="1"/>
    </xf>
    <xf numFmtId="0" fontId="14" fillId="0" borderId="0" xfId="0" applyFont="1" applyAlignment="1">
      <alignment horizontal="left" wrapText="1"/>
    </xf>
    <xf numFmtId="0" fontId="13" fillId="14" borderId="0" xfId="6" applyFont="1" applyFill="1" applyBorder="1" applyAlignment="1" applyProtection="1">
      <alignment horizontal="center" vertical="center" textRotation="90" wrapText="1"/>
    </xf>
    <xf numFmtId="0" fontId="13" fillId="14" borderId="3" xfId="6" applyFont="1" applyFill="1" applyBorder="1" applyAlignment="1" applyProtection="1">
      <alignment horizontal="center" vertical="center" wrapText="1"/>
    </xf>
    <xf numFmtId="0" fontId="13" fillId="14" borderId="4" xfId="6" applyFont="1" applyFill="1" applyBorder="1" applyAlignment="1" applyProtection="1">
      <alignment horizontal="center" vertical="center" wrapText="1"/>
    </xf>
    <xf numFmtId="0" fontId="13" fillId="14" borderId="3" xfId="6" applyFont="1" applyFill="1" applyBorder="1" applyAlignment="1" applyProtection="1">
      <alignment horizontal="center" vertical="center" textRotation="90" wrapText="1"/>
    </xf>
    <xf numFmtId="0" fontId="13" fillId="14" borderId="12" xfId="6" applyFont="1" applyFill="1" applyBorder="1" applyAlignment="1" applyProtection="1">
      <alignment horizontal="center" vertical="center" textRotation="90" wrapText="1"/>
    </xf>
    <xf numFmtId="0" fontId="13" fillId="14" borderId="9" xfId="6" applyFont="1" applyFill="1" applyBorder="1" applyAlignment="1" applyProtection="1">
      <alignment horizontal="center" vertical="center" textRotation="90" wrapText="1"/>
    </xf>
    <xf numFmtId="0" fontId="13" fillId="11" borderId="2" xfId="13" applyFont="1" applyFill="1" applyBorder="1" applyProtection="1">
      <alignment horizontal="center" vertical="center"/>
    </xf>
  </cellXfs>
  <cellStyles count="22">
    <cellStyle name="cf1" xfId="15" xr:uid="{00000000-0005-0000-0000-000000000000}"/>
    <cellStyle name="cf2" xfId="16" xr:uid="{00000000-0005-0000-0000-000001000000}"/>
    <cellStyle name="cf3" xfId="17" xr:uid="{00000000-0005-0000-0000-000002000000}"/>
    <cellStyle name="cf4" xfId="18" xr:uid="{00000000-0005-0000-0000-000003000000}"/>
    <cellStyle name="cf5" xfId="19" xr:uid="{00000000-0005-0000-0000-000004000000}"/>
    <cellStyle name="cf6" xfId="20" xr:uid="{00000000-0005-0000-0000-000005000000}"/>
    <cellStyle name="Conforme" xfId="2" xr:uid="{00000000-0005-0000-0000-000006000000}"/>
    <cellStyle name="Critère NA" xfId="3" xr:uid="{00000000-0005-0000-0000-000007000000}"/>
    <cellStyle name="Dérogation" xfId="4" xr:uid="{00000000-0005-0000-0000-000008000000}"/>
    <cellStyle name="Dérogation-N" xfId="5" xr:uid="{00000000-0005-0000-0000-000009000000}"/>
    <cellStyle name="Entête tableau" xfId="6" xr:uid="{00000000-0005-0000-0000-00000A000000}"/>
    <cellStyle name="Heading1" xfId="7" xr:uid="{00000000-0005-0000-0000-00000B000000}"/>
    <cellStyle name="Hyperlink" xfId="1" builtinId="8"/>
    <cellStyle name="Non applicable" xfId="8" xr:uid="{00000000-0005-0000-0000-00000D000000}"/>
    <cellStyle name="Non conforme" xfId="9" xr:uid="{00000000-0005-0000-0000-00000E000000}"/>
    <cellStyle name="Non testé" xfId="10" xr:uid="{00000000-0005-0000-0000-00000F000000}"/>
    <cellStyle name="Normal" xfId="0" builtinId="0"/>
    <cellStyle name="Percent" xfId="21" builtinId="5"/>
    <cellStyle name="Result" xfId="11" xr:uid="{00000000-0005-0000-0000-000012000000}"/>
    <cellStyle name="Result2" xfId="12" xr:uid="{00000000-0005-0000-0000-000013000000}"/>
    <cellStyle name="Titre tableau" xfId="13" xr:uid="{00000000-0005-0000-0000-000014000000}"/>
    <cellStyle name="TitreViolet" xfId="14" xr:uid="{00000000-0005-0000-0000-000015000000}"/>
  </cellStyles>
  <dxfs count="120">
    <dxf>
      <font>
        <b/>
        <sz val="12"/>
        <color rgb="FF000000"/>
        <name val="Arial"/>
      </font>
      <numFmt numFmtId="0" formatCode="General"/>
      <fill>
        <patternFill>
          <bgColor rgb="FFFFFFFF"/>
        </patternFill>
      </fill>
    </dxf>
    <dxf>
      <font>
        <b/>
        <sz val="12"/>
        <color rgb="FF000000"/>
        <name val="Arial"/>
      </font>
      <numFmt numFmtId="0" formatCode="General"/>
      <fill>
        <patternFill>
          <bgColor theme="5" tint="0.79998168889431442"/>
        </patternFill>
      </fill>
    </dxf>
    <dxf>
      <font>
        <b/>
        <sz val="12"/>
        <color rgb="FF000000"/>
        <name val="Arial"/>
      </font>
      <numFmt numFmtId="0" formatCode="General"/>
      <fill>
        <patternFill>
          <bgColor rgb="FFFFFFCC"/>
        </patternFill>
      </fill>
    </dxf>
    <dxf>
      <font>
        <b/>
        <sz val="12"/>
        <color rgb="FFFFFFFF"/>
        <name val="Arial"/>
      </font>
      <numFmt numFmtId="30" formatCode="@"/>
      <fill>
        <patternFill>
          <bgColor rgb="FF000000"/>
        </patternFill>
      </fill>
    </dxf>
    <dxf>
      <font>
        <b/>
        <i val="0"/>
        <sz val="12"/>
        <color theme="2" tint="-0.499984740745262"/>
        <name val="Arial (Corps)"/>
      </font>
      <numFmt numFmtId="30" formatCode="@"/>
      <fill>
        <patternFill>
          <bgColor rgb="FFFFFFFF"/>
        </patternFill>
      </fill>
    </dxf>
    <dxf>
      <font>
        <b/>
        <sz val="12"/>
        <color rgb="FFFFFFFF"/>
        <name val="Arial"/>
      </font>
      <numFmt numFmtId="30" formatCode="@"/>
      <fill>
        <patternFill>
          <bgColor rgb="FFDE1B3E"/>
        </patternFill>
      </fill>
    </dxf>
    <dxf>
      <font>
        <b/>
        <sz val="12"/>
        <color rgb="FFFFFFFF"/>
        <name val="Arial"/>
      </font>
      <numFmt numFmtId="30" formatCode="@"/>
      <fill>
        <patternFill>
          <bgColor rgb="FF07838B"/>
        </patternFill>
      </fill>
    </dxf>
    <dxf>
      <font>
        <b/>
        <sz val="12"/>
        <color rgb="FF000000"/>
        <name val="Arial"/>
      </font>
      <numFmt numFmtId="0" formatCode="General"/>
      <fill>
        <patternFill>
          <bgColor rgb="FFFFFFFF"/>
        </patternFill>
      </fill>
    </dxf>
    <dxf>
      <font>
        <b/>
        <sz val="12"/>
        <color rgb="FF000000"/>
        <name val="Arial"/>
      </font>
      <numFmt numFmtId="0" formatCode="General"/>
      <fill>
        <patternFill>
          <bgColor theme="5" tint="0.79998168889431442"/>
        </patternFill>
      </fill>
    </dxf>
    <dxf>
      <font>
        <b/>
        <sz val="12"/>
        <color rgb="FF000000"/>
        <name val="Arial"/>
      </font>
      <numFmt numFmtId="0" formatCode="General"/>
      <fill>
        <patternFill>
          <bgColor rgb="FFFFFFCC"/>
        </patternFill>
      </fill>
    </dxf>
    <dxf>
      <font>
        <b/>
        <sz val="12"/>
        <color rgb="FFFFFFFF"/>
        <name val="Arial"/>
      </font>
      <numFmt numFmtId="30" formatCode="@"/>
      <fill>
        <patternFill>
          <bgColor rgb="FF000000"/>
        </patternFill>
      </fill>
    </dxf>
    <dxf>
      <font>
        <b/>
        <i val="0"/>
        <sz val="12"/>
        <color theme="2" tint="-0.499984740745262"/>
        <name val="Arial (Corps)"/>
      </font>
      <numFmt numFmtId="30" formatCode="@"/>
      <fill>
        <patternFill>
          <bgColor rgb="FFFFFFFF"/>
        </patternFill>
      </fill>
    </dxf>
    <dxf>
      <font>
        <b/>
        <sz val="12"/>
        <color rgb="FFFFFFFF"/>
        <name val="Arial"/>
      </font>
      <numFmt numFmtId="30" formatCode="@"/>
      <fill>
        <patternFill>
          <bgColor rgb="FFDE1B3E"/>
        </patternFill>
      </fill>
    </dxf>
    <dxf>
      <font>
        <b/>
        <sz val="12"/>
        <color rgb="FFFFFFFF"/>
        <name val="Arial"/>
      </font>
      <numFmt numFmtId="30" formatCode="@"/>
      <fill>
        <patternFill>
          <bgColor rgb="FF07838B"/>
        </patternFill>
      </fill>
    </dxf>
    <dxf>
      <font>
        <b/>
        <sz val="12"/>
        <color rgb="FF000000"/>
        <name val="Arial"/>
      </font>
      <numFmt numFmtId="0" formatCode="General"/>
      <fill>
        <patternFill>
          <bgColor rgb="FFFFFFFF"/>
        </patternFill>
      </fill>
    </dxf>
    <dxf>
      <font>
        <b/>
        <sz val="12"/>
        <color rgb="FF000000"/>
        <name val="Arial"/>
      </font>
      <numFmt numFmtId="0" formatCode="General"/>
      <fill>
        <patternFill>
          <bgColor theme="5" tint="0.79998168889431442"/>
        </patternFill>
      </fill>
    </dxf>
    <dxf>
      <font>
        <b/>
        <sz val="12"/>
        <color rgb="FF000000"/>
        <name val="Arial"/>
      </font>
      <numFmt numFmtId="0" formatCode="General"/>
      <fill>
        <patternFill>
          <bgColor rgb="FFFFFFCC"/>
        </patternFill>
      </fill>
    </dxf>
    <dxf>
      <font>
        <b/>
        <sz val="12"/>
        <color rgb="FFFFFFFF"/>
        <name val="Arial"/>
      </font>
      <numFmt numFmtId="30" formatCode="@"/>
      <fill>
        <patternFill>
          <bgColor rgb="FF000000"/>
        </patternFill>
      </fill>
    </dxf>
    <dxf>
      <font>
        <b/>
        <i val="0"/>
        <sz val="12"/>
        <color theme="2" tint="-0.499984740745262"/>
        <name val="Arial (Corps)"/>
      </font>
      <numFmt numFmtId="30" formatCode="@"/>
      <fill>
        <patternFill>
          <bgColor rgb="FFFFFFFF"/>
        </patternFill>
      </fill>
    </dxf>
    <dxf>
      <font>
        <b/>
        <sz val="12"/>
        <color rgb="FFFFFFFF"/>
        <name val="Arial"/>
      </font>
      <numFmt numFmtId="30" formatCode="@"/>
      <fill>
        <patternFill>
          <bgColor rgb="FFDE1B3E"/>
        </patternFill>
      </fill>
    </dxf>
    <dxf>
      <font>
        <b/>
        <sz val="12"/>
        <color rgb="FFFFFFFF"/>
        <name val="Arial"/>
      </font>
      <numFmt numFmtId="30" formatCode="@"/>
      <fill>
        <patternFill>
          <bgColor rgb="FF07838B"/>
        </patternFill>
      </fill>
    </dxf>
    <dxf>
      <font>
        <b/>
        <sz val="12"/>
        <color rgb="FF000000"/>
        <name val="Arial"/>
      </font>
      <numFmt numFmtId="0" formatCode="General"/>
      <fill>
        <patternFill>
          <bgColor rgb="FFFFFFFF"/>
        </patternFill>
      </fill>
    </dxf>
    <dxf>
      <font>
        <b/>
        <sz val="12"/>
        <color rgb="FF000000"/>
        <name val="Arial"/>
      </font>
      <numFmt numFmtId="0" formatCode="General"/>
      <fill>
        <patternFill>
          <bgColor theme="5" tint="0.79998168889431442"/>
        </patternFill>
      </fill>
    </dxf>
    <dxf>
      <font>
        <b/>
        <sz val="12"/>
        <color rgb="FF000000"/>
        <name val="Arial"/>
      </font>
      <numFmt numFmtId="0" formatCode="General"/>
      <fill>
        <patternFill>
          <bgColor rgb="FFFFFFCC"/>
        </patternFill>
      </fill>
    </dxf>
    <dxf>
      <font>
        <b/>
        <sz val="12"/>
        <color rgb="FFFFFFFF"/>
        <name val="Arial"/>
      </font>
      <numFmt numFmtId="30" formatCode="@"/>
      <fill>
        <patternFill>
          <bgColor rgb="FF000000"/>
        </patternFill>
      </fill>
    </dxf>
    <dxf>
      <font>
        <b/>
        <i val="0"/>
        <sz val="12"/>
        <color theme="2" tint="-0.499984740745262"/>
        <name val="Arial (Corps)"/>
      </font>
      <numFmt numFmtId="30" formatCode="@"/>
      <fill>
        <patternFill>
          <bgColor rgb="FFFFFFFF"/>
        </patternFill>
      </fill>
    </dxf>
    <dxf>
      <font>
        <b/>
        <sz val="12"/>
        <color rgb="FFFFFFFF"/>
        <name val="Arial"/>
      </font>
      <numFmt numFmtId="30" formatCode="@"/>
      <fill>
        <patternFill>
          <bgColor rgb="FFDE1B3E"/>
        </patternFill>
      </fill>
    </dxf>
    <dxf>
      <font>
        <b/>
        <sz val="12"/>
        <color rgb="FFFFFFFF"/>
        <name val="Arial"/>
      </font>
      <numFmt numFmtId="30" formatCode="@"/>
      <fill>
        <patternFill>
          <bgColor rgb="FF07838B"/>
        </patternFill>
      </fill>
    </dxf>
    <dxf>
      <font>
        <b/>
        <sz val="12"/>
        <color rgb="FF000000"/>
        <name val="Arial"/>
      </font>
      <numFmt numFmtId="0" formatCode="General"/>
      <fill>
        <patternFill>
          <bgColor rgb="FFFFFFFF"/>
        </patternFill>
      </fill>
    </dxf>
    <dxf>
      <font>
        <b/>
        <sz val="12"/>
        <color rgb="FF000000"/>
        <name val="Arial"/>
      </font>
      <numFmt numFmtId="0" formatCode="General"/>
      <fill>
        <patternFill>
          <bgColor theme="5" tint="0.79998168889431442"/>
        </patternFill>
      </fill>
    </dxf>
    <dxf>
      <font>
        <b/>
        <sz val="12"/>
        <color rgb="FF000000"/>
        <name val="Arial"/>
      </font>
      <numFmt numFmtId="0" formatCode="General"/>
      <fill>
        <patternFill>
          <bgColor rgb="FFFFFFCC"/>
        </patternFill>
      </fill>
    </dxf>
    <dxf>
      <font>
        <b/>
        <sz val="12"/>
        <color rgb="FFFFFFFF"/>
        <name val="Arial"/>
      </font>
      <numFmt numFmtId="30" formatCode="@"/>
      <fill>
        <patternFill>
          <bgColor rgb="FF000000"/>
        </patternFill>
      </fill>
    </dxf>
    <dxf>
      <font>
        <b/>
        <i val="0"/>
        <sz val="12"/>
        <color theme="2" tint="-0.499984740745262"/>
        <name val="Arial (Corps)"/>
      </font>
      <numFmt numFmtId="30" formatCode="@"/>
      <fill>
        <patternFill>
          <bgColor rgb="FFFFFFFF"/>
        </patternFill>
      </fill>
    </dxf>
    <dxf>
      <font>
        <b/>
        <sz val="12"/>
        <color rgb="FFFFFFFF"/>
        <name val="Arial"/>
      </font>
      <numFmt numFmtId="30" formatCode="@"/>
      <fill>
        <patternFill>
          <bgColor rgb="FFDE1B3E"/>
        </patternFill>
      </fill>
    </dxf>
    <dxf>
      <font>
        <b/>
        <sz val="12"/>
        <color rgb="FFFFFFFF"/>
        <name val="Arial"/>
      </font>
      <numFmt numFmtId="30" formatCode="@"/>
      <fill>
        <patternFill>
          <bgColor rgb="FF07838B"/>
        </patternFill>
      </fill>
    </dxf>
    <dxf>
      <font>
        <b/>
        <sz val="12"/>
        <color rgb="FF000000"/>
        <name val="Arial"/>
      </font>
      <numFmt numFmtId="0" formatCode="General"/>
      <fill>
        <patternFill>
          <bgColor rgb="FFFFFFFF"/>
        </patternFill>
      </fill>
    </dxf>
    <dxf>
      <font>
        <b/>
        <sz val="12"/>
        <color rgb="FF000000"/>
        <name val="Arial"/>
      </font>
      <numFmt numFmtId="0" formatCode="General"/>
      <fill>
        <patternFill>
          <bgColor theme="5" tint="0.79998168889431442"/>
        </patternFill>
      </fill>
    </dxf>
    <dxf>
      <font>
        <b/>
        <sz val="12"/>
        <color rgb="FF000000"/>
        <name val="Arial"/>
      </font>
      <numFmt numFmtId="0" formatCode="General"/>
      <fill>
        <patternFill>
          <bgColor rgb="FFFFFFCC"/>
        </patternFill>
      </fill>
    </dxf>
    <dxf>
      <font>
        <b/>
        <sz val="12"/>
        <color rgb="FFFFFFFF"/>
        <name val="Arial"/>
      </font>
      <numFmt numFmtId="30" formatCode="@"/>
      <fill>
        <patternFill>
          <bgColor rgb="FF000000"/>
        </patternFill>
      </fill>
    </dxf>
    <dxf>
      <font>
        <b/>
        <i val="0"/>
        <sz val="12"/>
        <color theme="2" tint="-0.499984740745262"/>
        <name val="Arial (Corps)"/>
      </font>
      <numFmt numFmtId="30" formatCode="@"/>
      <fill>
        <patternFill>
          <bgColor rgb="FFFFFFFF"/>
        </patternFill>
      </fill>
    </dxf>
    <dxf>
      <font>
        <b/>
        <sz val="12"/>
        <color rgb="FFFFFFFF"/>
        <name val="Arial"/>
      </font>
      <numFmt numFmtId="30" formatCode="@"/>
      <fill>
        <patternFill>
          <bgColor rgb="FFDE1B3E"/>
        </patternFill>
      </fill>
    </dxf>
    <dxf>
      <font>
        <b/>
        <sz val="12"/>
        <color rgb="FFFFFFFF"/>
        <name val="Arial"/>
      </font>
      <numFmt numFmtId="30" formatCode="@"/>
      <fill>
        <patternFill>
          <bgColor rgb="FF07838B"/>
        </patternFill>
      </fill>
    </dxf>
    <dxf>
      <font>
        <b/>
        <sz val="12"/>
        <color rgb="FF000000"/>
        <name val="Arial"/>
      </font>
      <numFmt numFmtId="0" formatCode="General"/>
      <fill>
        <patternFill>
          <bgColor rgb="FFFFFFFF"/>
        </patternFill>
      </fill>
    </dxf>
    <dxf>
      <font>
        <b/>
        <sz val="12"/>
        <color rgb="FF000000"/>
        <name val="Arial"/>
      </font>
      <numFmt numFmtId="0" formatCode="General"/>
      <fill>
        <patternFill>
          <bgColor theme="5" tint="0.79998168889431442"/>
        </patternFill>
      </fill>
    </dxf>
    <dxf>
      <font>
        <b/>
        <sz val="12"/>
        <color rgb="FF000000"/>
        <name val="Arial"/>
      </font>
      <numFmt numFmtId="0" formatCode="General"/>
      <fill>
        <patternFill>
          <bgColor rgb="FFFFFFCC"/>
        </patternFill>
      </fill>
    </dxf>
    <dxf>
      <font>
        <b/>
        <sz val="12"/>
        <color rgb="FFFFFFFF"/>
        <name val="Arial"/>
      </font>
      <numFmt numFmtId="30" formatCode="@"/>
      <fill>
        <patternFill>
          <bgColor rgb="FF000000"/>
        </patternFill>
      </fill>
    </dxf>
    <dxf>
      <font>
        <b/>
        <i val="0"/>
        <sz val="12"/>
        <color theme="2" tint="-0.499984740745262"/>
        <name val="Arial (Corps)"/>
      </font>
      <numFmt numFmtId="30" formatCode="@"/>
      <fill>
        <patternFill>
          <bgColor rgb="FFFFFFFF"/>
        </patternFill>
      </fill>
    </dxf>
    <dxf>
      <font>
        <b/>
        <sz val="12"/>
        <color rgb="FFFFFFFF"/>
        <name val="Arial"/>
      </font>
      <numFmt numFmtId="30" formatCode="@"/>
      <fill>
        <patternFill>
          <bgColor rgb="FFDE1B3E"/>
        </patternFill>
      </fill>
    </dxf>
    <dxf>
      <font>
        <b/>
        <sz val="12"/>
        <color rgb="FFFFFFFF"/>
        <name val="Arial"/>
      </font>
      <numFmt numFmtId="30" formatCode="@"/>
      <fill>
        <patternFill>
          <bgColor rgb="FF07838B"/>
        </patternFill>
      </fill>
    </dxf>
    <dxf>
      <font>
        <b/>
        <sz val="12"/>
        <color rgb="FF000000"/>
        <name val="Arial"/>
      </font>
      <numFmt numFmtId="0" formatCode="General"/>
      <fill>
        <patternFill>
          <bgColor rgb="FFFFFFFF"/>
        </patternFill>
      </fill>
    </dxf>
    <dxf>
      <font>
        <b/>
        <sz val="12"/>
        <color rgb="FF000000"/>
        <name val="Arial"/>
      </font>
      <numFmt numFmtId="0" formatCode="General"/>
      <fill>
        <patternFill>
          <bgColor theme="5" tint="0.79998168889431442"/>
        </patternFill>
      </fill>
    </dxf>
    <dxf>
      <font>
        <b/>
        <sz val="12"/>
        <color rgb="FF000000"/>
        <name val="Arial"/>
      </font>
      <numFmt numFmtId="0" formatCode="General"/>
      <fill>
        <patternFill>
          <bgColor rgb="FFFFFFCC"/>
        </patternFill>
      </fill>
    </dxf>
    <dxf>
      <font>
        <b/>
        <sz val="12"/>
        <color rgb="FFFFFFFF"/>
        <name val="Arial"/>
      </font>
      <numFmt numFmtId="30" formatCode="@"/>
      <fill>
        <patternFill>
          <bgColor rgb="FF000000"/>
        </patternFill>
      </fill>
    </dxf>
    <dxf>
      <font>
        <b/>
        <i val="0"/>
        <sz val="12"/>
        <color theme="2" tint="-0.499984740745262"/>
        <name val="Arial (Corps)"/>
      </font>
      <numFmt numFmtId="30" formatCode="@"/>
      <fill>
        <patternFill>
          <bgColor rgb="FFFFFFFF"/>
        </patternFill>
      </fill>
    </dxf>
    <dxf>
      <font>
        <b/>
        <sz val="12"/>
        <color rgb="FFFFFFFF"/>
        <name val="Arial"/>
      </font>
      <numFmt numFmtId="30" formatCode="@"/>
      <fill>
        <patternFill>
          <bgColor rgb="FFDE1B3E"/>
        </patternFill>
      </fill>
    </dxf>
    <dxf>
      <font>
        <b/>
        <sz val="12"/>
        <color rgb="FFFFFFFF"/>
        <name val="Arial"/>
      </font>
      <numFmt numFmtId="30" formatCode="@"/>
      <fill>
        <patternFill>
          <bgColor rgb="FF07838B"/>
        </patternFill>
      </fill>
    </dxf>
    <dxf>
      <font>
        <b/>
        <sz val="12"/>
        <color rgb="FF000000"/>
        <name val="Arial"/>
      </font>
      <numFmt numFmtId="0" formatCode="General"/>
      <fill>
        <patternFill>
          <bgColor rgb="FFFFFFFF"/>
        </patternFill>
      </fill>
    </dxf>
    <dxf>
      <font>
        <b/>
        <sz val="12"/>
        <color rgb="FF000000"/>
        <name val="Arial"/>
      </font>
      <numFmt numFmtId="0" formatCode="General"/>
      <fill>
        <patternFill>
          <bgColor theme="5" tint="0.79998168889431442"/>
        </patternFill>
      </fill>
    </dxf>
    <dxf>
      <font>
        <b/>
        <sz val="12"/>
        <color rgb="FF000000"/>
        <name val="Arial"/>
      </font>
      <numFmt numFmtId="0" formatCode="General"/>
      <fill>
        <patternFill>
          <bgColor rgb="FFFFFFCC"/>
        </patternFill>
      </fill>
    </dxf>
    <dxf>
      <font>
        <b/>
        <sz val="12"/>
        <color rgb="FFFFFFFF"/>
        <name val="Arial"/>
      </font>
      <numFmt numFmtId="30" formatCode="@"/>
      <fill>
        <patternFill>
          <bgColor rgb="FF000000"/>
        </patternFill>
      </fill>
    </dxf>
    <dxf>
      <font>
        <b/>
        <i val="0"/>
        <sz val="12"/>
        <color theme="2" tint="-0.499984740745262"/>
        <name val="Arial (Corps)"/>
      </font>
      <numFmt numFmtId="30" formatCode="@"/>
      <fill>
        <patternFill>
          <bgColor rgb="FFFFFFFF"/>
        </patternFill>
      </fill>
    </dxf>
    <dxf>
      <font>
        <b/>
        <sz val="12"/>
        <color rgb="FFFFFFFF"/>
        <name val="Arial"/>
      </font>
      <numFmt numFmtId="30" formatCode="@"/>
      <fill>
        <patternFill>
          <bgColor rgb="FFDE1B3E"/>
        </patternFill>
      </fill>
    </dxf>
    <dxf>
      <font>
        <b/>
        <sz val="12"/>
        <color rgb="FFFFFFFF"/>
        <name val="Arial"/>
      </font>
      <numFmt numFmtId="30" formatCode="@"/>
      <fill>
        <patternFill>
          <bgColor rgb="FF07838B"/>
        </patternFill>
      </fill>
    </dxf>
    <dxf>
      <font>
        <b/>
        <sz val="12"/>
        <color rgb="FF000000"/>
        <name val="Arial"/>
      </font>
      <numFmt numFmtId="0" formatCode="General"/>
      <fill>
        <patternFill>
          <bgColor rgb="FFFFFFFF"/>
        </patternFill>
      </fill>
    </dxf>
    <dxf>
      <font>
        <b/>
        <sz val="12"/>
        <color rgb="FF000000"/>
        <name val="Arial"/>
      </font>
      <numFmt numFmtId="0" formatCode="General"/>
      <fill>
        <patternFill>
          <bgColor theme="5" tint="0.79998168889431442"/>
        </patternFill>
      </fill>
    </dxf>
    <dxf>
      <font>
        <b/>
        <sz val="12"/>
        <color rgb="FF000000"/>
        <name val="Arial"/>
      </font>
      <numFmt numFmtId="0" formatCode="General"/>
      <fill>
        <patternFill>
          <bgColor rgb="FFFFFFCC"/>
        </patternFill>
      </fill>
    </dxf>
    <dxf>
      <font>
        <b/>
        <sz val="12"/>
        <color rgb="FFFFFFFF"/>
        <name val="Arial"/>
      </font>
      <numFmt numFmtId="30" formatCode="@"/>
      <fill>
        <patternFill>
          <bgColor rgb="FF000000"/>
        </patternFill>
      </fill>
    </dxf>
    <dxf>
      <font>
        <b/>
        <i val="0"/>
        <sz val="12"/>
        <color theme="2" tint="-0.499984740745262"/>
        <name val="Arial (Corps)"/>
      </font>
      <numFmt numFmtId="30" formatCode="@"/>
      <fill>
        <patternFill>
          <bgColor rgb="FFFFFFFF"/>
        </patternFill>
      </fill>
    </dxf>
    <dxf>
      <font>
        <b/>
        <sz val="12"/>
        <color rgb="FFFFFFFF"/>
        <name val="Arial"/>
      </font>
      <numFmt numFmtId="30" formatCode="@"/>
      <fill>
        <patternFill>
          <bgColor rgb="FFDE1B3E"/>
        </patternFill>
      </fill>
    </dxf>
    <dxf>
      <font>
        <b/>
        <sz val="12"/>
        <color rgb="FFFFFFFF"/>
        <name val="Arial"/>
      </font>
      <numFmt numFmtId="30" formatCode="@"/>
      <fill>
        <patternFill>
          <bgColor rgb="FF07838B"/>
        </patternFill>
      </fill>
    </dxf>
    <dxf>
      <font>
        <b/>
        <sz val="12"/>
        <color rgb="FF000000"/>
        <name val="Arial"/>
      </font>
      <numFmt numFmtId="0" formatCode="General"/>
      <fill>
        <patternFill>
          <bgColor rgb="FFFFFFFF"/>
        </patternFill>
      </fill>
    </dxf>
    <dxf>
      <font>
        <b/>
        <sz val="12"/>
        <color rgb="FF000000"/>
        <name val="Arial"/>
      </font>
      <numFmt numFmtId="0" formatCode="General"/>
      <fill>
        <patternFill>
          <bgColor theme="5" tint="0.79998168889431442"/>
        </patternFill>
      </fill>
    </dxf>
    <dxf>
      <font>
        <b/>
        <sz val="12"/>
        <color rgb="FF000000"/>
        <name val="Arial"/>
      </font>
      <numFmt numFmtId="0" formatCode="General"/>
      <fill>
        <patternFill>
          <bgColor rgb="FFFFFFCC"/>
        </patternFill>
      </fill>
    </dxf>
    <dxf>
      <font>
        <b/>
        <sz val="12"/>
        <color rgb="FFFFFFFF"/>
        <name val="Arial"/>
      </font>
      <numFmt numFmtId="30" formatCode="@"/>
      <fill>
        <patternFill>
          <bgColor rgb="FF000000"/>
        </patternFill>
      </fill>
    </dxf>
    <dxf>
      <font>
        <b/>
        <i val="0"/>
        <sz val="12"/>
        <color theme="2" tint="-0.499984740745262"/>
        <name val="Arial (Corps)"/>
      </font>
      <numFmt numFmtId="30" formatCode="@"/>
      <fill>
        <patternFill>
          <bgColor rgb="FFFFFFFF"/>
        </patternFill>
      </fill>
    </dxf>
    <dxf>
      <font>
        <b/>
        <sz val="12"/>
        <color rgb="FFFFFFFF"/>
        <name val="Arial"/>
      </font>
      <numFmt numFmtId="30" formatCode="@"/>
      <fill>
        <patternFill>
          <bgColor rgb="FFDE1B3E"/>
        </patternFill>
      </fill>
    </dxf>
    <dxf>
      <font>
        <b/>
        <sz val="12"/>
        <color rgb="FFFFFFFF"/>
        <name val="Arial"/>
      </font>
      <numFmt numFmtId="30" formatCode="@"/>
      <fill>
        <patternFill>
          <bgColor rgb="FF07838B"/>
        </patternFill>
      </fill>
    </dxf>
    <dxf>
      <font>
        <b/>
        <sz val="12"/>
        <color rgb="FF000000"/>
        <name val="Arial"/>
      </font>
      <numFmt numFmtId="0" formatCode="General"/>
      <fill>
        <patternFill>
          <bgColor rgb="FFFFFFFF"/>
        </patternFill>
      </fill>
    </dxf>
    <dxf>
      <font>
        <b/>
        <sz val="12"/>
        <color rgb="FF000000"/>
        <name val="Arial"/>
      </font>
      <numFmt numFmtId="0" formatCode="General"/>
      <fill>
        <patternFill>
          <bgColor theme="5" tint="0.79998168889431442"/>
        </patternFill>
      </fill>
    </dxf>
    <dxf>
      <font>
        <b/>
        <sz val="12"/>
        <color rgb="FF000000"/>
        <name val="Arial"/>
      </font>
      <numFmt numFmtId="0" formatCode="General"/>
      <fill>
        <patternFill>
          <bgColor rgb="FFFFFFCC"/>
        </patternFill>
      </fill>
    </dxf>
    <dxf>
      <font>
        <b/>
        <sz val="12"/>
        <color rgb="FFFFFFFF"/>
        <name val="Arial"/>
      </font>
      <numFmt numFmtId="30" formatCode="@"/>
      <fill>
        <patternFill>
          <bgColor rgb="FF000000"/>
        </patternFill>
      </fill>
    </dxf>
    <dxf>
      <font>
        <b/>
        <i val="0"/>
        <sz val="12"/>
        <color theme="2" tint="-0.499984740745262"/>
        <name val="Arial (Corps)"/>
      </font>
      <numFmt numFmtId="30" formatCode="@"/>
      <fill>
        <patternFill>
          <bgColor rgb="FFFFFFFF"/>
        </patternFill>
      </fill>
    </dxf>
    <dxf>
      <font>
        <b/>
        <sz val="12"/>
        <color rgb="FFFFFFFF"/>
        <name val="Arial"/>
      </font>
      <numFmt numFmtId="30" formatCode="@"/>
      <fill>
        <patternFill>
          <bgColor rgb="FFDE1B3E"/>
        </patternFill>
      </fill>
    </dxf>
    <dxf>
      <font>
        <b/>
        <sz val="12"/>
        <color rgb="FFFFFFFF"/>
        <name val="Arial"/>
      </font>
      <numFmt numFmtId="30" formatCode="@"/>
      <fill>
        <patternFill>
          <bgColor rgb="FF07838B"/>
        </patternFill>
      </fill>
    </dxf>
    <dxf>
      <font>
        <b/>
        <sz val="12"/>
        <color rgb="FF000000"/>
        <name val="Arial"/>
      </font>
      <numFmt numFmtId="0" formatCode="General"/>
      <fill>
        <patternFill>
          <bgColor rgb="FFFFFFFF"/>
        </patternFill>
      </fill>
    </dxf>
    <dxf>
      <font>
        <b/>
        <sz val="12"/>
        <color rgb="FF000000"/>
        <name val="Arial"/>
      </font>
      <numFmt numFmtId="0" formatCode="General"/>
      <fill>
        <patternFill>
          <bgColor theme="5" tint="0.79998168889431442"/>
        </patternFill>
      </fill>
    </dxf>
    <dxf>
      <font>
        <b/>
        <sz val="12"/>
        <color rgb="FF000000"/>
        <name val="Arial"/>
      </font>
      <numFmt numFmtId="0" formatCode="General"/>
      <fill>
        <patternFill>
          <bgColor rgb="FFFFFFCC"/>
        </patternFill>
      </fill>
    </dxf>
    <dxf>
      <font>
        <b/>
        <sz val="12"/>
        <color rgb="FFFFFFFF"/>
        <name val="Arial"/>
      </font>
      <numFmt numFmtId="30" formatCode="@"/>
      <fill>
        <patternFill>
          <bgColor rgb="FF000000"/>
        </patternFill>
      </fill>
    </dxf>
    <dxf>
      <font>
        <b/>
        <i val="0"/>
        <sz val="12"/>
        <color theme="2" tint="-0.499984740745262"/>
        <name val="Arial (Corps)"/>
      </font>
      <numFmt numFmtId="30" formatCode="@"/>
      <fill>
        <patternFill>
          <bgColor rgb="FFFFFFFF"/>
        </patternFill>
      </fill>
    </dxf>
    <dxf>
      <font>
        <b/>
        <sz val="12"/>
        <color rgb="FFFFFFFF"/>
        <name val="Arial"/>
      </font>
      <numFmt numFmtId="30" formatCode="@"/>
      <fill>
        <patternFill>
          <bgColor rgb="FFDE1B3E"/>
        </patternFill>
      </fill>
    </dxf>
    <dxf>
      <font>
        <b/>
        <sz val="12"/>
        <color rgb="FFFFFFFF"/>
        <name val="Arial"/>
      </font>
      <numFmt numFmtId="30" formatCode="@"/>
      <fill>
        <patternFill>
          <bgColor rgb="FF07838B"/>
        </patternFill>
      </fill>
    </dxf>
    <dxf>
      <font>
        <b/>
        <sz val="12"/>
        <color rgb="FF000000"/>
        <name val="Arial"/>
      </font>
      <numFmt numFmtId="0" formatCode="General"/>
      <fill>
        <patternFill>
          <bgColor rgb="FFFFFFFF"/>
        </patternFill>
      </fill>
    </dxf>
    <dxf>
      <font>
        <b/>
        <sz val="12"/>
        <color rgb="FF000000"/>
        <name val="Arial"/>
      </font>
      <numFmt numFmtId="0" formatCode="General"/>
      <fill>
        <patternFill>
          <bgColor theme="5" tint="0.79998168889431442"/>
        </patternFill>
      </fill>
    </dxf>
    <dxf>
      <font>
        <b/>
        <sz val="12"/>
        <color rgb="FF000000"/>
        <name val="Arial"/>
      </font>
      <numFmt numFmtId="0" formatCode="General"/>
      <fill>
        <patternFill>
          <bgColor rgb="FFFFFFCC"/>
        </patternFill>
      </fill>
    </dxf>
    <dxf>
      <font>
        <b/>
        <sz val="12"/>
        <color rgb="FFFFFFFF"/>
        <name val="Arial"/>
      </font>
      <numFmt numFmtId="30" formatCode="@"/>
      <fill>
        <patternFill>
          <bgColor rgb="FF000000"/>
        </patternFill>
      </fill>
    </dxf>
    <dxf>
      <font>
        <b/>
        <i val="0"/>
        <sz val="12"/>
        <color theme="2" tint="-0.499984740745262"/>
        <name val="Arial (Corps)"/>
      </font>
      <numFmt numFmtId="30" formatCode="@"/>
      <fill>
        <patternFill>
          <bgColor rgb="FFFFFFFF"/>
        </patternFill>
      </fill>
    </dxf>
    <dxf>
      <font>
        <b/>
        <sz val="12"/>
        <color rgb="FFFFFFFF"/>
        <name val="Arial"/>
      </font>
      <numFmt numFmtId="30" formatCode="@"/>
      <fill>
        <patternFill>
          <bgColor rgb="FFDE1B3E"/>
        </patternFill>
      </fill>
    </dxf>
    <dxf>
      <font>
        <b/>
        <sz val="12"/>
        <color rgb="FFFFFFFF"/>
        <name val="Arial"/>
      </font>
      <numFmt numFmtId="30" formatCode="@"/>
      <fill>
        <patternFill>
          <bgColor rgb="FF07838B"/>
        </patternFill>
      </fill>
    </dxf>
    <dxf>
      <font>
        <b/>
        <sz val="12"/>
        <color rgb="FF000000"/>
        <name val="Arial"/>
      </font>
      <numFmt numFmtId="0" formatCode="General"/>
      <fill>
        <patternFill>
          <bgColor rgb="FFFFFFFF"/>
        </patternFill>
      </fill>
    </dxf>
    <dxf>
      <font>
        <b/>
        <sz val="12"/>
        <color rgb="FF000000"/>
        <name val="Arial"/>
      </font>
      <numFmt numFmtId="0" formatCode="General"/>
      <fill>
        <patternFill>
          <bgColor theme="5" tint="0.79998168889431442"/>
        </patternFill>
      </fill>
    </dxf>
    <dxf>
      <font>
        <b/>
        <sz val="12"/>
        <color rgb="FF000000"/>
        <name val="Arial"/>
      </font>
      <numFmt numFmtId="0" formatCode="General"/>
      <fill>
        <patternFill>
          <bgColor rgb="FFFFFFCC"/>
        </patternFill>
      </fill>
    </dxf>
    <dxf>
      <font>
        <b/>
        <sz val="12"/>
        <color rgb="FFFFFFFF"/>
        <name val="Arial"/>
      </font>
      <numFmt numFmtId="30" formatCode="@"/>
      <fill>
        <patternFill>
          <bgColor rgb="FF000000"/>
        </patternFill>
      </fill>
    </dxf>
    <dxf>
      <font>
        <b/>
        <sz val="12"/>
        <color rgb="FFFFFFFF"/>
        <name val="Arial"/>
      </font>
      <numFmt numFmtId="30" formatCode="@"/>
      <fill>
        <patternFill>
          <bgColor rgb="FFDE1B3E"/>
        </patternFill>
      </fill>
    </dxf>
    <dxf>
      <font>
        <b/>
        <sz val="12"/>
        <color rgb="FFFFFFFF"/>
        <name val="Arial"/>
      </font>
      <numFmt numFmtId="30" formatCode="@"/>
      <fill>
        <patternFill>
          <bgColor rgb="FF07838B"/>
        </patternFill>
      </fill>
    </dxf>
    <dxf>
      <font>
        <b/>
        <i val="0"/>
        <sz val="12"/>
        <color theme="2" tint="-0.499984740745262"/>
        <name val="Arial (Corps)"/>
      </font>
      <numFmt numFmtId="30" formatCode="@"/>
      <fill>
        <patternFill>
          <bgColor rgb="FFFFFFFF"/>
        </patternFill>
      </fill>
    </dxf>
    <dxf>
      <font>
        <b val="0"/>
        <i val="0"/>
        <strike val="0"/>
        <condense val="0"/>
        <extend val="0"/>
        <outline val="0"/>
        <shadow val="0"/>
        <u val="none"/>
        <vertAlign val="baseline"/>
        <sz val="12"/>
        <color rgb="FF000000"/>
        <name val="Arial"/>
        <scheme val="none"/>
      </font>
      <numFmt numFmtId="14" formatCode="0.00%"/>
      <alignment horizontal="center" vertical="bottom" textRotation="0" wrapText="0" indent="0" justifyLastLine="0" shrinkToFit="0" readingOrder="0"/>
    </dxf>
    <dxf>
      <numFmt numFmtId="0" formatCode="General"/>
    </dxf>
    <dxf>
      <numFmt numFmtId="0" formatCode="General"/>
    </dxf>
    <dxf>
      <alignment horizontal="right" vertical="bottom" textRotation="0" wrapText="0" indent="0" justifyLastLine="0" shrinkToFit="0" readingOrder="0"/>
    </dxf>
    <dxf>
      <fill>
        <patternFill patternType="solid">
          <fgColor indexed="64"/>
          <bgColor rgb="FF3066A2"/>
        </patternFill>
      </fill>
    </dxf>
    <dxf>
      <numFmt numFmtId="14" formatCode="0.00%"/>
      <alignment horizontal="left" vertical="bottom" textRotation="0" wrapText="0" indent="0" justifyLastLine="0" shrinkToFit="0" readingOrder="0"/>
    </dxf>
    <dxf>
      <alignment horizontal="right" vertical="bottom" textRotation="0" wrapText="0" indent="0" justifyLastLine="0" shrinkToFit="0" readingOrder="0"/>
    </dxf>
    <dxf>
      <fill>
        <patternFill patternType="solid">
          <fgColor indexed="64"/>
          <bgColor rgb="FF3066A2"/>
        </patternFill>
      </fill>
      <alignment horizontal="center" vertical="bottom" textRotation="0" wrapText="0" indent="0" justifyLastLine="0" shrinkToFit="0" readingOrder="0"/>
    </dxf>
    <dxf>
      <font>
        <b val="0"/>
        <i val="0"/>
        <strike val="0"/>
        <condense val="0"/>
        <extend val="0"/>
        <outline val="0"/>
        <shadow val="0"/>
        <u val="none"/>
        <vertAlign val="baseline"/>
        <sz val="12"/>
        <color rgb="FF000000"/>
        <name val="Arial"/>
        <scheme val="none"/>
      </font>
      <alignment horizontal="left" vertical="center" textRotation="0" wrapText="0" indent="0" justifyLastLine="0" shrinkToFit="0" readingOrder="0"/>
    </dxf>
    <dxf>
      <alignment vertical="center" textRotation="0" indent="0" justifyLastLine="0" shrinkToFit="0" readingOrder="0"/>
    </dxf>
    <dxf>
      <alignment vertical="center" textRotation="0" indent="0" justifyLastLine="0" shrinkToFit="0" readingOrder="0"/>
    </dxf>
    <dxf>
      <alignment vertical="center" textRotation="0" indent="0" justifyLastLine="0" shrinkToFit="0" readingOrder="0"/>
    </dxf>
    <dxf>
      <font>
        <b val="0"/>
        <i val="0"/>
        <strike val="0"/>
        <condense val="0"/>
        <extend val="0"/>
        <outline val="0"/>
        <shadow val="0"/>
        <u val="none"/>
        <vertAlign val="baseline"/>
        <sz val="10"/>
        <color auto="1"/>
        <name val="Verdana"/>
        <family val="2"/>
        <scheme val="none"/>
      </font>
      <alignment horizontal="right" vertical="center" textRotation="0" wrapText="0" indent="0" justifyLastLine="0" shrinkToFit="0" readingOrder="0"/>
    </dxf>
    <dxf>
      <alignment vertical="center" textRotation="0" indent="0" justifyLastLine="0" shrinkToFit="0" readingOrder="0"/>
    </dxf>
    <dxf>
      <fill>
        <patternFill patternType="solid">
          <fgColor indexed="64"/>
          <bgColor rgb="FF3066A2"/>
        </patternFill>
      </fill>
      <alignment horizontal="center" vertical="bottom" textRotation="0" wrapText="0" indent="0" justifyLastLine="0" shrinkToFit="0" readingOrder="0"/>
    </dxf>
  </dxfs>
  <tableStyles count="0" defaultTableStyle="TableStyleMedium2" defaultPivotStyle="PivotStyleLight16"/>
  <colors>
    <indexedColors>
      <rgbColor rgb="FF000000"/>
      <rgbColor rgb="FFFFFFFF"/>
      <rgbColor rgb="FFDE1B3E"/>
      <rgbColor rgb="FF00FF00"/>
      <rgbColor rgb="FF0000D4"/>
      <rgbColor rgb="FFFFFF00"/>
      <rgbColor rgb="FFFF00FF"/>
      <rgbColor rgb="FF00FFFF"/>
      <rgbColor rgb="FF800000"/>
      <rgbColor rgb="FF008000"/>
      <rgbColor rgb="FF000080"/>
      <rgbColor rgb="FF808000"/>
      <rgbColor rgb="FF800080"/>
      <rgbColor rgb="FF07838B"/>
      <rgbColor rgb="FFC0C0C0"/>
      <rgbColor rgb="FF808080"/>
      <rgbColor rgb="FF9999FF"/>
      <rgbColor rgb="FF933C53"/>
      <rgbColor rgb="FFFFFFCC"/>
      <rgbColor rgb="FFEEEEEE"/>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2D77D0"/>
      <rgbColor rgb="FF33CCCC"/>
      <rgbColor rgb="FF99CC00"/>
      <rgbColor rgb="FFFFCC00"/>
      <rgbColor rgb="FFFF9900"/>
      <rgbColor rgb="FFFF6600"/>
      <rgbColor rgb="FF666699"/>
      <rgbColor rgb="FF969696"/>
      <rgbColor rgb="FF003366"/>
      <rgbColor rgb="FF339966"/>
      <rgbColor rgb="FF003300"/>
      <rgbColor rgb="FF333300"/>
      <rgbColor rgb="FF993300"/>
      <rgbColor rgb="FFC81A71"/>
      <rgbColor rgb="FF333399"/>
      <rgbColor rgb="FF333333"/>
      <rgbColor rgb="00003366"/>
      <rgbColor rgb="00339966"/>
      <rgbColor rgb="00003300"/>
      <rgbColor rgb="00333300"/>
      <rgbColor rgb="00993300"/>
      <rgbColor rgb="00993366"/>
      <rgbColor rgb="00333399"/>
      <rgbColor rgb="00333333"/>
    </indexedColors>
    <mruColors>
      <color rgb="FF3066A2"/>
      <color rgb="FF07132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Compliance by</a:t>
            </a:r>
            <a:r>
              <a:rPr lang="fr-FR" baseline="0"/>
              <a:t> theme</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3"/>
          <c:order val="3"/>
          <c:tx>
            <c:strRef>
              <c:f>Results!$M$4</c:f>
              <c:strCache>
                <c:ptCount val="1"/>
                <c:pt idx="0">
                  <c:v>Compliance rate</c:v>
                </c:pt>
              </c:strCache>
            </c:strRef>
          </c:tx>
          <c:spPr>
            <a:solidFill>
              <a:schemeClr val="accent1">
                <a:lumMod val="60000"/>
              </a:schemeClr>
            </a:solidFill>
            <a:ln>
              <a:noFill/>
            </a:ln>
            <a:effectLst/>
          </c:spPr>
          <c:invertIfNegative val="0"/>
          <c:cat>
            <c:strRef>
              <c:f>Results!$I$5:$I$23</c:f>
              <c:strCache>
                <c:ptCount val="17"/>
                <c:pt idx="0">
                  <c:v>IMAGES</c:v>
                </c:pt>
                <c:pt idx="1">
                  <c:v>FRAMES</c:v>
                </c:pt>
                <c:pt idx="2">
                  <c:v>COLOURS</c:v>
                </c:pt>
                <c:pt idx="3">
                  <c:v>MULTIMEDIA</c:v>
                </c:pt>
                <c:pt idx="4">
                  <c:v>TABLES</c:v>
                </c:pt>
                <c:pt idx="5">
                  <c:v>LINKS</c:v>
                </c:pt>
                <c:pt idx="6">
                  <c:v>SCRIPTS</c:v>
                </c:pt>
                <c:pt idx="7">
                  <c:v>MANDATORY ELEMENTS</c:v>
                </c:pt>
                <c:pt idx="8">
                  <c:v>STRUCTURE</c:v>
                </c:pt>
                <c:pt idx="9">
                  <c:v>PRESENTATION</c:v>
                </c:pt>
                <c:pt idx="10">
                  <c:v>FORMS</c:v>
                </c:pt>
                <c:pt idx="11">
                  <c:v>NAVIGATION</c:v>
                </c:pt>
                <c:pt idx="12">
                  <c:v>CONSULTATION</c:v>
                </c:pt>
                <c:pt idx="13">
                  <c:v>DOCUMENTATION AND ACCESSIBILITY FEATURES </c:v>
                </c:pt>
                <c:pt idx="14">
                  <c:v>EDITING TOOLS</c:v>
                </c:pt>
                <c:pt idx="15">
                  <c:v>SUPPORT SERVICES</c:v>
                </c:pt>
                <c:pt idx="16">
                  <c:v>REAL-TIME COMMUNICATION</c:v>
                </c:pt>
              </c:strCache>
            </c:strRef>
          </c:cat>
          <c:val>
            <c:numRef>
              <c:f>Results!$M$5:$M$23</c:f>
              <c:numCache>
                <c:formatCode>0%</c:formatCode>
                <c:ptCount val="1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numCache>
            </c:numRef>
          </c:val>
          <c:extLst>
            <c:ext xmlns:c16="http://schemas.microsoft.com/office/drawing/2014/chart" uri="{C3380CC4-5D6E-409C-BE32-E72D297353CC}">
              <c16:uniqueId val="{00000003-3671-4748-AFFE-E88E0301A85F}"/>
            </c:ext>
          </c:extLst>
        </c:ser>
        <c:ser>
          <c:idx val="4"/>
          <c:order val="4"/>
          <c:tx>
            <c:strRef>
              <c:f>Results!$N$4</c:f>
              <c:strCache>
                <c:ptCount val="1"/>
                <c:pt idx="0">
                  <c:v>NC</c:v>
                </c:pt>
              </c:strCache>
            </c:strRef>
          </c:tx>
          <c:spPr>
            <a:solidFill>
              <a:schemeClr val="accent3">
                <a:lumMod val="60000"/>
              </a:schemeClr>
            </a:solidFill>
            <a:ln>
              <a:noFill/>
            </a:ln>
            <a:effectLst/>
          </c:spPr>
          <c:invertIfNegative val="0"/>
          <c:cat>
            <c:strRef>
              <c:f>Results!$I$5:$I$23</c:f>
              <c:strCache>
                <c:ptCount val="17"/>
                <c:pt idx="0">
                  <c:v>IMAGES</c:v>
                </c:pt>
                <c:pt idx="1">
                  <c:v>FRAMES</c:v>
                </c:pt>
                <c:pt idx="2">
                  <c:v>COLOURS</c:v>
                </c:pt>
                <c:pt idx="3">
                  <c:v>MULTIMEDIA</c:v>
                </c:pt>
                <c:pt idx="4">
                  <c:v>TABLES</c:v>
                </c:pt>
                <c:pt idx="5">
                  <c:v>LINKS</c:v>
                </c:pt>
                <c:pt idx="6">
                  <c:v>SCRIPTS</c:v>
                </c:pt>
                <c:pt idx="7">
                  <c:v>MANDATORY ELEMENTS</c:v>
                </c:pt>
                <c:pt idx="8">
                  <c:v>STRUCTURE</c:v>
                </c:pt>
                <c:pt idx="9">
                  <c:v>PRESENTATION</c:v>
                </c:pt>
                <c:pt idx="10">
                  <c:v>FORMS</c:v>
                </c:pt>
                <c:pt idx="11">
                  <c:v>NAVIGATION</c:v>
                </c:pt>
                <c:pt idx="12">
                  <c:v>CONSULTATION</c:v>
                </c:pt>
                <c:pt idx="13">
                  <c:v>DOCUMENTATION AND ACCESSIBILITY FEATURES </c:v>
                </c:pt>
                <c:pt idx="14">
                  <c:v>EDITING TOOLS</c:v>
                </c:pt>
                <c:pt idx="15">
                  <c:v>SUPPORT SERVICES</c:v>
                </c:pt>
                <c:pt idx="16">
                  <c:v>REAL-TIME COMMUNICATION</c:v>
                </c:pt>
              </c:strCache>
            </c:strRef>
          </c:cat>
          <c:val>
            <c:numRef>
              <c:f>Results!$N$5:$N$18</c:f>
            </c:numRef>
          </c:val>
          <c:extLst>
            <c:ext xmlns:c16="http://schemas.microsoft.com/office/drawing/2014/chart" uri="{C3380CC4-5D6E-409C-BE32-E72D297353CC}">
              <c16:uniqueId val="{00000004-3671-4748-AFFE-E88E0301A85F}"/>
            </c:ext>
          </c:extLst>
        </c:ser>
        <c:dLbls>
          <c:showLegendKey val="0"/>
          <c:showVal val="0"/>
          <c:showCatName val="0"/>
          <c:showSerName val="0"/>
          <c:showPercent val="0"/>
          <c:showBubbleSize val="0"/>
        </c:dLbls>
        <c:gapWidth val="150"/>
        <c:overlap val="100"/>
        <c:axId val="765289400"/>
        <c:axId val="765288744"/>
        <c:extLst>
          <c:ext xmlns:c15="http://schemas.microsoft.com/office/drawing/2012/chart" uri="{02D57815-91ED-43cb-92C2-25804820EDAC}">
            <c15:filteredBarSeries>
              <c15:ser>
                <c:idx val="0"/>
                <c:order val="0"/>
                <c:tx>
                  <c:strRef>
                    <c:extLst>
                      <c:ext uri="{02D57815-91ED-43cb-92C2-25804820EDAC}">
                        <c15:formulaRef>
                          <c15:sqref>Results!$J$4</c15:sqref>
                        </c15:formulaRef>
                      </c:ext>
                    </c:extLst>
                    <c:strCache>
                      <c:ptCount val="1"/>
                      <c:pt idx="0">
                        <c:v>C</c:v>
                      </c:pt>
                    </c:strCache>
                  </c:strRef>
                </c:tx>
                <c:spPr>
                  <a:solidFill>
                    <a:schemeClr val="accent1"/>
                  </a:solidFill>
                  <a:ln>
                    <a:noFill/>
                  </a:ln>
                  <a:effectLst/>
                </c:spPr>
                <c:invertIfNegative val="0"/>
                <c:cat>
                  <c:strRef>
                    <c:extLst>
                      <c:ext uri="{02D57815-91ED-43cb-92C2-25804820EDAC}">
                        <c15:formulaRef>
                          <c15:sqref>Results!$I$5:$I$23</c15:sqref>
                        </c15:formulaRef>
                      </c:ext>
                    </c:extLst>
                    <c:strCache>
                      <c:ptCount val="17"/>
                      <c:pt idx="0">
                        <c:v>IMAGES</c:v>
                      </c:pt>
                      <c:pt idx="1">
                        <c:v>FRAMES</c:v>
                      </c:pt>
                      <c:pt idx="2">
                        <c:v>COLOURS</c:v>
                      </c:pt>
                      <c:pt idx="3">
                        <c:v>MULTIMEDIA</c:v>
                      </c:pt>
                      <c:pt idx="4">
                        <c:v>TABLES</c:v>
                      </c:pt>
                      <c:pt idx="5">
                        <c:v>LINKS</c:v>
                      </c:pt>
                      <c:pt idx="6">
                        <c:v>SCRIPTS</c:v>
                      </c:pt>
                      <c:pt idx="7">
                        <c:v>MANDATORY ELEMENTS</c:v>
                      </c:pt>
                      <c:pt idx="8">
                        <c:v>STRUCTURE</c:v>
                      </c:pt>
                      <c:pt idx="9">
                        <c:v>PRESENTATION</c:v>
                      </c:pt>
                      <c:pt idx="10">
                        <c:v>FORMS</c:v>
                      </c:pt>
                      <c:pt idx="11">
                        <c:v>NAVIGATION</c:v>
                      </c:pt>
                      <c:pt idx="12">
                        <c:v>CONSULTATION</c:v>
                      </c:pt>
                      <c:pt idx="13">
                        <c:v>DOCUMENTATION AND ACCESSIBILITY FEATURES </c:v>
                      </c:pt>
                      <c:pt idx="14">
                        <c:v>EDITING TOOLS</c:v>
                      </c:pt>
                      <c:pt idx="15">
                        <c:v>SUPPORT SERVICES</c:v>
                      </c:pt>
                      <c:pt idx="16">
                        <c:v>REAL-TIME COMMUNICATION</c:v>
                      </c:pt>
                    </c:strCache>
                  </c:strRef>
                </c:cat>
                <c:val>
                  <c:numRef>
                    <c:extLst>
                      <c:ext uri="{02D57815-91ED-43cb-92C2-25804820EDAC}">
                        <c15:formulaRef>
                          <c15:sqref>Results!$J$5:$J$23</c15:sqref>
                        </c15:formulaRef>
                      </c:ext>
                    </c:extLst>
                    <c:numCache>
                      <c:formatCode>General</c:formatCode>
                      <c:ptCount val="1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numCache>
                  </c:numRef>
                </c:val>
                <c:extLst>
                  <c:ext xmlns:c16="http://schemas.microsoft.com/office/drawing/2014/chart" uri="{C3380CC4-5D6E-409C-BE32-E72D297353CC}">
                    <c16:uniqueId val="{00000000-3671-4748-AFFE-E88E0301A85F}"/>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Results!$K$4</c15:sqref>
                        </c15:formulaRef>
                      </c:ext>
                    </c:extLst>
                    <c:strCache>
                      <c:ptCount val="1"/>
                      <c:pt idx="0">
                        <c:v>NC</c:v>
                      </c:pt>
                    </c:strCache>
                  </c:strRef>
                </c:tx>
                <c:spPr>
                  <a:solidFill>
                    <a:schemeClr val="accent3"/>
                  </a:solidFill>
                  <a:ln>
                    <a:noFill/>
                  </a:ln>
                  <a:effectLst/>
                </c:spPr>
                <c:invertIfNegative val="0"/>
                <c:cat>
                  <c:strRef>
                    <c:extLst xmlns:c15="http://schemas.microsoft.com/office/drawing/2012/chart">
                      <c:ext xmlns:c15="http://schemas.microsoft.com/office/drawing/2012/chart" uri="{02D57815-91ED-43cb-92C2-25804820EDAC}">
                        <c15:formulaRef>
                          <c15:sqref>Results!$I$5:$I$23</c15:sqref>
                        </c15:formulaRef>
                      </c:ext>
                    </c:extLst>
                    <c:strCache>
                      <c:ptCount val="17"/>
                      <c:pt idx="0">
                        <c:v>IMAGES</c:v>
                      </c:pt>
                      <c:pt idx="1">
                        <c:v>FRAMES</c:v>
                      </c:pt>
                      <c:pt idx="2">
                        <c:v>COLOURS</c:v>
                      </c:pt>
                      <c:pt idx="3">
                        <c:v>MULTIMEDIA</c:v>
                      </c:pt>
                      <c:pt idx="4">
                        <c:v>TABLES</c:v>
                      </c:pt>
                      <c:pt idx="5">
                        <c:v>LINKS</c:v>
                      </c:pt>
                      <c:pt idx="6">
                        <c:v>SCRIPTS</c:v>
                      </c:pt>
                      <c:pt idx="7">
                        <c:v>MANDATORY ELEMENTS</c:v>
                      </c:pt>
                      <c:pt idx="8">
                        <c:v>STRUCTURE</c:v>
                      </c:pt>
                      <c:pt idx="9">
                        <c:v>PRESENTATION</c:v>
                      </c:pt>
                      <c:pt idx="10">
                        <c:v>FORMS</c:v>
                      </c:pt>
                      <c:pt idx="11">
                        <c:v>NAVIGATION</c:v>
                      </c:pt>
                      <c:pt idx="12">
                        <c:v>CONSULTATION</c:v>
                      </c:pt>
                      <c:pt idx="13">
                        <c:v>DOCUMENTATION AND ACCESSIBILITY FEATURES </c:v>
                      </c:pt>
                      <c:pt idx="14">
                        <c:v>EDITING TOOLS</c:v>
                      </c:pt>
                      <c:pt idx="15">
                        <c:v>SUPPORT SERVICES</c:v>
                      </c:pt>
                      <c:pt idx="16">
                        <c:v>REAL-TIME COMMUNICATION</c:v>
                      </c:pt>
                    </c:strCache>
                  </c:strRef>
                </c:cat>
                <c:val>
                  <c:numRef>
                    <c:extLst xmlns:c15="http://schemas.microsoft.com/office/drawing/2012/chart">
                      <c:ext xmlns:c15="http://schemas.microsoft.com/office/drawing/2012/chart" uri="{02D57815-91ED-43cb-92C2-25804820EDAC}">
                        <c15:formulaRef>
                          <c15:sqref>Results!$K$5:$K$23</c15:sqref>
                        </c15:formulaRef>
                      </c:ext>
                    </c:extLst>
                    <c:numCache>
                      <c:formatCode>General</c:formatCode>
                      <c:ptCount val="1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numCache>
                  </c:numRef>
                </c:val>
                <c:extLst xmlns:c15="http://schemas.microsoft.com/office/drawing/2012/chart">
                  <c:ext xmlns:c16="http://schemas.microsoft.com/office/drawing/2014/chart" uri="{C3380CC4-5D6E-409C-BE32-E72D297353CC}">
                    <c16:uniqueId val="{00000001-3671-4748-AFFE-E88E0301A85F}"/>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Results!$L$4</c15:sqref>
                        </c15:formulaRef>
                      </c:ext>
                    </c:extLst>
                    <c:strCache>
                      <c:ptCount val="1"/>
                      <c:pt idx="0">
                        <c:v>Total</c:v>
                      </c:pt>
                    </c:strCache>
                  </c:strRef>
                </c:tx>
                <c:spPr>
                  <a:solidFill>
                    <a:schemeClr val="accent5"/>
                  </a:solidFill>
                  <a:ln>
                    <a:noFill/>
                  </a:ln>
                  <a:effectLst/>
                </c:spPr>
                <c:invertIfNegative val="0"/>
                <c:cat>
                  <c:strRef>
                    <c:extLst xmlns:c15="http://schemas.microsoft.com/office/drawing/2012/chart">
                      <c:ext xmlns:c15="http://schemas.microsoft.com/office/drawing/2012/chart" uri="{02D57815-91ED-43cb-92C2-25804820EDAC}">
                        <c15:formulaRef>
                          <c15:sqref>Results!$I$5:$I$23</c15:sqref>
                        </c15:formulaRef>
                      </c:ext>
                    </c:extLst>
                    <c:strCache>
                      <c:ptCount val="17"/>
                      <c:pt idx="0">
                        <c:v>IMAGES</c:v>
                      </c:pt>
                      <c:pt idx="1">
                        <c:v>FRAMES</c:v>
                      </c:pt>
                      <c:pt idx="2">
                        <c:v>COLOURS</c:v>
                      </c:pt>
                      <c:pt idx="3">
                        <c:v>MULTIMEDIA</c:v>
                      </c:pt>
                      <c:pt idx="4">
                        <c:v>TABLES</c:v>
                      </c:pt>
                      <c:pt idx="5">
                        <c:v>LINKS</c:v>
                      </c:pt>
                      <c:pt idx="6">
                        <c:v>SCRIPTS</c:v>
                      </c:pt>
                      <c:pt idx="7">
                        <c:v>MANDATORY ELEMENTS</c:v>
                      </c:pt>
                      <c:pt idx="8">
                        <c:v>STRUCTURE</c:v>
                      </c:pt>
                      <c:pt idx="9">
                        <c:v>PRESENTATION</c:v>
                      </c:pt>
                      <c:pt idx="10">
                        <c:v>FORMS</c:v>
                      </c:pt>
                      <c:pt idx="11">
                        <c:v>NAVIGATION</c:v>
                      </c:pt>
                      <c:pt idx="12">
                        <c:v>CONSULTATION</c:v>
                      </c:pt>
                      <c:pt idx="13">
                        <c:v>DOCUMENTATION AND ACCESSIBILITY FEATURES </c:v>
                      </c:pt>
                      <c:pt idx="14">
                        <c:v>EDITING TOOLS</c:v>
                      </c:pt>
                      <c:pt idx="15">
                        <c:v>SUPPORT SERVICES</c:v>
                      </c:pt>
                      <c:pt idx="16">
                        <c:v>REAL-TIME COMMUNICATION</c:v>
                      </c:pt>
                    </c:strCache>
                  </c:strRef>
                </c:cat>
                <c:val>
                  <c:numRef>
                    <c:extLst xmlns:c15="http://schemas.microsoft.com/office/drawing/2012/chart">
                      <c:ext xmlns:c15="http://schemas.microsoft.com/office/drawing/2012/chart" uri="{02D57815-91ED-43cb-92C2-25804820EDAC}">
                        <c15:formulaRef>
                          <c15:sqref>Results!$L$5:$L$23</c15:sqref>
                        </c15:formulaRef>
                      </c:ext>
                    </c:extLst>
                    <c:numCache>
                      <c:formatCode>General</c:formatCode>
                      <c:ptCount val="1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numCache>
                  </c:numRef>
                </c:val>
                <c:extLst xmlns:c15="http://schemas.microsoft.com/office/drawing/2012/chart">
                  <c:ext xmlns:c16="http://schemas.microsoft.com/office/drawing/2014/chart" uri="{C3380CC4-5D6E-409C-BE32-E72D297353CC}">
                    <c16:uniqueId val="{00000002-3671-4748-AFFE-E88E0301A85F}"/>
                  </c:ext>
                </c:extLst>
              </c15:ser>
            </c15:filteredBarSeries>
          </c:ext>
        </c:extLst>
      </c:barChart>
      <c:catAx>
        <c:axId val="7652894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5288744"/>
        <c:crosses val="autoZero"/>
        <c:auto val="1"/>
        <c:lblAlgn val="ctr"/>
        <c:lblOffset val="100"/>
        <c:noMultiLvlLbl val="0"/>
      </c:catAx>
      <c:valAx>
        <c:axId val="765288744"/>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5289400"/>
        <c:crosses val="autoZero"/>
        <c:crossBetween val="between"/>
        <c:majorUnit val="0.2"/>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absoluteAnchor>
    <xdr:pos x="99060" y="175260"/>
    <xdr:ext cx="2247896" cy="531741"/>
    <xdr:pic>
      <xdr:nvPicPr>
        <xdr:cNvPr id="2" name="Image 1" title="Le gouvernement du Grand-Duché de Luxembourg - Service information et presse">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lum/>
          <a:alphaModFix/>
        </a:blip>
        <a:srcRect/>
        <a:stretch>
          <a:fillRect/>
        </a:stretch>
      </xdr:blipFill>
      <xdr:spPr>
        <a:xfrm>
          <a:off x="99060" y="175260"/>
          <a:ext cx="2247896" cy="531741"/>
        </a:xfrm>
        <a:prstGeom prst="rect">
          <a:avLst/>
        </a:prstGeom>
        <a:noFill/>
        <a:ln cap="flat">
          <a:noFill/>
        </a:ln>
      </xdr:spPr>
    </xdr:pic>
    <xdr:clientData/>
  </xdr:absoluteAnchor>
</xdr:wsDr>
</file>

<file path=xl/drawings/drawing2.xml><?xml version="1.0" encoding="utf-8"?>
<xdr:wsDr xmlns:xdr="http://schemas.openxmlformats.org/drawingml/2006/spreadsheetDrawing" xmlns:a="http://schemas.openxmlformats.org/drawingml/2006/main">
  <xdr:twoCellAnchor>
    <xdr:from>
      <xdr:col>8</xdr:col>
      <xdr:colOff>2540</xdr:colOff>
      <xdr:row>22</xdr:row>
      <xdr:rowOff>10160</xdr:rowOff>
    </xdr:from>
    <xdr:to>
      <xdr:col>15</xdr:col>
      <xdr:colOff>586740</xdr:colOff>
      <xdr:row>37</xdr:row>
      <xdr:rowOff>63500</xdr:rowOff>
    </xdr:to>
    <xdr:graphicFrame macro="">
      <xdr:nvGraphicFramePr>
        <xdr:cNvPr id="4" name="Chart 3">
          <a:extLst>
            <a:ext uri="{FF2B5EF4-FFF2-40B4-BE49-F238E27FC236}">
              <a16:creationId xmlns:a16="http://schemas.microsoft.com/office/drawing/2014/main" id="{00000000-0008-0000-01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0000000}" name="Table3" displayName="Table3" ref="I4:M21" totalsRowShown="0" headerRowDxfId="119" dataDxfId="118">
  <autoFilter ref="I4:M21" xr:uid="{00000000-0009-0000-0100-000003000000}"/>
  <tableColumns count="5">
    <tableColumn id="1" xr3:uid="{00000000-0010-0000-0000-000001000000}" name="Themes" dataDxfId="117"/>
    <tableColumn id="2" xr3:uid="{00000000-0010-0000-0000-000002000000}" name="C" dataDxfId="116">
      <calculatedColumnFormula>COUNTIFS(CalculationBase!D$3:D$120, I5, CalculationBase!Y$3:Y$120, "C")</calculatedColumnFormula>
    </tableColumn>
    <tableColumn id="3" xr3:uid="{00000000-0010-0000-0000-000003000000}" name="NC" dataDxfId="115">
      <calculatedColumnFormula>COUNTIFS(CalculationBase!D$3:D$120, I5, CalculationBase!Y$3:Y$120, "NC")</calculatedColumnFormula>
    </tableColumn>
    <tableColumn id="4" xr3:uid="{00000000-0010-0000-0000-000004000000}" name="Total" dataDxfId="114">
      <calculatedColumnFormula>J5+K5</calculatedColumnFormula>
    </tableColumn>
    <tableColumn id="5" xr3:uid="{00000000-0010-0000-0000-000005000000}" name="Compliance rate" dataDxfId="113">
      <calculatedColumnFormula>IF(L5&gt;0, J5/L5, 0)</calculatedColumnFormula>
    </tableColumn>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1000000}" name="Table4" displayName="Table4" ref="F4:G23" totalsRowShown="0" headerRowDxfId="112">
  <autoFilter ref="F4:G23" xr:uid="{00000000-0009-0000-0100-000004000000}"/>
  <tableColumns count="2">
    <tableColumn id="1" xr3:uid="{00000000-0010-0000-0100-000001000000}" name="Page" dataDxfId="111"/>
    <tableColumn id="2" xr3:uid="{00000000-0010-0000-0100-000002000000}" name="Compliance rate" dataDxfId="110"/>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2000000}" name="Table5" displayName="Table5" ref="A8:D10" totalsRowShown="0" headerRowDxfId="109">
  <autoFilter ref="A8:D10" xr:uid="{00000000-0009-0000-0100-000005000000}"/>
  <tableColumns count="4">
    <tableColumn id="1" xr3:uid="{00000000-0010-0000-0200-000001000000}" name="Level" dataDxfId="108"/>
    <tableColumn id="2" xr3:uid="{00000000-0010-0000-0200-000002000000}" name="C" dataDxfId="107">
      <calculatedColumnFormula>COUNTIFS(CalculationBase!$E$3:$E$154, Results!A9, CalculationBase!$Y$3:$Y$154, "C")</calculatedColumnFormula>
    </tableColumn>
    <tableColumn id="3" xr3:uid="{00000000-0010-0000-0200-000003000000}" name="NC" dataDxfId="106">
      <calculatedColumnFormula>COUNTIFS(CalculationBase!$E$3:$E$154, Results!A9, CalculationBase!$Y$3:$Y$154, "NC")</calculatedColumnFormula>
    </tableColumn>
    <tableColumn id="4" xr3:uid="{00000000-0010-0000-0200-000004000000}" name="Compliance rate" dataDxfId="105">
      <calculatedColumnFormula>IF(ISERROR( B9/(B9+C9)),"-", B9/(B9+C9))</calculatedColumnFormula>
    </tableColumn>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8" Type="http://schemas.openxmlformats.org/officeDocument/2006/relationships/hyperlink" Target="https://cns.public.lu/fr/support/aide-faq-enligne.html" TargetMode="External"/><Relationship Id="rId13" Type="http://schemas.openxmlformats.org/officeDocument/2006/relationships/hyperlink" Target="https://cns.public.lu/fr/support/contact.html" TargetMode="External"/><Relationship Id="rId3" Type="http://schemas.openxmlformats.org/officeDocument/2006/relationships/hyperlink" Target="https://cns.public.lu/fr/publications/rapport-annuel/rp-2019.html" TargetMode="External"/><Relationship Id="rId7" Type="http://schemas.openxmlformats.org/officeDocument/2006/relationships/hyperlink" Target="https://cns.public.lu/fr/assure.html" TargetMode="External"/><Relationship Id="rId12" Type="http://schemas.openxmlformats.org/officeDocument/2006/relationships/hyperlink" Target="https://cns.public.lu/fr/formulaires/sevrage-tabagique/forms-sevtabac-feuillea-premiereconsult.html" TargetMode="External"/><Relationship Id="rId2" Type="http://schemas.openxmlformats.org/officeDocument/2006/relationships/hyperlink" Target="https://cns.public.lu/fr/a-propos-cns/chiffres-cles/activites-CNS.html" TargetMode="External"/><Relationship Id="rId1" Type="http://schemas.openxmlformats.org/officeDocument/2006/relationships/hyperlink" Target="https://cns.public.lu/fr/assure/demarches/adresse-sejour-temporaire0.html" TargetMode="External"/><Relationship Id="rId6" Type="http://schemas.openxmlformats.org/officeDocument/2006/relationships/hyperlink" Target="https://cns.public.lu/fr/support/recherche.html?q=" TargetMode="External"/><Relationship Id="rId11" Type="http://schemas.openxmlformats.org/officeDocument/2006/relationships/hyperlink" Target="https://cns.public.lu/fr/a-propos-cns/chiffres-cles/finances.html" TargetMode="External"/><Relationship Id="rId5" Type="http://schemas.openxmlformats.org/officeDocument/2006/relationships/hyperlink" Target="https://cns.public.lu/fr/support/accessibilite.html" TargetMode="External"/><Relationship Id="rId15" Type="http://schemas.openxmlformats.org/officeDocument/2006/relationships/printerSettings" Target="../printerSettings/printerSettings1.bin"/><Relationship Id="rId10" Type="http://schemas.openxmlformats.org/officeDocument/2006/relationships/hyperlink" Target="https://cns.public.lu/fr/caisse-nationale-sante/recrutement.html" TargetMode="External"/><Relationship Id="rId4" Type="http://schemas.openxmlformats.org/officeDocument/2006/relationships/hyperlink" Target="https://cns.public.lu/fr/support/aspects-legaux.html" TargetMode="External"/><Relationship Id="rId9" Type="http://schemas.openxmlformats.org/officeDocument/2006/relationships/hyperlink" Target="https://cns.public.lu/fr/assure/vie-professionnelle/arret-de-travail/maladie/declaration-incapacite-travail.html" TargetMode="External"/><Relationship Id="rId14" Type="http://schemas.openxmlformats.org/officeDocument/2006/relationships/hyperlink" Target="https://cns.public.lu/fr/support/plan.html" TargetMode="External"/></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drawing" Target="../drawings/drawing2.xml"/><Relationship Id="rId4"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Feuil21"/>
  <dimension ref="A1:D13"/>
  <sheetViews>
    <sheetView tabSelected="1" workbookViewId="0">
      <selection activeCell="A5" sqref="A5:D5"/>
    </sheetView>
  </sheetViews>
  <sheetFormatPr defaultColWidth="9.5546875" defaultRowHeight="15" x14ac:dyDescent="0.2"/>
  <cols>
    <col min="1" max="1" width="18.88671875" customWidth="1"/>
    <col min="2" max="3" width="22.88671875" customWidth="1"/>
    <col min="4" max="4" width="27.5546875" customWidth="1"/>
    <col min="1024" max="1024" width="7.33203125" customWidth="1"/>
  </cols>
  <sheetData>
    <row r="1" spans="1:4" ht="65.25" customHeight="1" x14ac:dyDescent="0.2">
      <c r="A1" s="91"/>
      <c r="B1" s="91"/>
      <c r="C1" s="91"/>
      <c r="D1" s="91"/>
    </row>
    <row r="2" spans="1:4" ht="15.6" customHeight="1" x14ac:dyDescent="0.2">
      <c r="A2" s="92" t="s">
        <v>184</v>
      </c>
      <c r="B2" s="93"/>
      <c r="C2" s="93"/>
      <c r="D2" s="93"/>
    </row>
    <row r="3" spans="1:4" ht="15.6" customHeight="1" x14ac:dyDescent="0.2">
      <c r="A3" s="94" t="s">
        <v>185</v>
      </c>
      <c r="B3" s="95"/>
      <c r="C3" s="95"/>
      <c r="D3" s="95"/>
    </row>
    <row r="4" spans="1:4" ht="51.6" customHeight="1" x14ac:dyDescent="0.25">
      <c r="A4" s="96" t="s">
        <v>186</v>
      </c>
      <c r="B4" s="97"/>
      <c r="C4" s="97"/>
      <c r="D4" s="97"/>
    </row>
    <row r="5" spans="1:4" ht="95.45" customHeight="1" x14ac:dyDescent="0.2">
      <c r="A5" s="98" t="s">
        <v>187</v>
      </c>
      <c r="B5" s="99"/>
      <c r="C5" s="99"/>
      <c r="D5" s="99"/>
    </row>
    <row r="6" spans="1:4" ht="117.95" customHeight="1" x14ac:dyDescent="0.2">
      <c r="A6" s="98" t="s">
        <v>188</v>
      </c>
      <c r="B6" s="98"/>
      <c r="C6" s="98"/>
      <c r="D6" s="98"/>
    </row>
    <row r="7" spans="1:4" ht="24" customHeight="1" x14ac:dyDescent="0.2">
      <c r="A7" s="100" t="s">
        <v>189</v>
      </c>
      <c r="B7" s="101"/>
      <c r="C7" s="101"/>
      <c r="D7" s="101"/>
    </row>
    <row r="8" spans="1:4" ht="354" customHeight="1" x14ac:dyDescent="0.2">
      <c r="A8" s="98" t="s">
        <v>190</v>
      </c>
      <c r="B8" s="98"/>
      <c r="C8" s="98"/>
      <c r="D8" s="98"/>
    </row>
    <row r="9" spans="1:4" ht="85.5" customHeight="1" x14ac:dyDescent="0.2">
      <c r="A9" s="98" t="s">
        <v>191</v>
      </c>
      <c r="B9" s="89"/>
      <c r="C9" s="89"/>
      <c r="D9" s="89"/>
    </row>
    <row r="10" spans="1:4" ht="27" customHeight="1" x14ac:dyDescent="0.2">
      <c r="A10" s="100" t="s">
        <v>192</v>
      </c>
      <c r="B10" s="101"/>
      <c r="C10" s="101"/>
      <c r="D10" s="101"/>
    </row>
    <row r="11" spans="1:4" ht="164.45" customHeight="1" x14ac:dyDescent="0.2">
      <c r="A11" s="98" t="s">
        <v>193</v>
      </c>
      <c r="B11" s="98"/>
      <c r="C11" s="98"/>
      <c r="D11" s="98"/>
    </row>
    <row r="12" spans="1:4" ht="124.7" customHeight="1" x14ac:dyDescent="0.2">
      <c r="A12" s="98" t="s">
        <v>194</v>
      </c>
      <c r="B12" s="98"/>
      <c r="C12" s="98"/>
      <c r="D12" s="98"/>
    </row>
    <row r="13" spans="1:4" ht="144.94999999999999" customHeight="1" x14ac:dyDescent="0.2">
      <c r="A13" s="89" t="s">
        <v>195</v>
      </c>
      <c r="B13" s="90"/>
      <c r="C13" s="90"/>
      <c r="D13" s="90"/>
    </row>
  </sheetData>
  <mergeCells count="13">
    <mergeCell ref="A13:D13"/>
    <mergeCell ref="A1:D1"/>
    <mergeCell ref="A2:D2"/>
    <mergeCell ref="A3:D3"/>
    <mergeCell ref="A4:D4"/>
    <mergeCell ref="A5:D5"/>
    <mergeCell ref="A6:D6"/>
    <mergeCell ref="A11:D11"/>
    <mergeCell ref="A8:D8"/>
    <mergeCell ref="A9:D9"/>
    <mergeCell ref="A10:D10"/>
    <mergeCell ref="A12:D12"/>
    <mergeCell ref="A7:D7"/>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Feuil9"/>
  <dimension ref="A1:AMJ139"/>
  <sheetViews>
    <sheetView zoomScaleNormal="100" zoomScalePageLayoutView="60" workbookViewId="0">
      <selection activeCell="A2" sqref="A2:H2"/>
    </sheetView>
  </sheetViews>
  <sheetFormatPr defaultColWidth="9.5546875" defaultRowHeight="15" x14ac:dyDescent="0.2"/>
  <cols>
    <col min="1" max="1" width="4.109375" customWidth="1"/>
    <col min="2" max="2" width="4.5546875" bestFit="1" customWidth="1"/>
    <col min="3" max="3" width="5.5546875" style="11" customWidth="1"/>
    <col min="4" max="4" width="39.88671875" style="1" customWidth="1"/>
    <col min="5" max="5" width="3.88671875" style="1" customWidth="1"/>
    <col min="6" max="6" width="3.109375" style="1" customWidth="1"/>
    <col min="7" max="7" width="79.88671875" style="1" customWidth="1"/>
    <col min="8" max="8" width="22.88671875" style="1" customWidth="1"/>
    <col min="9" max="9" width="64.33203125" style="1" customWidth="1"/>
    <col min="10" max="65" width="9.5546875" style="1"/>
    <col min="1025" max="1025" width="7.33203125" customWidth="1"/>
  </cols>
  <sheetData>
    <row r="1" spans="1:1024" ht="15.6" customHeight="1" x14ac:dyDescent="0.2">
      <c r="A1" s="93" t="s">
        <v>184</v>
      </c>
      <c r="B1" s="93"/>
      <c r="C1" s="93"/>
      <c r="D1" s="93"/>
      <c r="E1" s="93"/>
      <c r="F1" s="93"/>
      <c r="G1" s="93"/>
      <c r="H1" s="93"/>
    </row>
    <row r="2" spans="1:1024" x14ac:dyDescent="0.2">
      <c r="A2" s="118" t="s">
        <v>246</v>
      </c>
      <c r="B2" s="118"/>
      <c r="C2" s="118"/>
      <c r="D2" s="118"/>
      <c r="E2" s="118"/>
      <c r="F2" s="118"/>
      <c r="G2" s="118"/>
      <c r="H2" s="118"/>
    </row>
    <row r="3" spans="1:1024" ht="117.75" x14ac:dyDescent="0.2">
      <c r="A3" s="88" t="s">
        <v>218</v>
      </c>
      <c r="B3" s="88" t="s">
        <v>155</v>
      </c>
      <c r="C3" s="88" t="s">
        <v>235</v>
      </c>
      <c r="D3" s="47" t="s">
        <v>236</v>
      </c>
      <c r="E3" s="88" t="s">
        <v>240</v>
      </c>
      <c r="F3" s="88" t="s">
        <v>241</v>
      </c>
      <c r="G3" s="47" t="s">
        <v>242</v>
      </c>
      <c r="H3" s="47" t="s">
        <v>243</v>
      </c>
    </row>
    <row r="4" spans="1:1024" ht="30" x14ac:dyDescent="0.2">
      <c r="A4" s="108" t="str">
        <f>Criteria!$A$3</f>
        <v>IMAGES</v>
      </c>
      <c r="B4" s="28" t="str">
        <f>Criteria!B3</f>
        <v>RGAA</v>
      </c>
      <c r="C4" s="28" t="str">
        <f>Criteria!C3</f>
        <v>1.1</v>
      </c>
      <c r="D4" s="23" t="str">
        <f>Criteria!D3</f>
        <v>Does each image conveying information have a text alternative?</v>
      </c>
      <c r="E4" s="23" t="s">
        <v>131</v>
      </c>
      <c r="F4" s="29" t="s">
        <v>136</v>
      </c>
      <c r="G4" s="23"/>
      <c r="H4" s="23"/>
      <c r="I4"/>
    </row>
    <row r="5" spans="1:1024" ht="30" x14ac:dyDescent="0.2">
      <c r="A5" s="109"/>
      <c r="B5" s="28" t="str">
        <f>Criteria!B4</f>
        <v>RGAA</v>
      </c>
      <c r="C5" s="28" t="str">
        <f>Criteria!C4</f>
        <v>1.2</v>
      </c>
      <c r="D5" s="23" t="str">
        <f>Criteria!D4</f>
        <v>Is every decorative image correctly ignored by assistive technologies?</v>
      </c>
      <c r="E5" s="23" t="s">
        <v>131</v>
      </c>
      <c r="F5" s="29" t="s">
        <v>136</v>
      </c>
      <c r="G5" s="23"/>
      <c r="H5" s="23"/>
      <c r="AME5" s="12"/>
      <c r="AMF5" s="12"/>
      <c r="AMG5" s="12"/>
      <c r="AMH5" s="12"/>
      <c r="AMI5" s="12"/>
      <c r="AMJ5" s="12"/>
    </row>
    <row r="6" spans="1:1024" ht="45" x14ac:dyDescent="0.2">
      <c r="A6" s="109"/>
      <c r="B6" s="28" t="str">
        <f>Criteria!B5</f>
        <v>RGAA</v>
      </c>
      <c r="C6" s="28" t="str">
        <f>Criteria!C5</f>
        <v>1.3</v>
      </c>
      <c r="D6" s="23" t="str">
        <f>Criteria!D5</f>
        <v>For each image conveying information with a text alternative, is this alternative relevant (excluding special cases)?</v>
      </c>
      <c r="E6" s="23" t="s">
        <v>131</v>
      </c>
      <c r="F6" s="29" t="s">
        <v>136</v>
      </c>
      <c r="G6" s="23"/>
      <c r="H6" s="23"/>
    </row>
    <row r="7" spans="1:1024" ht="45" x14ac:dyDescent="0.2">
      <c r="A7" s="109"/>
      <c r="B7" s="28" t="str">
        <f>Criteria!B6</f>
        <v>RGAA</v>
      </c>
      <c r="C7" s="28" t="str">
        <f>Criteria!C6</f>
        <v>1.4</v>
      </c>
      <c r="D7" s="23" t="str">
        <f>Criteria!D6</f>
        <v>For each image used as a CAPTCHA or test image, with a text alternative, does this alternative make it possible to identify the nature and function of the image?</v>
      </c>
      <c r="E7" s="23" t="s">
        <v>131</v>
      </c>
      <c r="F7" s="29" t="s">
        <v>136</v>
      </c>
      <c r="G7" s="23"/>
      <c r="H7" s="23"/>
    </row>
    <row r="8" spans="1:1024" ht="45" x14ac:dyDescent="0.2">
      <c r="A8" s="109"/>
      <c r="B8" s="28" t="str">
        <f>Criteria!B7</f>
        <v>RGAA</v>
      </c>
      <c r="C8" s="28" t="str">
        <f>Criteria!C7</f>
        <v>1.5</v>
      </c>
      <c r="D8" s="23" t="str">
        <f>Criteria!D7</f>
        <v>For each image used as a CAPTCHA, is there an alternative access solution to the content or to the CAPTCHA function?</v>
      </c>
      <c r="E8" s="23" t="s">
        <v>131</v>
      </c>
      <c r="F8" s="29" t="s">
        <v>136</v>
      </c>
      <c r="G8" s="42"/>
      <c r="H8" s="23"/>
    </row>
    <row r="9" spans="1:1024" ht="30" x14ac:dyDescent="0.2">
      <c r="A9" s="109"/>
      <c r="B9" s="28" t="str">
        <f>Criteria!B8</f>
        <v>RGAA</v>
      </c>
      <c r="C9" s="28" t="str">
        <f>Criteria!C8</f>
        <v>1.6</v>
      </c>
      <c r="D9" s="23" t="str">
        <f>Criteria!D8</f>
        <v>Does each image conveying information have, if necessary, a detailed description?</v>
      </c>
      <c r="E9" s="23" t="s">
        <v>131</v>
      </c>
      <c r="F9" s="29" t="s">
        <v>136</v>
      </c>
      <c r="G9" s="23"/>
      <c r="H9" s="23"/>
    </row>
    <row r="10" spans="1:1024" ht="30" x14ac:dyDescent="0.2">
      <c r="A10" s="109"/>
      <c r="B10" s="28" t="str">
        <f>Criteria!B9</f>
        <v>RGAA</v>
      </c>
      <c r="C10" s="28" t="str">
        <f>Criteria!C9</f>
        <v>1.7</v>
      </c>
      <c r="D10" s="23" t="str">
        <f>Criteria!D9</f>
        <v>For each image conveying information with a detailed description, is this description relevant?</v>
      </c>
      <c r="E10" s="23" t="s">
        <v>131</v>
      </c>
      <c r="F10" s="29" t="s">
        <v>136</v>
      </c>
      <c r="G10" s="23"/>
      <c r="H10" s="23"/>
    </row>
    <row r="11" spans="1:1024" ht="60" x14ac:dyDescent="0.2">
      <c r="A11" s="109"/>
      <c r="B11" s="28" t="str">
        <f>Criteria!B10</f>
        <v>RGAA</v>
      </c>
      <c r="C11" s="28" t="str">
        <f>Criteria!C10</f>
        <v>1.8</v>
      </c>
      <c r="D11" s="23" t="str">
        <f>Criteria!D10</f>
        <v>In the absence of a replacement mechanism, each image of text conveying information must, if possible, be replaced by styled text. Is this rule respected (excluding special cases)?</v>
      </c>
      <c r="E11" s="23" t="s">
        <v>131</v>
      </c>
      <c r="F11" s="29" t="s">
        <v>136</v>
      </c>
      <c r="G11" s="23"/>
      <c r="H11" s="23"/>
    </row>
    <row r="12" spans="1:1024" ht="30" x14ac:dyDescent="0.2">
      <c r="A12" s="110"/>
      <c r="B12" s="28" t="str">
        <f>Criteria!B11</f>
        <v>RGAA</v>
      </c>
      <c r="C12" s="28" t="str">
        <f>Criteria!C11</f>
        <v>1.9</v>
      </c>
      <c r="D12" s="23" t="str">
        <f>Criteria!D11</f>
        <v>Is each image caption, if necessary, correctly linked to the corresponding image?</v>
      </c>
      <c r="E12" s="23" t="s">
        <v>131</v>
      </c>
      <c r="F12" s="29" t="s">
        <v>136</v>
      </c>
      <c r="G12" s="23"/>
      <c r="H12" s="23"/>
    </row>
    <row r="13" spans="1:1024" ht="30" x14ac:dyDescent="0.2">
      <c r="A13" s="108" t="str">
        <f>Criteria!$A$12</f>
        <v>FRAMES</v>
      </c>
      <c r="B13" s="28" t="str">
        <f>Criteria!B12</f>
        <v>RGAA</v>
      </c>
      <c r="C13" s="28" t="str">
        <f>Criteria!C12</f>
        <v>2.1</v>
      </c>
      <c r="D13" s="23" t="str">
        <f>Criteria!D12</f>
        <v>Does each frame have a frame title?</v>
      </c>
      <c r="E13" s="23" t="s">
        <v>131</v>
      </c>
      <c r="F13" s="29" t="s">
        <v>136</v>
      </c>
      <c r="G13" s="30"/>
      <c r="H13" s="23"/>
    </row>
    <row r="14" spans="1:1024" ht="30" x14ac:dyDescent="0.2">
      <c r="A14" s="110"/>
      <c r="B14" s="28" t="str">
        <f>Criteria!B13</f>
        <v>RGAA</v>
      </c>
      <c r="C14" s="28" t="str">
        <f>Criteria!C13</f>
        <v>2.2</v>
      </c>
      <c r="D14" s="23" t="str">
        <f>Criteria!D13</f>
        <v>For each frame with a frame title, is this frame title relevant?</v>
      </c>
      <c r="E14" s="23" t="s">
        <v>131</v>
      </c>
      <c r="F14" s="29" t="s">
        <v>136</v>
      </c>
      <c r="G14" s="23"/>
      <c r="H14" s="23"/>
    </row>
    <row r="15" spans="1:1024" ht="30" x14ac:dyDescent="0.2">
      <c r="A15" s="108" t="str">
        <f>Criteria!$A$14</f>
        <v>COLOURS</v>
      </c>
      <c r="B15" s="28" t="str">
        <f>Criteria!B14</f>
        <v>RGAA</v>
      </c>
      <c r="C15" s="28" t="str">
        <f>Criteria!C14</f>
        <v>3.1</v>
      </c>
      <c r="D15" s="23" t="str">
        <f>Criteria!D14</f>
        <v>On each web page, the information must not be provided by colour alone. Is this rule respected?</v>
      </c>
      <c r="E15" s="23" t="s">
        <v>131</v>
      </c>
      <c r="F15" s="29" t="s">
        <v>136</v>
      </c>
      <c r="G15" s="23"/>
      <c r="H15" s="23"/>
    </row>
    <row r="16" spans="1:1024" ht="45" x14ac:dyDescent="0.2">
      <c r="A16" s="109"/>
      <c r="B16" s="28" t="str">
        <f>Criteria!B15</f>
        <v>RGAA</v>
      </c>
      <c r="C16" s="28" t="str">
        <f>Criteria!C15</f>
        <v>3.2</v>
      </c>
      <c r="D16" s="23" t="str">
        <f>Criteria!D15</f>
        <v>On each web page, is the contrast between the colour of the text and the colour of its background sufficiently high (excluding special cases)?</v>
      </c>
      <c r="E16" s="23" t="s">
        <v>131</v>
      </c>
      <c r="F16" s="29" t="s">
        <v>136</v>
      </c>
      <c r="G16" s="23"/>
      <c r="H16" s="23"/>
    </row>
    <row r="17" spans="1:8" ht="60" x14ac:dyDescent="0.2">
      <c r="A17" s="110"/>
      <c r="B17" s="28" t="str">
        <f>Criteria!B16</f>
        <v>RGAA</v>
      </c>
      <c r="C17" s="28" t="str">
        <f>Criteria!C16</f>
        <v>3.3</v>
      </c>
      <c r="D17" s="23" t="str">
        <f>Criteria!D16</f>
        <v>On each web page, are the colours used in the user interface components or graphic element conveying informations sufficiently contrasting (excluding special cases)?</v>
      </c>
      <c r="E17" s="23" t="s">
        <v>131</v>
      </c>
      <c r="F17" s="29" t="s">
        <v>136</v>
      </c>
      <c r="G17" s="23"/>
      <c r="H17" s="23"/>
    </row>
    <row r="18" spans="1:8" ht="45" x14ac:dyDescent="0.2">
      <c r="A18" s="108" t="str">
        <f>Criteria!$A$17</f>
        <v>MULTIMEDIA</v>
      </c>
      <c r="B18" s="28" t="str">
        <f>Criteria!B17</f>
        <v>RGAA</v>
      </c>
      <c r="C18" s="28" t="str">
        <f>Criteria!C17</f>
        <v>4.1</v>
      </c>
      <c r="D18" s="23" t="str">
        <f>Criteria!D17</f>
        <v>Does each pre-recorded time-based media have, if necessary, a transcript or an audio description (excluding special cases)?</v>
      </c>
      <c r="E18" s="23" t="s">
        <v>131</v>
      </c>
      <c r="F18" s="29" t="s">
        <v>136</v>
      </c>
      <c r="G18" s="23"/>
      <c r="H18" s="23"/>
    </row>
    <row r="19" spans="1:8" ht="45" x14ac:dyDescent="0.2">
      <c r="A19" s="109"/>
      <c r="B19" s="28" t="str">
        <f>Criteria!B18</f>
        <v>RGAA</v>
      </c>
      <c r="C19" s="28" t="str">
        <f>Criteria!C18</f>
        <v>4.2</v>
      </c>
      <c r="D19" s="23" t="str">
        <f>Criteria!D18</f>
        <v>For each pre-recorded time-based media with a synchronised transcript or audio description, are these relevant (excluding special cases)?</v>
      </c>
      <c r="E19" s="23" t="s">
        <v>131</v>
      </c>
      <c r="F19" s="29" t="s">
        <v>136</v>
      </c>
      <c r="G19" s="23"/>
      <c r="H19" s="23"/>
    </row>
    <row r="20" spans="1:8" ht="45" x14ac:dyDescent="0.2">
      <c r="A20" s="109"/>
      <c r="B20" s="28" t="str">
        <f>Criteria!B19</f>
        <v>RGAA</v>
      </c>
      <c r="C20" s="28" t="str">
        <f>Criteria!C19</f>
        <v>4.3</v>
      </c>
      <c r="D20" s="23" t="str">
        <f>Criteria!D19</f>
        <v>Does each pre-recorded synchronised time-based media have, if necessary, synchronised captions (excluding special cases)?</v>
      </c>
      <c r="E20" s="23" t="s">
        <v>131</v>
      </c>
      <c r="F20" s="29" t="s">
        <v>136</v>
      </c>
      <c r="G20" s="23"/>
      <c r="H20" s="23"/>
    </row>
    <row r="21" spans="1:8" ht="45" x14ac:dyDescent="0.2">
      <c r="A21" s="109"/>
      <c r="B21" s="28" t="str">
        <f>Criteria!B20</f>
        <v>RGAA</v>
      </c>
      <c r="C21" s="28" t="str">
        <f>Criteria!C20</f>
        <v>4.4</v>
      </c>
      <c r="D21" s="23" t="str">
        <f>Criteria!D20</f>
        <v>For each pre-recorded synchronised time-based media with synchronised subtitles, are these captions relevant?</v>
      </c>
      <c r="E21" s="23" t="s">
        <v>131</v>
      </c>
      <c r="F21" s="29" t="s">
        <v>136</v>
      </c>
      <c r="G21" s="23"/>
      <c r="H21" s="23"/>
    </row>
    <row r="22" spans="1:8" ht="45" x14ac:dyDescent="0.2">
      <c r="A22" s="109"/>
      <c r="B22" s="28" t="str">
        <f>Criteria!B21</f>
        <v>RGAA</v>
      </c>
      <c r="C22" s="28" t="str">
        <f>Criteria!C21</f>
        <v>4.5</v>
      </c>
      <c r="D22" s="23" t="str">
        <f>Criteria!D21</f>
        <v>Does each pre-recorded time-based media have, if necessary, a synchronised audio description (excluding special cases)?</v>
      </c>
      <c r="E22" s="23" t="s">
        <v>131</v>
      </c>
      <c r="F22" s="29" t="s">
        <v>136</v>
      </c>
      <c r="G22" s="23"/>
      <c r="H22" s="23"/>
    </row>
    <row r="23" spans="1:8" ht="45" x14ac:dyDescent="0.2">
      <c r="A23" s="109"/>
      <c r="B23" s="28" t="str">
        <f>Criteria!B22</f>
        <v>RGAA</v>
      </c>
      <c r="C23" s="28" t="str">
        <f>Criteria!C22</f>
        <v>4.6</v>
      </c>
      <c r="D23" s="23" t="str">
        <f>Criteria!D22</f>
        <v>For each pre-recorded time-based media with a synchronised audio description, is this audio description relevant?</v>
      </c>
      <c r="E23" s="23" t="s">
        <v>131</v>
      </c>
      <c r="F23" s="29" t="s">
        <v>136</v>
      </c>
      <c r="G23" s="23"/>
      <c r="H23" s="23"/>
    </row>
    <row r="24" spans="1:8" ht="30" x14ac:dyDescent="0.2">
      <c r="A24" s="109"/>
      <c r="B24" s="28" t="str">
        <f>Criteria!B23</f>
        <v>RGAA</v>
      </c>
      <c r="C24" s="28" t="str">
        <f>Criteria!C23</f>
        <v>4.7</v>
      </c>
      <c r="D24" s="23" t="str">
        <f>Criteria!D23</f>
        <v>Is each time-based media clearly identifiable (excluding special cases)?</v>
      </c>
      <c r="E24" s="23" t="s">
        <v>131</v>
      </c>
      <c r="F24" s="29" t="s">
        <v>136</v>
      </c>
      <c r="G24" s="23"/>
      <c r="H24" s="23"/>
    </row>
    <row r="25" spans="1:8" ht="30" x14ac:dyDescent="0.2">
      <c r="A25" s="109"/>
      <c r="B25" s="28" t="str">
        <f>Criteria!B24</f>
        <v>RGAA</v>
      </c>
      <c r="C25" s="28" t="str">
        <f>Criteria!C24</f>
        <v>4.8</v>
      </c>
      <c r="D25" s="23" t="str">
        <f>Criteria!D24</f>
        <v>Does each non-time-based media have, if necessary, an alternative (excluding special cases)?</v>
      </c>
      <c r="E25" s="23" t="s">
        <v>131</v>
      </c>
      <c r="F25" s="29" t="s">
        <v>136</v>
      </c>
      <c r="G25" s="23"/>
      <c r="H25" s="23"/>
    </row>
    <row r="26" spans="1:8" ht="30" x14ac:dyDescent="0.2">
      <c r="A26" s="109"/>
      <c r="B26" s="28" t="str">
        <f>Criteria!B25</f>
        <v>RGAA</v>
      </c>
      <c r="C26" s="28" t="str">
        <f>Criteria!C25</f>
        <v>4.9</v>
      </c>
      <c r="D26" s="23" t="str">
        <f>Criteria!D25</f>
        <v>For each non-time-based media having an alternative, is this alternative relevant?</v>
      </c>
      <c r="E26" s="23" t="s">
        <v>131</v>
      </c>
      <c r="F26" s="29" t="s">
        <v>136</v>
      </c>
      <c r="G26" s="23"/>
      <c r="H26" s="23"/>
    </row>
    <row r="27" spans="1:8" ht="30" x14ac:dyDescent="0.2">
      <c r="A27" s="109"/>
      <c r="B27" s="28" t="str">
        <f>Criteria!B26</f>
        <v>RGAA</v>
      </c>
      <c r="C27" s="28" t="str">
        <f>Criteria!C26</f>
        <v>4.10</v>
      </c>
      <c r="D27" s="23" t="str">
        <f>Criteria!D26</f>
        <v>Is each automatically triggered sound controllable by the user?</v>
      </c>
      <c r="E27" s="23" t="s">
        <v>131</v>
      </c>
      <c r="F27" s="29" t="s">
        <v>136</v>
      </c>
      <c r="G27" s="23"/>
      <c r="H27" s="23"/>
    </row>
    <row r="28" spans="1:8" ht="30" x14ac:dyDescent="0.2">
      <c r="A28" s="109"/>
      <c r="B28" s="28" t="str">
        <f>Criteria!B27</f>
        <v>RGAA</v>
      </c>
      <c r="C28" s="28" t="str">
        <f>Criteria!C27</f>
        <v>4.11</v>
      </c>
      <c r="D28" s="23" t="str">
        <f>Criteria!D27</f>
        <v>Is the viewing of each time-based media, if required, controllable by keyboard and any pointing device?</v>
      </c>
      <c r="E28" s="23" t="s">
        <v>131</v>
      </c>
      <c r="F28" s="29" t="s">
        <v>136</v>
      </c>
      <c r="G28" s="23"/>
      <c r="H28" s="23"/>
    </row>
    <row r="29" spans="1:8" ht="45" x14ac:dyDescent="0.2">
      <c r="A29" s="109"/>
      <c r="B29" s="28" t="str">
        <f>Criteria!B28</f>
        <v>RGAA</v>
      </c>
      <c r="C29" s="28" t="str">
        <f>Criteria!C28</f>
        <v>4.12</v>
      </c>
      <c r="D29" s="23" t="str">
        <f>Criteria!D28</f>
        <v>Is the viewing of each non-time-based media accessible and operable by keyboard and any pointing device?</v>
      </c>
      <c r="E29" s="23" t="s">
        <v>131</v>
      </c>
      <c r="F29" s="29" t="s">
        <v>136</v>
      </c>
      <c r="G29" s="23"/>
      <c r="H29" s="23"/>
    </row>
    <row r="30" spans="1:8" ht="45" x14ac:dyDescent="0.2">
      <c r="A30" s="109"/>
      <c r="B30" s="28" t="str">
        <f>Criteria!B29</f>
        <v>RGAA</v>
      </c>
      <c r="C30" s="28" t="str">
        <f>Criteria!C29</f>
        <v>4.13</v>
      </c>
      <c r="D30" s="23" t="str">
        <f>Criteria!D29</f>
        <v>Is each time-based media and non-time-based media compatible with assistive technologies (excluding special cases)?</v>
      </c>
      <c r="E30" s="23" t="s">
        <v>131</v>
      </c>
      <c r="F30" s="29" t="s">
        <v>136</v>
      </c>
      <c r="G30" s="23"/>
      <c r="H30" s="23"/>
    </row>
    <row r="31" spans="1:8" ht="60" x14ac:dyDescent="0.2">
      <c r="A31" s="109"/>
      <c r="B31" s="28" t="str">
        <f>Criteria!B30</f>
        <v>-</v>
      </c>
      <c r="C31" s="28" t="str">
        <f>Criteria!C30</f>
        <v>4.14</v>
      </c>
      <c r="D31" s="23" t="str">
        <f>Criteria!D30</f>
        <v>For each time-based media that has a synchronised caption or audio description track, are the control features for these alternatives presented at the same level as the main features?</v>
      </c>
      <c r="E31" s="23" t="s">
        <v>131</v>
      </c>
      <c r="F31" s="29" t="s">
        <v>136</v>
      </c>
      <c r="G31" s="23"/>
      <c r="H31" s="23"/>
    </row>
    <row r="32" spans="1:8" ht="60" x14ac:dyDescent="0.2">
      <c r="A32" s="109"/>
      <c r="B32" s="28" t="str">
        <f>Criteria!B31</f>
        <v>-</v>
      </c>
      <c r="C32" s="28" t="str">
        <f>Criteria!C31</f>
        <v>4.15</v>
      </c>
      <c r="D32" s="23" t="str">
        <f>Criteria!D31</f>
        <v>For each feature that transmits, converts or records pre-recorded synchronised time-based media that has a captions track, are the captions correctly preserved at the end of the process?</v>
      </c>
      <c r="E32" s="23" t="s">
        <v>131</v>
      </c>
      <c r="F32" s="29" t="s">
        <v>136</v>
      </c>
      <c r="G32" s="23"/>
      <c r="H32" s="23"/>
    </row>
    <row r="33" spans="1:9" ht="60" x14ac:dyDescent="0.2">
      <c r="A33" s="109"/>
      <c r="B33" s="28" t="str">
        <f>Criteria!B32</f>
        <v>-</v>
      </c>
      <c r="C33" s="28" t="str">
        <f>Criteria!C32</f>
        <v>4.16</v>
      </c>
      <c r="D33" s="23" t="str">
        <f>Criteria!D32</f>
        <v>For each feature that transmits, converts or records a pre-recorded time-based media with an audio description, is at the end of the process the audio description correctly preserved?</v>
      </c>
      <c r="E33" s="23" t="s">
        <v>131</v>
      </c>
      <c r="F33" s="29" t="s">
        <v>136</v>
      </c>
      <c r="G33" s="23"/>
      <c r="H33" s="23"/>
    </row>
    <row r="34" spans="1:9" ht="45" x14ac:dyDescent="0.2">
      <c r="A34" s="109"/>
      <c r="B34" s="28" t="str">
        <f>Criteria!B33</f>
        <v>-</v>
      </c>
      <c r="C34" s="28" t="str">
        <f>Criteria!C33</f>
        <v>4.17</v>
      </c>
      <c r="D34" s="23" t="str">
        <f>Criteria!D33</f>
        <v>For each pre-recorded time-based media, is the presentation of captions controllable by the user (excluding special cases)?</v>
      </c>
      <c r="E34" s="23" t="s">
        <v>131</v>
      </c>
      <c r="F34" s="29" t="s">
        <v>136</v>
      </c>
      <c r="G34" s="23"/>
      <c r="H34" s="23"/>
    </row>
    <row r="35" spans="1:9" ht="45" x14ac:dyDescent="0.2">
      <c r="A35" s="110"/>
      <c r="B35" s="28" t="str">
        <f>Criteria!B34</f>
        <v>-</v>
      </c>
      <c r="C35" s="28" t="str">
        <f>Criteria!C34</f>
        <v>4.18</v>
      </c>
      <c r="D35" s="23" t="str">
        <f>Criteria!D34</f>
        <v>For each pre-recorded synchronised time-based media that has subtitles, can these be vocalised (excluding special cases)?</v>
      </c>
      <c r="E35" s="23" t="s">
        <v>131</v>
      </c>
      <c r="F35" s="29" t="s">
        <v>136</v>
      </c>
      <c r="G35" s="23"/>
      <c r="H35" s="23"/>
    </row>
    <row r="36" spans="1:9" ht="30" x14ac:dyDescent="0.2">
      <c r="A36" s="108" t="str">
        <f>Criteria!$A$35</f>
        <v>TABLES</v>
      </c>
      <c r="B36" s="28" t="str">
        <f>Criteria!B35</f>
        <v>RGAA</v>
      </c>
      <c r="C36" s="28" t="str">
        <f>Criteria!C35</f>
        <v>5.1</v>
      </c>
      <c r="D36" s="23" t="str">
        <f>Criteria!D35</f>
        <v>Does each complex data table have a summary?</v>
      </c>
      <c r="E36" s="23" t="s">
        <v>131</v>
      </c>
      <c r="F36" s="29" t="s">
        <v>136</v>
      </c>
      <c r="G36" s="23"/>
      <c r="H36" s="23"/>
    </row>
    <row r="37" spans="1:9" ht="30" x14ac:dyDescent="0.2">
      <c r="A37" s="109"/>
      <c r="B37" s="28" t="str">
        <f>Criteria!B36</f>
        <v>RGAA</v>
      </c>
      <c r="C37" s="28" t="str">
        <f>Criteria!C36</f>
        <v>5.2</v>
      </c>
      <c r="D37" s="23" t="str">
        <f>Criteria!D36</f>
        <v>For each complex data table with a summary, is the summary relevant?</v>
      </c>
      <c r="E37" s="23" t="s">
        <v>131</v>
      </c>
      <c r="F37" s="29" t="s">
        <v>136</v>
      </c>
      <c r="G37" s="23"/>
      <c r="H37" s="23"/>
    </row>
    <row r="38" spans="1:9" ht="30" x14ac:dyDescent="0.2">
      <c r="A38" s="109"/>
      <c r="B38" s="28" t="str">
        <f>Criteria!B37</f>
        <v>RGAA</v>
      </c>
      <c r="C38" s="28" t="str">
        <f>Criteria!C37</f>
        <v>5.3</v>
      </c>
      <c r="D38" s="23" t="str">
        <f>Criteria!D37</f>
        <v>For each layout table, is the linearized content still comprehensible?</v>
      </c>
      <c r="E38" s="23" t="s">
        <v>131</v>
      </c>
      <c r="F38" s="29" t="s">
        <v>136</v>
      </c>
      <c r="G38" s="23"/>
      <c r="H38" s="23"/>
    </row>
    <row r="39" spans="1:9" ht="30" x14ac:dyDescent="0.2">
      <c r="A39" s="109"/>
      <c r="B39" s="28" t="str">
        <f>Criteria!B38</f>
        <v>RGAA</v>
      </c>
      <c r="C39" s="28" t="str">
        <f>Criteria!C38</f>
        <v>5.4</v>
      </c>
      <c r="D39" s="23" t="str">
        <f>Criteria!D38</f>
        <v>For each data table with a title, is the title correctly associated with the data table?</v>
      </c>
      <c r="E39" s="23" t="s">
        <v>131</v>
      </c>
      <c r="F39" s="29" t="s">
        <v>136</v>
      </c>
      <c r="G39" s="23"/>
      <c r="H39" s="23"/>
    </row>
    <row r="40" spans="1:9" ht="30" x14ac:dyDescent="0.2">
      <c r="A40" s="109"/>
      <c r="B40" s="28" t="str">
        <f>Criteria!B39</f>
        <v>RGAA</v>
      </c>
      <c r="C40" s="28" t="str">
        <f>Criteria!C39</f>
        <v>5.5</v>
      </c>
      <c r="D40" s="23" t="str">
        <f>Criteria!D39</f>
        <v>For each data table with a title, is the title relevant?</v>
      </c>
      <c r="E40" s="23" t="s">
        <v>131</v>
      </c>
      <c r="F40" s="29" t="s">
        <v>136</v>
      </c>
      <c r="G40" s="31"/>
      <c r="H40" s="23"/>
    </row>
    <row r="41" spans="1:9" ht="30" x14ac:dyDescent="0.2">
      <c r="A41" s="109"/>
      <c r="B41" s="28" t="str">
        <f>Criteria!B40</f>
        <v>RGAA</v>
      </c>
      <c r="C41" s="28" t="str">
        <f>Criteria!C40</f>
        <v>5.6</v>
      </c>
      <c r="D41" s="23" t="str">
        <f>Criteria!D40</f>
        <v>For each data table, are each column header and each row header correctly declared?</v>
      </c>
      <c r="E41" s="23" t="s">
        <v>131</v>
      </c>
      <c r="F41" s="29" t="s">
        <v>136</v>
      </c>
      <c r="G41" s="23"/>
      <c r="H41" s="23"/>
    </row>
    <row r="42" spans="1:9" ht="45" x14ac:dyDescent="0.2">
      <c r="A42" s="109"/>
      <c r="B42" s="28" t="str">
        <f>Criteria!B41</f>
        <v>RGAA</v>
      </c>
      <c r="C42" s="28" t="str">
        <f>Criteria!C41</f>
        <v>5.7</v>
      </c>
      <c r="D42" s="23" t="str">
        <f>Criteria!D41</f>
        <v>For each data table, is the appropriate technique used to associate each cell with its headers (excluding special cases)?</v>
      </c>
      <c r="E42" s="23" t="s">
        <v>131</v>
      </c>
      <c r="F42" s="29" t="s">
        <v>136</v>
      </c>
      <c r="G42" s="23"/>
      <c r="H42" s="23"/>
    </row>
    <row r="43" spans="1:9" ht="30" x14ac:dyDescent="0.2">
      <c r="A43" s="110"/>
      <c r="B43" s="28" t="str">
        <f>Criteria!B42</f>
        <v>RGAA</v>
      </c>
      <c r="C43" s="28" t="str">
        <f>Criteria!C42</f>
        <v>5.8</v>
      </c>
      <c r="D43" s="23" t="str">
        <f>Criteria!D42</f>
        <v>Each layout table must not use elements specific to data tables. Is this rule respected?</v>
      </c>
      <c r="E43" s="23" t="s">
        <v>131</v>
      </c>
      <c r="F43" s="29" t="s">
        <v>136</v>
      </c>
      <c r="G43" s="23"/>
      <c r="H43" s="23"/>
    </row>
    <row r="44" spans="1:9" ht="30" x14ac:dyDescent="0.2">
      <c r="A44" s="108" t="str">
        <f>Criteria!$A$43</f>
        <v>LINKS</v>
      </c>
      <c r="B44" s="28" t="str">
        <f>Criteria!B43</f>
        <v>RGAA</v>
      </c>
      <c r="C44" s="28" t="str">
        <f>Criteria!C43</f>
        <v>6.1</v>
      </c>
      <c r="D44" s="23" t="str">
        <f>Criteria!D43</f>
        <v>Is every link explicit (except in special cases)?</v>
      </c>
      <c r="E44" s="23" t="s">
        <v>131</v>
      </c>
      <c r="F44" s="29" t="s">
        <v>136</v>
      </c>
      <c r="G44" s="23"/>
      <c r="H44" s="23"/>
    </row>
    <row r="45" spans="1:9" ht="30" x14ac:dyDescent="0.2">
      <c r="A45" s="110"/>
      <c r="B45" s="28" t="str">
        <f>Criteria!B44</f>
        <v>RGAA</v>
      </c>
      <c r="C45" s="28" t="str">
        <f>Criteria!C44</f>
        <v>6.2</v>
      </c>
      <c r="D45" s="23" t="str">
        <f>Criteria!D44</f>
        <v>On each web page, does each link have an accessible name?</v>
      </c>
      <c r="E45" s="23" t="s">
        <v>131</v>
      </c>
      <c r="F45" s="29" t="s">
        <v>136</v>
      </c>
      <c r="G45" s="23"/>
      <c r="H45" s="23"/>
    </row>
    <row r="46" spans="1:9" ht="30" x14ac:dyDescent="0.2">
      <c r="A46" s="108" t="str">
        <f>Criteria!$A$45</f>
        <v>SCRIPTS</v>
      </c>
      <c r="B46" s="28" t="str">
        <f>Criteria!B45</f>
        <v>RGAA</v>
      </c>
      <c r="C46" s="28" t="str">
        <f>Criteria!C45</f>
        <v>7.1</v>
      </c>
      <c r="D46" s="23" t="str">
        <f>Criteria!D45</f>
        <v>Is each script, if necessary, compatible with assistive technologies?</v>
      </c>
      <c r="E46" s="23" t="s">
        <v>131</v>
      </c>
      <c r="F46" s="29" t="s">
        <v>136</v>
      </c>
      <c r="G46" s="23"/>
      <c r="H46" s="23"/>
    </row>
    <row r="47" spans="1:9" ht="30" x14ac:dyDescent="0.2">
      <c r="A47" s="109"/>
      <c r="B47" s="28" t="str">
        <f>Criteria!B46</f>
        <v>RGAA</v>
      </c>
      <c r="C47" s="28" t="str">
        <f>Criteria!C46</f>
        <v>7.2</v>
      </c>
      <c r="D47" s="23" t="str">
        <f>Criteria!D46</f>
        <v>For each script with an alternative, is this alternative relevant?</v>
      </c>
      <c r="E47" s="23" t="s">
        <v>131</v>
      </c>
      <c r="F47" s="29" t="s">
        <v>136</v>
      </c>
      <c r="G47" s="23"/>
      <c r="H47" s="23"/>
      <c r="I47" s="37"/>
    </row>
    <row r="48" spans="1:9" ht="30" x14ac:dyDescent="0.2">
      <c r="A48" s="109"/>
      <c r="B48" s="28" t="str">
        <f>Criteria!B47</f>
        <v>RGAA</v>
      </c>
      <c r="C48" s="28" t="str">
        <f>Criteria!C47</f>
        <v>7.3</v>
      </c>
      <c r="D48" s="23" t="str">
        <f>Criteria!D47</f>
        <v>Is each script accessible and operable by keyboard and any pointing device (excluding special cases)?</v>
      </c>
      <c r="E48" s="23" t="s">
        <v>131</v>
      </c>
      <c r="F48" s="29" t="s">
        <v>136</v>
      </c>
      <c r="G48" s="23"/>
      <c r="H48" s="23"/>
    </row>
    <row r="49" spans="1:8" ht="30" x14ac:dyDescent="0.2">
      <c r="A49" s="109"/>
      <c r="B49" s="28" t="str">
        <f>Criteria!B48</f>
        <v>RGAA</v>
      </c>
      <c r="C49" s="28" t="str">
        <f>Criteria!C48</f>
        <v>7.4</v>
      </c>
      <c r="D49" s="23" t="str">
        <f>Criteria!D48</f>
        <v>For each script that initiates a context change, is the user warned or does the user have control?</v>
      </c>
      <c r="E49" s="23" t="s">
        <v>131</v>
      </c>
      <c r="F49" s="29" t="s">
        <v>136</v>
      </c>
      <c r="G49" s="23"/>
      <c r="H49" s="23"/>
    </row>
    <row r="50" spans="1:8" ht="30" x14ac:dyDescent="0.2">
      <c r="A50" s="110"/>
      <c r="B50" s="28" t="str">
        <f>Criteria!B49</f>
        <v>RGAA</v>
      </c>
      <c r="C50" s="28" t="str">
        <f>Criteria!C49</f>
        <v>7.5</v>
      </c>
      <c r="D50" s="23" t="str">
        <f>Criteria!D49</f>
        <v>On each web page, are status messages correctly rendered (by assistive technologies)?</v>
      </c>
      <c r="E50" s="23" t="s">
        <v>131</v>
      </c>
      <c r="F50" s="29" t="s">
        <v>136</v>
      </c>
      <c r="G50" s="23"/>
      <c r="H50" s="23"/>
    </row>
    <row r="51" spans="1:8" ht="30" x14ac:dyDescent="0.2">
      <c r="A51" s="108" t="str">
        <f>Criteria!$A$50</f>
        <v>MANDATORY ELEMENTS</v>
      </c>
      <c r="B51" s="28" t="str">
        <f>Criteria!B50</f>
        <v>RGAA</v>
      </c>
      <c r="C51" s="28" t="str">
        <f>Criteria!C50</f>
        <v>8.1</v>
      </c>
      <c r="D51" s="23" t="str">
        <f>Criteria!D50</f>
        <v>Has each web page a defined document type?</v>
      </c>
      <c r="E51" s="23" t="s">
        <v>131</v>
      </c>
      <c r="F51" s="29" t="s">
        <v>136</v>
      </c>
      <c r="G51" s="23"/>
      <c r="H51" s="23"/>
    </row>
    <row r="52" spans="1:8" ht="30" x14ac:dyDescent="0.2">
      <c r="A52" s="109"/>
      <c r="B52" s="28" t="str">
        <f>Criteria!B51</f>
        <v>RGAA</v>
      </c>
      <c r="C52" s="28" t="str">
        <f>Criteria!C51</f>
        <v>8.2</v>
      </c>
      <c r="D52" s="23" t="str">
        <f>Criteria!D51</f>
        <v>For each web page, is the generated source code valid for the specified document type?</v>
      </c>
      <c r="E52" s="23" t="s">
        <v>131</v>
      </c>
      <c r="F52" s="29" t="s">
        <v>136</v>
      </c>
      <c r="G52" s="23"/>
      <c r="H52" s="23"/>
    </row>
    <row r="53" spans="1:8" ht="30" x14ac:dyDescent="0.2">
      <c r="A53" s="109"/>
      <c r="B53" s="28" t="str">
        <f>Criteria!B52</f>
        <v>RGAA</v>
      </c>
      <c r="C53" s="28" t="str">
        <f>Criteria!C52</f>
        <v>8.3</v>
      </c>
      <c r="D53" s="23" t="str">
        <f>Criteria!D52</f>
        <v>On each web page, is the default language present?</v>
      </c>
      <c r="E53" s="23" t="s">
        <v>131</v>
      </c>
      <c r="F53" s="29" t="s">
        <v>136</v>
      </c>
      <c r="G53" s="23"/>
      <c r="H53" s="23"/>
    </row>
    <row r="54" spans="1:8" ht="30" x14ac:dyDescent="0.2">
      <c r="A54" s="109"/>
      <c r="B54" s="28" t="str">
        <f>Criteria!B53</f>
        <v>RGAA</v>
      </c>
      <c r="C54" s="28" t="str">
        <f>Criteria!C53</f>
        <v>8.4</v>
      </c>
      <c r="D54" s="23" t="str">
        <f>Criteria!D53</f>
        <v>For each web page with a default language, is the language code relevant?</v>
      </c>
      <c r="E54" s="23" t="s">
        <v>131</v>
      </c>
      <c r="F54" s="29" t="s">
        <v>136</v>
      </c>
      <c r="G54" s="23"/>
      <c r="H54" s="23"/>
    </row>
    <row r="55" spans="1:8" ht="30" x14ac:dyDescent="0.2">
      <c r="A55" s="109"/>
      <c r="B55" s="28" t="str">
        <f>Criteria!B54</f>
        <v>RGAA</v>
      </c>
      <c r="C55" s="28" t="str">
        <f>Criteria!C54</f>
        <v>8.5</v>
      </c>
      <c r="D55" s="23" t="str">
        <f>Criteria!D54</f>
        <v>Does every web page have a page title?</v>
      </c>
      <c r="E55" s="23" t="s">
        <v>131</v>
      </c>
      <c r="F55" s="29" t="s">
        <v>136</v>
      </c>
      <c r="G55" s="23"/>
      <c r="H55" s="23"/>
    </row>
    <row r="56" spans="1:8" ht="30" x14ac:dyDescent="0.2">
      <c r="A56" s="109"/>
      <c r="B56" s="28" t="str">
        <f>Criteria!B55</f>
        <v>RGAA</v>
      </c>
      <c r="C56" s="28" t="str">
        <f>Criteria!C55</f>
        <v>8.6</v>
      </c>
      <c r="D56" s="23" t="str">
        <f>Criteria!D55</f>
        <v>For each web page with a page title, is this title relevant?</v>
      </c>
      <c r="E56" s="23" t="s">
        <v>131</v>
      </c>
      <c r="F56" s="29" t="s">
        <v>136</v>
      </c>
      <c r="G56" s="23"/>
      <c r="H56" s="23"/>
    </row>
    <row r="57" spans="1:8" ht="30" x14ac:dyDescent="0.2">
      <c r="A57" s="109"/>
      <c r="B57" s="28" t="str">
        <f>Criteria!B56</f>
        <v>RGAA</v>
      </c>
      <c r="C57" s="28" t="str">
        <f>Criteria!C56</f>
        <v>8.7</v>
      </c>
      <c r="D57" s="23" t="str">
        <f>Criteria!D56</f>
        <v>On each web page, is each language change indicated in the source code (excluding special cases)?</v>
      </c>
      <c r="E57" s="23" t="s">
        <v>131</v>
      </c>
      <c r="F57" s="29" t="s">
        <v>136</v>
      </c>
      <c r="G57" s="23"/>
      <c r="H57" s="23"/>
    </row>
    <row r="58" spans="1:8" ht="30" x14ac:dyDescent="0.2">
      <c r="A58" s="109"/>
      <c r="B58" s="28" t="str">
        <f>Criteria!B57</f>
        <v>RGAA</v>
      </c>
      <c r="C58" s="28" t="str">
        <f>Criteria!C57</f>
        <v>8.8</v>
      </c>
      <c r="D58" s="23" t="str">
        <f>Criteria!D57</f>
        <v>On each web page, is the language code for each language change valid and relevant?</v>
      </c>
      <c r="E58" s="23" t="s">
        <v>131</v>
      </c>
      <c r="F58" s="29" t="s">
        <v>136</v>
      </c>
      <c r="G58" s="23"/>
      <c r="H58" s="23"/>
    </row>
    <row r="59" spans="1:8" ht="30" x14ac:dyDescent="0.2">
      <c r="A59" s="109"/>
      <c r="B59" s="28" t="str">
        <f>Criteria!B58</f>
        <v>RGAA</v>
      </c>
      <c r="C59" s="28" t="str">
        <f>Criteria!C58</f>
        <v>8.9</v>
      </c>
      <c r="D59" s="23" t="str">
        <f>Criteria!D58</f>
        <v>On each web page, tags must not be used only for layout purposes. Is this rule respected?</v>
      </c>
      <c r="E59" s="23" t="s">
        <v>131</v>
      </c>
      <c r="F59" s="29" t="s">
        <v>136</v>
      </c>
      <c r="G59" s="23"/>
      <c r="H59" s="23"/>
    </row>
    <row r="60" spans="1:8" ht="30" x14ac:dyDescent="0.2">
      <c r="A60" s="110"/>
      <c r="B60" s="28" t="str">
        <f>Criteria!B59</f>
        <v>RGAA</v>
      </c>
      <c r="C60" s="28" t="str">
        <f>Criteria!C59</f>
        <v>8.10</v>
      </c>
      <c r="D60" s="23" t="str">
        <f>Criteria!D59</f>
        <v>On each web page, are changes in reading direction indicated?</v>
      </c>
      <c r="E60" s="23" t="s">
        <v>131</v>
      </c>
      <c r="F60" s="29" t="s">
        <v>136</v>
      </c>
      <c r="G60" s="23"/>
      <c r="H60" s="23"/>
    </row>
    <row r="61" spans="1:8" ht="30" x14ac:dyDescent="0.2">
      <c r="A61" s="108" t="str">
        <f>Criteria!$A$60</f>
        <v>STRUCTURE</v>
      </c>
      <c r="B61" s="28" t="str">
        <f>Criteria!B60</f>
        <v>RGAA</v>
      </c>
      <c r="C61" s="28" t="str">
        <f>Criteria!C60</f>
        <v>9.1</v>
      </c>
      <c r="D61" s="23" t="str">
        <f>Criteria!D60</f>
        <v>On each web page, is the information structured by the appropriate use of headings?</v>
      </c>
      <c r="E61" s="23" t="s">
        <v>131</v>
      </c>
      <c r="F61" s="29" t="s">
        <v>136</v>
      </c>
      <c r="G61" s="23"/>
      <c r="H61" s="23"/>
    </row>
    <row r="62" spans="1:8" ht="30" x14ac:dyDescent="0.2">
      <c r="A62" s="109"/>
      <c r="B62" s="28" t="str">
        <f>Criteria!B61</f>
        <v>RGAA</v>
      </c>
      <c r="C62" s="28" t="str">
        <f>Criteria!C61</f>
        <v>9.2</v>
      </c>
      <c r="D62" s="23" t="str">
        <f>Criteria!D61</f>
        <v>On each web page, is the document structure consistent (excluding special cases)?</v>
      </c>
      <c r="E62" s="23" t="s">
        <v>131</v>
      </c>
      <c r="F62" s="29" t="s">
        <v>136</v>
      </c>
      <c r="G62" s="23"/>
      <c r="H62" s="23"/>
    </row>
    <row r="63" spans="1:8" ht="30" x14ac:dyDescent="0.2">
      <c r="A63" s="109"/>
      <c r="B63" s="28" t="str">
        <f>Criteria!B62</f>
        <v>RGAA</v>
      </c>
      <c r="C63" s="28" t="str">
        <f>Criteria!C62</f>
        <v>9.3</v>
      </c>
      <c r="D63" s="23" t="str">
        <f>Criteria!D62</f>
        <v>On each web page, is each list correctly structured?</v>
      </c>
      <c r="E63" s="23" t="s">
        <v>131</v>
      </c>
      <c r="F63" s="29" t="s">
        <v>136</v>
      </c>
      <c r="G63" s="23"/>
      <c r="H63" s="23"/>
    </row>
    <row r="64" spans="1:8" ht="30" x14ac:dyDescent="0.2">
      <c r="A64" s="110"/>
      <c r="B64" s="28" t="str">
        <f>Criteria!B63</f>
        <v>RGAA</v>
      </c>
      <c r="C64" s="28" t="str">
        <f>Criteria!C63</f>
        <v>9.4</v>
      </c>
      <c r="D64" s="23" t="str">
        <f>Criteria!D63</f>
        <v>On each web page, is each quotation correctly indicated?</v>
      </c>
      <c r="E64" s="23" t="s">
        <v>131</v>
      </c>
      <c r="F64" s="29" t="s">
        <v>136</v>
      </c>
      <c r="G64" s="23"/>
      <c r="H64" s="23"/>
    </row>
    <row r="65" spans="1:8" ht="30" x14ac:dyDescent="0.2">
      <c r="A65" s="108" t="str">
        <f>Criteria!$A$64</f>
        <v>PRESENTATION</v>
      </c>
      <c r="B65" s="28" t="str">
        <f>Criteria!B64</f>
        <v>RGAA</v>
      </c>
      <c r="C65" s="28" t="str">
        <f>Criteria!C64</f>
        <v>10.1</v>
      </c>
      <c r="D65" s="23" t="str">
        <f>Criteria!D64</f>
        <v>In the website, are style sheets used to control the presentation of information?</v>
      </c>
      <c r="E65" s="23" t="s">
        <v>131</v>
      </c>
      <c r="F65" s="29" t="s">
        <v>136</v>
      </c>
      <c r="G65" s="23"/>
      <c r="H65" s="23"/>
    </row>
    <row r="66" spans="1:8" ht="45" x14ac:dyDescent="0.2">
      <c r="A66" s="109"/>
      <c r="B66" s="28" t="str">
        <f>Criteria!B65</f>
        <v>RGAA</v>
      </c>
      <c r="C66" s="28" t="str">
        <f>Criteria!C65</f>
        <v>10.2</v>
      </c>
      <c r="D66" s="23" t="str">
        <f>Criteria!D65</f>
        <v>On each web page, is the visible content conveying information still present when the style sheets are deactivated?</v>
      </c>
      <c r="E66" s="23" t="s">
        <v>131</v>
      </c>
      <c r="F66" s="29" t="s">
        <v>136</v>
      </c>
      <c r="G66" s="23"/>
      <c r="H66" s="23"/>
    </row>
    <row r="67" spans="1:8" ht="30" x14ac:dyDescent="0.2">
      <c r="A67" s="109"/>
      <c r="B67" s="28" t="str">
        <f>Criteria!B66</f>
        <v>RGAA</v>
      </c>
      <c r="C67" s="28" t="str">
        <f>Criteria!C66</f>
        <v>10.3</v>
      </c>
      <c r="D67" s="23" t="str">
        <f>Criteria!D66</f>
        <v>On each web page, does the information remain understandable when the style sheets are deactivated?</v>
      </c>
      <c r="E67" s="23" t="s">
        <v>131</v>
      </c>
      <c r="F67" s="29" t="s">
        <v>136</v>
      </c>
      <c r="G67" s="23"/>
      <c r="H67" s="23"/>
    </row>
    <row r="68" spans="1:8" ht="45" x14ac:dyDescent="0.2">
      <c r="A68" s="109"/>
      <c r="B68" s="28" t="str">
        <f>Criteria!B67</f>
        <v>RGAA</v>
      </c>
      <c r="C68" s="28" t="str">
        <f>Criteria!C67</f>
        <v>10.4</v>
      </c>
      <c r="D68" s="23" t="str">
        <f>Criteria!D67</f>
        <v>On each web page, is the text still readable when the font size is increased by at least 200% (excluding special cases)?</v>
      </c>
      <c r="E68" s="23" t="s">
        <v>131</v>
      </c>
      <c r="F68" s="29" t="s">
        <v>136</v>
      </c>
      <c r="G68" s="23"/>
      <c r="H68" s="23"/>
    </row>
    <row r="69" spans="1:8" ht="30" x14ac:dyDescent="0.2">
      <c r="A69" s="109"/>
      <c r="B69" s="28" t="str">
        <f>Criteria!B68</f>
        <v>RGAA</v>
      </c>
      <c r="C69" s="28" t="str">
        <f>Criteria!C68</f>
        <v>10.5</v>
      </c>
      <c r="D69" s="23" t="str">
        <f>Criteria!D68</f>
        <v>On each web page, are the CSS declarations for element background and font colours used correctly?</v>
      </c>
      <c r="E69" s="23" t="s">
        <v>131</v>
      </c>
      <c r="F69" s="29" t="s">
        <v>136</v>
      </c>
      <c r="G69" s="23"/>
      <c r="H69" s="23"/>
    </row>
    <row r="70" spans="1:8" ht="30" x14ac:dyDescent="0.2">
      <c r="A70" s="109"/>
      <c r="B70" s="28" t="str">
        <f>Criteria!B69</f>
        <v>RGAA</v>
      </c>
      <c r="C70" s="28" t="str">
        <f>Criteria!C69</f>
        <v>10.6</v>
      </c>
      <c r="D70" s="23" t="str">
        <f>Criteria!D69</f>
        <v>On each web page, is each link whose nature is not obvious visible in relation to the surrounding text?</v>
      </c>
      <c r="E70" s="23" t="s">
        <v>131</v>
      </c>
      <c r="F70" s="29" t="s">
        <v>136</v>
      </c>
      <c r="G70" s="23"/>
      <c r="H70" s="23"/>
    </row>
    <row r="71" spans="1:8" ht="30" x14ac:dyDescent="0.2">
      <c r="A71" s="109"/>
      <c r="B71" s="28" t="str">
        <f>Criteria!B70</f>
        <v>RGAA</v>
      </c>
      <c r="C71" s="28" t="str">
        <f>Criteria!C70</f>
        <v>10.7</v>
      </c>
      <c r="D71" s="23" t="str">
        <f>Criteria!D70</f>
        <v>On each web page, for each element receiving the focus, is the focus visible?</v>
      </c>
      <c r="E71" s="23" t="s">
        <v>131</v>
      </c>
      <c r="F71" s="29" t="s">
        <v>136</v>
      </c>
      <c r="G71" s="23"/>
      <c r="H71" s="23"/>
    </row>
    <row r="72" spans="1:8" ht="30" x14ac:dyDescent="0.2">
      <c r="A72" s="109"/>
      <c r="B72" s="28" t="str">
        <f>Criteria!B71</f>
        <v>RGAA</v>
      </c>
      <c r="C72" s="28" t="str">
        <f>Criteria!C71</f>
        <v>10.8</v>
      </c>
      <c r="D72" s="23" t="str">
        <f>Criteria!D71</f>
        <v>For each web page, should hidden content be ignored by assistive technologies?</v>
      </c>
      <c r="E72" s="23" t="s">
        <v>131</v>
      </c>
      <c r="F72" s="29" t="s">
        <v>136</v>
      </c>
      <c r="G72" s="23"/>
      <c r="H72" s="23"/>
    </row>
    <row r="73" spans="1:8" ht="30" x14ac:dyDescent="0.2">
      <c r="A73" s="109"/>
      <c r="B73" s="28" t="str">
        <f>Criteria!B72</f>
        <v>RGAA</v>
      </c>
      <c r="C73" s="28" t="str">
        <f>Criteria!C72</f>
        <v>10.9</v>
      </c>
      <c r="D73" s="23" t="str">
        <f>Criteria!D72</f>
        <v>On each web page, information must not be conveyed solely by shape, size or location. Is this rule respected?</v>
      </c>
      <c r="E73" s="23" t="s">
        <v>131</v>
      </c>
      <c r="F73" s="29" t="s">
        <v>136</v>
      </c>
      <c r="G73" s="23"/>
      <c r="H73" s="23"/>
    </row>
    <row r="74" spans="1:8" ht="45" x14ac:dyDescent="0.2">
      <c r="A74" s="109"/>
      <c r="B74" s="28" t="str">
        <f>Criteria!B73</f>
        <v>RGAA</v>
      </c>
      <c r="C74" s="28" t="str">
        <f>Criteria!C73</f>
        <v>10.10</v>
      </c>
      <c r="D74" s="23" t="str">
        <f>Criteria!D73</f>
        <v>On each web page, information must not be conveyed by shape, size or location only. Is this rule implemented appropriately?</v>
      </c>
      <c r="E74" s="23" t="s">
        <v>131</v>
      </c>
      <c r="F74" s="29" t="s">
        <v>136</v>
      </c>
      <c r="G74" s="23"/>
      <c r="H74" s="23"/>
    </row>
    <row r="75" spans="1:8" ht="75" x14ac:dyDescent="0.2">
      <c r="A75" s="109"/>
      <c r="B75" s="28" t="str">
        <f>Criteria!B74</f>
        <v>RGAA</v>
      </c>
      <c r="C75" s="28" t="str">
        <f>Criteria!C74</f>
        <v>10.11</v>
      </c>
      <c r="D75" s="23" t="str">
        <f>Criteria!D74</f>
        <v>For each web page, can the content be presented without any loss of information or functionality and without having to scroll vertically for a window with a height of 256 px or horizontally for a window with a width of 320 px (excluding special cases)?</v>
      </c>
      <c r="E75" s="23" t="s">
        <v>131</v>
      </c>
      <c r="F75" s="29" t="s">
        <v>136</v>
      </c>
      <c r="G75" s="23"/>
      <c r="H75" s="23"/>
    </row>
    <row r="76" spans="1:8" ht="45" x14ac:dyDescent="0.2">
      <c r="A76" s="109"/>
      <c r="B76" s="28" t="str">
        <f>Criteria!B75</f>
        <v>RGAA</v>
      </c>
      <c r="C76" s="28" t="str">
        <f>Criteria!C75</f>
        <v>10.12</v>
      </c>
      <c r="D76" s="23" t="str">
        <f>Criteria!D75</f>
        <v>On each web page, can the text spacing properties be redefined by the user without loss of content or functionality (except in special cases)?</v>
      </c>
      <c r="E76" s="23" t="s">
        <v>131</v>
      </c>
      <c r="F76" s="29" t="s">
        <v>136</v>
      </c>
      <c r="G76" s="23"/>
      <c r="H76" s="23"/>
    </row>
    <row r="77" spans="1:8" ht="60" x14ac:dyDescent="0.2">
      <c r="A77" s="109"/>
      <c r="B77" s="28" t="str">
        <f>Criteria!B76</f>
        <v>RGAA</v>
      </c>
      <c r="C77" s="28" t="str">
        <f>Criteria!C76</f>
        <v>10.13</v>
      </c>
      <c r="D77" s="23" t="str">
        <f>Criteria!D76</f>
        <v>On each web page, is the additional content appearing when focused or when hovering over a user interface component controllable by the user (excluding special cases)?</v>
      </c>
      <c r="E77" s="23" t="s">
        <v>131</v>
      </c>
      <c r="F77" s="29" t="s">
        <v>136</v>
      </c>
      <c r="G77" s="23"/>
      <c r="H77" s="23"/>
    </row>
    <row r="78" spans="1:8" ht="45" x14ac:dyDescent="0.2">
      <c r="A78" s="110"/>
      <c r="B78" s="28" t="str">
        <f>Criteria!B77</f>
        <v>RGAA</v>
      </c>
      <c r="C78" s="28" t="str">
        <f>Criteria!C77</f>
        <v>10.14</v>
      </c>
      <c r="D78" s="23" t="str">
        <f>Criteria!D77</f>
        <v>On each web page, can additional content that appears using CSS styles only be made visible using the keyboard and any pointing device?</v>
      </c>
      <c r="E78" s="23" t="s">
        <v>131</v>
      </c>
      <c r="F78" s="29" t="s">
        <v>136</v>
      </c>
      <c r="G78" s="23"/>
      <c r="H78" s="23"/>
    </row>
    <row r="79" spans="1:8" ht="30" x14ac:dyDescent="0.2">
      <c r="A79" s="108" t="str">
        <f>Criteria!$A$78</f>
        <v>FORMS</v>
      </c>
      <c r="B79" s="28" t="str">
        <f>Criteria!B78</f>
        <v>RGAA</v>
      </c>
      <c r="C79" s="28" t="str">
        <f>Criteria!C78</f>
        <v>11.1</v>
      </c>
      <c r="D79" s="23" t="str">
        <f>Criteria!D78</f>
        <v>Does each form input field have a label?</v>
      </c>
      <c r="E79" s="23" t="s">
        <v>131</v>
      </c>
      <c r="F79" s="29" t="s">
        <v>136</v>
      </c>
      <c r="G79" s="23"/>
      <c r="H79" s="23"/>
    </row>
    <row r="80" spans="1:8" ht="30" x14ac:dyDescent="0.2">
      <c r="A80" s="109"/>
      <c r="B80" s="28" t="str">
        <f>Criteria!B79</f>
        <v>RGAA</v>
      </c>
      <c r="C80" s="28" t="str">
        <f>Criteria!C79</f>
        <v>11.2</v>
      </c>
      <c r="D80" s="23" t="str">
        <f>Criteria!D79</f>
        <v>Is each label associated with a form field relevant (excluding special cases)?</v>
      </c>
      <c r="E80" s="23" t="s">
        <v>131</v>
      </c>
      <c r="F80" s="29" t="s">
        <v>136</v>
      </c>
      <c r="G80" s="23"/>
      <c r="H80" s="23"/>
    </row>
    <row r="81" spans="1:8" ht="60" x14ac:dyDescent="0.2">
      <c r="A81" s="109"/>
      <c r="B81" s="28" t="str">
        <f>Criteria!B80</f>
        <v>RGAA</v>
      </c>
      <c r="C81" s="28" t="str">
        <f>Criteria!C80</f>
        <v>11.3</v>
      </c>
      <c r="D81" s="23" t="str">
        <f>Criteria!D80</f>
        <v>In each form, is each label associated with a form input field having the same function and repeated several times in the same page or in a set of web pages consistent?</v>
      </c>
      <c r="E81" s="23" t="s">
        <v>131</v>
      </c>
      <c r="F81" s="29" t="s">
        <v>136</v>
      </c>
      <c r="G81" s="23"/>
      <c r="H81" s="23"/>
    </row>
    <row r="82" spans="1:8" ht="45" x14ac:dyDescent="0.2">
      <c r="A82" s="109"/>
      <c r="B82" s="28" t="str">
        <f>Criteria!B81</f>
        <v>RGAA</v>
      </c>
      <c r="C82" s="28" t="str">
        <f>Criteria!C81</f>
        <v>11.4</v>
      </c>
      <c r="D82" s="23" t="str">
        <f>Criteria!D81</f>
        <v>In each form, are each field label and its associated field located next to each other (excluding special cases)?</v>
      </c>
      <c r="E82" s="23" t="s">
        <v>131</v>
      </c>
      <c r="F82" s="29" t="s">
        <v>136</v>
      </c>
      <c r="G82" s="23"/>
      <c r="H82" s="23"/>
    </row>
    <row r="83" spans="1:8" ht="30" x14ac:dyDescent="0.2">
      <c r="A83" s="109"/>
      <c r="B83" s="28" t="str">
        <f>Criteria!B82</f>
        <v>RGAA</v>
      </c>
      <c r="C83" s="28" t="str">
        <f>Criteria!C82</f>
        <v>11.5</v>
      </c>
      <c r="D83" s="23" t="str">
        <f>Criteria!D82</f>
        <v>In each form, are the related form controls grouped together, if necessary?</v>
      </c>
      <c r="E83" s="23" t="s">
        <v>131</v>
      </c>
      <c r="F83" s="29" t="s">
        <v>136</v>
      </c>
      <c r="G83" s="23"/>
      <c r="H83" s="23"/>
    </row>
    <row r="84" spans="1:8" ht="30" x14ac:dyDescent="0.2">
      <c r="A84" s="109"/>
      <c r="B84" s="28" t="str">
        <f>Criteria!B83</f>
        <v>RGAA</v>
      </c>
      <c r="C84" s="28" t="str">
        <f>Criteria!C83</f>
        <v>11.6</v>
      </c>
      <c r="D84" s="23" t="str">
        <f>Criteria!D83</f>
        <v>In each form, does each group of related form controls have a legend?</v>
      </c>
      <c r="E84" s="23" t="s">
        <v>131</v>
      </c>
      <c r="F84" s="29" t="s">
        <v>136</v>
      </c>
      <c r="G84" s="23"/>
      <c r="H84" s="23"/>
    </row>
    <row r="85" spans="1:8" ht="30" x14ac:dyDescent="0.2">
      <c r="A85" s="109"/>
      <c r="B85" s="28" t="str">
        <f>Criteria!B84</f>
        <v>RGAA</v>
      </c>
      <c r="C85" s="28" t="str">
        <f>Criteria!C84</f>
        <v>11.7</v>
      </c>
      <c r="D85" s="23" t="str">
        <f>Criteria!D84</f>
        <v>In each form, is each legend associated with a group of related form controls relevant?</v>
      </c>
      <c r="E85" s="23" t="s">
        <v>131</v>
      </c>
      <c r="F85" s="29" t="s">
        <v>136</v>
      </c>
      <c r="G85" s="23"/>
      <c r="H85" s="23"/>
    </row>
    <row r="86" spans="1:8" ht="30" x14ac:dyDescent="0.2">
      <c r="A86" s="109"/>
      <c r="B86" s="28" t="str">
        <f>Criteria!B85</f>
        <v>RGAA</v>
      </c>
      <c r="C86" s="28" t="str">
        <f>Criteria!C85</f>
        <v>11.8</v>
      </c>
      <c r="D86" s="23" t="str">
        <f>Criteria!D85</f>
        <v>In each form, are the items of the same type in a combobox grouped together in a relevant way?</v>
      </c>
      <c r="E86" s="23" t="s">
        <v>131</v>
      </c>
      <c r="F86" s="29" t="s">
        <v>136</v>
      </c>
      <c r="G86" s="23"/>
      <c r="H86" s="23"/>
    </row>
    <row r="87" spans="1:8" ht="30" x14ac:dyDescent="0.2">
      <c r="A87" s="109"/>
      <c r="B87" s="28" t="str">
        <f>Criteria!B86</f>
        <v>RGAA</v>
      </c>
      <c r="C87" s="28" t="str">
        <f>Criteria!C86</f>
        <v>11.9</v>
      </c>
      <c r="D87" s="23" t="str">
        <f>Criteria!D86</f>
        <v>In each form, is the label of each button relevant (excluding special cases)?</v>
      </c>
      <c r="E87" s="23" t="s">
        <v>131</v>
      </c>
      <c r="F87" s="29" t="s">
        <v>136</v>
      </c>
      <c r="G87" s="23"/>
      <c r="H87" s="23"/>
    </row>
    <row r="88" spans="1:8" ht="30" x14ac:dyDescent="0.2">
      <c r="A88" s="109"/>
      <c r="B88" s="28" t="str">
        <f>Criteria!B87</f>
        <v>RGAA</v>
      </c>
      <c r="C88" s="28" t="str">
        <f>Criteria!C87</f>
        <v>11.10</v>
      </c>
      <c r="D88" s="23" t="str">
        <f>Criteria!D87</f>
        <v>In each form, is the error managementl used appropriately (excluding special cases)?</v>
      </c>
      <c r="E88" s="23" t="s">
        <v>131</v>
      </c>
      <c r="F88" s="29" t="s">
        <v>136</v>
      </c>
      <c r="G88" s="23"/>
      <c r="H88" s="23"/>
    </row>
    <row r="89" spans="1:8" ht="30" x14ac:dyDescent="0.2">
      <c r="A89" s="109"/>
      <c r="B89" s="28" t="str">
        <f>Criteria!B88</f>
        <v>RGAA</v>
      </c>
      <c r="C89" s="28" t="str">
        <f>Criteria!C88</f>
        <v>11.11</v>
      </c>
      <c r="D89" s="23" t="str">
        <f>Criteria!D88</f>
        <v>In each form, is the error management accompanied, if necessary, by suggestions to help correct input errors?</v>
      </c>
      <c r="E89" s="23" t="s">
        <v>131</v>
      </c>
      <c r="F89" s="29" t="s">
        <v>136</v>
      </c>
      <c r="G89" s="23"/>
      <c r="H89" s="23"/>
    </row>
    <row r="90" spans="1:8" ht="75" x14ac:dyDescent="0.2">
      <c r="A90" s="109"/>
      <c r="B90" s="28" t="str">
        <f>Criteria!B89</f>
        <v>RGAA</v>
      </c>
      <c r="C90" s="28" t="str">
        <f>Criteria!C89</f>
        <v>11.12</v>
      </c>
      <c r="D90" s="23" t="str">
        <f>Criteria!D89</f>
        <v>For each form that modifies or deletes data, or transmits answers to a test or examination, or whose validation has financial or legal consequences, can the data entered be modified, updated or recovered by the user?</v>
      </c>
      <c r="E90" s="23" t="s">
        <v>131</v>
      </c>
      <c r="F90" s="29" t="s">
        <v>136</v>
      </c>
      <c r="G90" s="23"/>
      <c r="H90" s="23"/>
    </row>
    <row r="91" spans="1:8" ht="30" x14ac:dyDescent="0.2">
      <c r="A91" s="110"/>
      <c r="B91" s="28" t="str">
        <f>Criteria!B90</f>
        <v>RGAA</v>
      </c>
      <c r="C91" s="28" t="str">
        <f>Criteria!C90</f>
        <v>11.13</v>
      </c>
      <c r="D91" s="23" t="str">
        <f>Criteria!D90</f>
        <v>Can the purpose of an input field be identified to facilitate the automatic filling of fields with user data?</v>
      </c>
      <c r="E91" s="23" t="s">
        <v>131</v>
      </c>
      <c r="F91" s="29" t="s">
        <v>136</v>
      </c>
      <c r="G91" s="23"/>
      <c r="H91" s="23"/>
    </row>
    <row r="92" spans="1:8" ht="30" x14ac:dyDescent="0.2">
      <c r="A92" s="108" t="str">
        <f>Criteria!$A$91</f>
        <v>NAVIGATION</v>
      </c>
      <c r="B92" s="28" t="str">
        <f>Criteria!B91</f>
        <v>RGAA</v>
      </c>
      <c r="C92" s="28" t="str">
        <f>Criteria!C91</f>
        <v>12.1</v>
      </c>
      <c r="D92" s="23" t="str">
        <f>Criteria!D91</f>
        <v>Does each set of web pages have at least two different navigation systems (excluding special cases)?</v>
      </c>
      <c r="E92" s="23" t="s">
        <v>131</v>
      </c>
      <c r="F92" s="29" t="s">
        <v>136</v>
      </c>
      <c r="G92" s="23"/>
      <c r="H92" s="23"/>
    </row>
    <row r="93" spans="1:8" ht="30" x14ac:dyDescent="0.2">
      <c r="A93" s="109"/>
      <c r="B93" s="28" t="str">
        <f>Criteria!B92</f>
        <v>RGAA</v>
      </c>
      <c r="C93" s="28" t="str">
        <f>Criteria!C92</f>
        <v>12.2</v>
      </c>
      <c r="D93" s="23" t="str">
        <f>Criteria!D92</f>
        <v>In each set of pages, are the menu and navigation bars always at the same place (except in special cases)?</v>
      </c>
      <c r="E93" s="23" t="s">
        <v>131</v>
      </c>
      <c r="F93" s="29" t="s">
        <v>136</v>
      </c>
      <c r="G93" s="23"/>
      <c r="H93" s="23"/>
    </row>
    <row r="94" spans="1:8" ht="30" x14ac:dyDescent="0.2">
      <c r="A94" s="109"/>
      <c r="B94" s="28" t="str">
        <f>Criteria!B93</f>
        <v>RGAA</v>
      </c>
      <c r="C94" s="28" t="str">
        <f>Criteria!C93</f>
        <v>12.3</v>
      </c>
      <c r="D94" s="23" t="str">
        <f>Criteria!D93</f>
        <v>Is the site map page relevant?</v>
      </c>
      <c r="E94" s="23" t="s">
        <v>131</v>
      </c>
      <c r="F94" s="29" t="s">
        <v>136</v>
      </c>
      <c r="G94" s="23"/>
      <c r="H94" s="23"/>
    </row>
    <row r="95" spans="1:8" ht="30" x14ac:dyDescent="0.2">
      <c r="A95" s="109"/>
      <c r="B95" s="28" t="str">
        <f>Criteria!B94</f>
        <v>RGAA</v>
      </c>
      <c r="C95" s="28" t="str">
        <f>Criteria!C94</f>
        <v>12.4</v>
      </c>
      <c r="D95" s="23" t="str">
        <f>Criteria!D94</f>
        <v>In each set of pages, is the site map page accessible from an identical functionality?</v>
      </c>
      <c r="E95" s="23" t="s">
        <v>131</v>
      </c>
      <c r="F95" s="29" t="s">
        <v>136</v>
      </c>
      <c r="G95" s="23"/>
      <c r="H95" s="23"/>
    </row>
    <row r="96" spans="1:8" ht="30" x14ac:dyDescent="0.2">
      <c r="A96" s="109"/>
      <c r="B96" s="28" t="str">
        <f>Criteria!B95</f>
        <v>RGAA</v>
      </c>
      <c r="C96" s="28" t="str">
        <f>Criteria!C95</f>
        <v>12.5</v>
      </c>
      <c r="D96" s="23" t="str">
        <f>Criteria!D95</f>
        <v>In each set of pages, is the search engine reachable in the same way?</v>
      </c>
      <c r="E96" s="23" t="s">
        <v>131</v>
      </c>
      <c r="F96" s="29" t="s">
        <v>136</v>
      </c>
      <c r="G96" s="23"/>
      <c r="H96" s="23"/>
    </row>
    <row r="97" spans="1:8" ht="45" x14ac:dyDescent="0.2">
      <c r="A97" s="109"/>
      <c r="B97" s="28" t="str">
        <f>Criteria!B96</f>
        <v>RGAA</v>
      </c>
      <c r="C97" s="28" t="str">
        <f>Criteria!C96</f>
        <v>12.6</v>
      </c>
      <c r="D97" s="23" t="str">
        <f>Criteria!D96</f>
        <v>Can content grouping regions present in several web pages (header, main navigation, main content, footer and search engine) be reached or avoided?</v>
      </c>
      <c r="E97" s="23" t="s">
        <v>131</v>
      </c>
      <c r="F97" s="29" t="s">
        <v>136</v>
      </c>
      <c r="G97" s="23"/>
      <c r="H97" s="23"/>
    </row>
    <row r="98" spans="1:8" ht="30" x14ac:dyDescent="0.2">
      <c r="A98" s="109"/>
      <c r="B98" s="28" t="str">
        <f>Criteria!B97</f>
        <v>RGAA</v>
      </c>
      <c r="C98" s="28" t="str">
        <f>Criteria!C97</f>
        <v>12.7</v>
      </c>
      <c r="D98" s="23" t="str">
        <f>Criteria!D97</f>
        <v>On each web page, is there a bypass or skip link to the main content region (excluding special cases)?</v>
      </c>
      <c r="E98" s="23" t="s">
        <v>131</v>
      </c>
      <c r="F98" s="29" t="s">
        <v>136</v>
      </c>
      <c r="G98" s="23"/>
      <c r="H98" s="23"/>
    </row>
    <row r="99" spans="1:8" ht="30" x14ac:dyDescent="0.2">
      <c r="A99" s="109"/>
      <c r="B99" s="28" t="str">
        <f>Criteria!B98</f>
        <v>RGAA</v>
      </c>
      <c r="C99" s="28" t="str">
        <f>Criteria!C98</f>
        <v>12.8</v>
      </c>
      <c r="D99" s="23" t="str">
        <f>Criteria!D98</f>
        <v>On each web page, is the navigation sequence consistent?</v>
      </c>
      <c r="E99" s="23" t="s">
        <v>131</v>
      </c>
      <c r="F99" s="29" t="s">
        <v>136</v>
      </c>
      <c r="G99" s="23"/>
      <c r="H99" s="23"/>
    </row>
    <row r="100" spans="1:8" ht="30" x14ac:dyDescent="0.2">
      <c r="A100" s="109"/>
      <c r="B100" s="28" t="str">
        <f>Criteria!B99</f>
        <v>RGAA</v>
      </c>
      <c r="C100" s="28" t="str">
        <f>Criteria!C99</f>
        <v>12.9</v>
      </c>
      <c r="D100" s="23" t="str">
        <f>Criteria!D99</f>
        <v>On each web page, navigation must not contain any keyboard traps. Is this rule respected?</v>
      </c>
      <c r="E100" s="23" t="s">
        <v>131</v>
      </c>
      <c r="F100" s="29" t="s">
        <v>136</v>
      </c>
      <c r="G100" s="23"/>
      <c r="H100" s="23"/>
    </row>
    <row r="101" spans="1:8" ht="45" x14ac:dyDescent="0.2">
      <c r="A101" s="109"/>
      <c r="B101" s="28" t="str">
        <f>Criteria!B100</f>
        <v>RGAA</v>
      </c>
      <c r="C101" s="28" t="str">
        <f>Criteria!C100</f>
        <v>12.10</v>
      </c>
      <c r="D101" s="23" t="str">
        <f>Criteria!D100</f>
        <v>On each web page, are keyboard shortcuts using only one key (lowercase or uppercase letter, punctuation, number or symbol) controllable by the user?</v>
      </c>
      <c r="E101" s="23" t="s">
        <v>131</v>
      </c>
      <c r="F101" s="29" t="s">
        <v>136</v>
      </c>
      <c r="G101" s="23"/>
      <c r="H101" s="23"/>
    </row>
    <row r="102" spans="1:8" ht="60" x14ac:dyDescent="0.2">
      <c r="A102" s="110"/>
      <c r="B102" s="28" t="str">
        <f>Criteria!B101</f>
        <v>RGAA</v>
      </c>
      <c r="C102" s="28" t="str">
        <f>Criteria!C101</f>
        <v>12.11</v>
      </c>
      <c r="D102" s="23" t="str">
        <f>Criteria!D101</f>
        <v>On each web page, is the additional content that appears when hovering over, focusing on or activating a user interface component accessible by keyboard if necessary?</v>
      </c>
      <c r="E102" s="23" t="s">
        <v>131</v>
      </c>
      <c r="F102" s="29" t="s">
        <v>136</v>
      </c>
      <c r="G102" s="23"/>
      <c r="H102" s="23"/>
    </row>
    <row r="103" spans="1:8" ht="45" x14ac:dyDescent="0.2">
      <c r="A103" s="108" t="str">
        <f>Criteria!$A$102</f>
        <v>CONSULTATION</v>
      </c>
      <c r="B103" s="28" t="str">
        <f>Criteria!B102</f>
        <v>RGAA</v>
      </c>
      <c r="C103" s="28" t="str">
        <f>Criteria!C102</f>
        <v>13.1</v>
      </c>
      <c r="D103" s="23" t="str">
        <f>Criteria!D102</f>
        <v>For each web page, does the user have control over each time limit for modifying the content (excluding special cases)?</v>
      </c>
      <c r="E103" s="23" t="s">
        <v>131</v>
      </c>
      <c r="F103" s="29" t="s">
        <v>136</v>
      </c>
      <c r="G103" s="23"/>
      <c r="H103" s="23"/>
    </row>
    <row r="104" spans="1:8" ht="45" x14ac:dyDescent="0.2">
      <c r="A104" s="109"/>
      <c r="B104" s="28" t="str">
        <f>Criteria!B103</f>
        <v>RGAA</v>
      </c>
      <c r="C104" s="28" t="str">
        <f>Criteria!C103</f>
        <v>13.2</v>
      </c>
      <c r="D104" s="23" t="str">
        <f>Criteria!D103</f>
        <v>On each web page, the opening of a new window must not be triggered without user action. Is this rule respected?</v>
      </c>
      <c r="E104" s="23" t="s">
        <v>131</v>
      </c>
      <c r="F104" s="29" t="s">
        <v>136</v>
      </c>
      <c r="G104" s="23"/>
      <c r="H104" s="23"/>
    </row>
    <row r="105" spans="1:8" ht="45" x14ac:dyDescent="0.2">
      <c r="A105" s="109"/>
      <c r="B105" s="28" t="str">
        <f>Criteria!B104</f>
        <v>RGAA</v>
      </c>
      <c r="C105" s="28" t="str">
        <f>Criteria!C104</f>
        <v>13.3</v>
      </c>
      <c r="D105" s="23" t="str">
        <f>Criteria!D104</f>
        <v>On each web page, does each downloadable office document have an accessible version (excluding special cases)?</v>
      </c>
      <c r="E105" s="23" t="s">
        <v>131</v>
      </c>
      <c r="F105" s="29" t="s">
        <v>136</v>
      </c>
      <c r="G105" s="23"/>
      <c r="H105" s="23"/>
    </row>
    <row r="106" spans="1:8" ht="30" x14ac:dyDescent="0.2">
      <c r="A106" s="109"/>
      <c r="B106" s="28" t="str">
        <f>Criteria!B105</f>
        <v>RGAA</v>
      </c>
      <c r="C106" s="28" t="str">
        <f>Criteria!C105</f>
        <v>13.4</v>
      </c>
      <c r="D106" s="23" t="str">
        <f>Criteria!D105</f>
        <v>For each office document with an accessible version, does this version offer the same information?</v>
      </c>
      <c r="E106" s="23" t="s">
        <v>131</v>
      </c>
      <c r="F106" s="29" t="s">
        <v>136</v>
      </c>
      <c r="G106" s="23"/>
      <c r="H106" s="23"/>
    </row>
    <row r="107" spans="1:8" ht="30" x14ac:dyDescent="0.2">
      <c r="A107" s="109"/>
      <c r="B107" s="28" t="str">
        <f>Criteria!B106</f>
        <v>RGAA</v>
      </c>
      <c r="C107" s="28" t="str">
        <f>Criteria!C106</f>
        <v>13.5</v>
      </c>
      <c r="D107" s="23" t="str">
        <f>Criteria!D106</f>
        <v>Is there an alternative to every cryptic content (ASCII art, emoticon, cryptic syntax) on every web page?</v>
      </c>
      <c r="E107" s="23" t="s">
        <v>131</v>
      </c>
      <c r="F107" s="29" t="s">
        <v>136</v>
      </c>
      <c r="G107" s="23"/>
      <c r="H107" s="23"/>
    </row>
    <row r="108" spans="1:8" ht="45" x14ac:dyDescent="0.2">
      <c r="A108" s="109"/>
      <c r="B108" s="28" t="str">
        <f>Criteria!B107</f>
        <v>RGAA</v>
      </c>
      <c r="C108" s="28" t="str">
        <f>Criteria!C107</f>
        <v>13.6</v>
      </c>
      <c r="D108" s="23" t="str">
        <f>Criteria!D107</f>
        <v>On each web page, for each cryptic content (ASCII art, emoticon, cryptic syntax) having an alternative, is this alternative relevant?</v>
      </c>
      <c r="E108" s="23" t="s">
        <v>131</v>
      </c>
      <c r="F108" s="29" t="s">
        <v>136</v>
      </c>
      <c r="G108" s="23"/>
      <c r="H108" s="23"/>
    </row>
    <row r="109" spans="1:8" ht="30" x14ac:dyDescent="0.2">
      <c r="A109" s="109"/>
      <c r="B109" s="28" t="str">
        <f>Criteria!B108</f>
        <v>RGAA</v>
      </c>
      <c r="C109" s="28" t="str">
        <f>Criteria!C108</f>
        <v>13.7</v>
      </c>
      <c r="D109" s="23" t="str">
        <f>Criteria!D108</f>
        <v>On each web page, are sudden changes in brightness or blinking used correctly?</v>
      </c>
      <c r="E109" s="23" t="s">
        <v>131</v>
      </c>
      <c r="F109" s="29" t="s">
        <v>136</v>
      </c>
      <c r="G109" s="23"/>
      <c r="H109" s="23"/>
    </row>
    <row r="110" spans="1:8" ht="30" x14ac:dyDescent="0.2">
      <c r="A110" s="109"/>
      <c r="B110" s="28" t="str">
        <f>Criteria!B109</f>
        <v>RGAA</v>
      </c>
      <c r="C110" s="28" t="str">
        <f>Criteria!C109</f>
        <v>13.8</v>
      </c>
      <c r="D110" s="23" t="str">
        <f>Criteria!D109</f>
        <v>On each web page, is every moving or blinking content controllable by the user?</v>
      </c>
      <c r="E110" s="23" t="s">
        <v>131</v>
      </c>
      <c r="F110" s="29" t="s">
        <v>136</v>
      </c>
    </row>
    <row r="111" spans="1:8" ht="45" x14ac:dyDescent="0.2">
      <c r="A111" s="109"/>
      <c r="B111" s="28" t="str">
        <f>Criteria!B110</f>
        <v>RGAA</v>
      </c>
      <c r="C111" s="28" t="str">
        <f>Criteria!C110</f>
        <v>13.9</v>
      </c>
      <c r="D111" s="23" t="str">
        <f>Criteria!D110</f>
        <v>On each web page, can the content be viewed in any screen orientation (portrait or landscape) (excluding special cases)?</v>
      </c>
      <c r="E111" s="23" t="s">
        <v>131</v>
      </c>
      <c r="F111" s="29" t="s">
        <v>136</v>
      </c>
    </row>
    <row r="112" spans="1:8" ht="45" x14ac:dyDescent="0.2">
      <c r="A112" s="109"/>
      <c r="B112" s="28" t="str">
        <f>Criteria!B111</f>
        <v>RGAA</v>
      </c>
      <c r="C112" s="28" t="str">
        <f>Criteria!C111</f>
        <v>13.10</v>
      </c>
      <c r="D112" s="23" t="str">
        <f>Criteria!D111</f>
        <v>On each web page, can the features usable or available by means of a complex gesture also be available by means of a simple gesture (excluding special cases)?</v>
      </c>
      <c r="E112" s="23" t="s">
        <v>131</v>
      </c>
      <c r="F112" s="29" t="s">
        <v>136</v>
      </c>
    </row>
    <row r="113" spans="1:6" ht="45" x14ac:dyDescent="0.2">
      <c r="A113" s="109"/>
      <c r="B113" s="28" t="str">
        <f>Criteria!B112</f>
        <v>RGAA</v>
      </c>
      <c r="C113" s="28" t="str">
        <f>Criteria!C112</f>
        <v>13.11</v>
      </c>
      <c r="D113" s="23" t="str">
        <f>Criteria!D112</f>
        <v>On each web page, can actions triggered by a pointing device on a single point on the screen be cancelled (except in special cases)?</v>
      </c>
      <c r="E113" s="23" t="s">
        <v>131</v>
      </c>
      <c r="F113" s="29" t="s">
        <v>136</v>
      </c>
    </row>
    <row r="114" spans="1:6" ht="45" x14ac:dyDescent="0.2">
      <c r="A114" s="109"/>
      <c r="B114" s="28" t="str">
        <f>Criteria!B113</f>
        <v>RGAA</v>
      </c>
      <c r="C114" s="28" t="str">
        <f>Criteria!C113</f>
        <v>13.12</v>
      </c>
      <c r="D114" s="23" t="str">
        <f>Criteria!D113</f>
        <v>On each web page, can the features that involve movement to or from the device be satisfied in an alternative way (excluding special cases)?</v>
      </c>
      <c r="E114" s="23" t="s">
        <v>131</v>
      </c>
      <c r="F114" s="29" t="s">
        <v>136</v>
      </c>
    </row>
    <row r="115" spans="1:6" ht="60" x14ac:dyDescent="0.2">
      <c r="A115" s="109"/>
      <c r="B115" s="28" t="str">
        <f>Criteria!B114</f>
        <v>-</v>
      </c>
      <c r="C115" s="28" t="str">
        <f>Criteria!C114</f>
        <v>13.13</v>
      </c>
      <c r="D115" s="23" t="str">
        <f>Criteria!D114</f>
        <v>For each document conversion feature, is the accessibility information available in the source document kept in the destination document (excluding special cases)?</v>
      </c>
      <c r="E115" s="23" t="s">
        <v>131</v>
      </c>
      <c r="F115" s="29" t="s">
        <v>136</v>
      </c>
    </row>
    <row r="116" spans="1:6" ht="45" x14ac:dyDescent="0.2">
      <c r="A116" s="110"/>
      <c r="B116" s="28" t="str">
        <f>Criteria!B115</f>
        <v>-</v>
      </c>
      <c r="C116" s="28" t="str">
        <f>Criteria!C115</f>
        <v>13.14</v>
      </c>
      <c r="D116" s="23" t="str">
        <f>Criteria!D115</f>
        <v>Does each identification or control feature that relies on the use of biological characteristics of the user have an alternative method?</v>
      </c>
      <c r="E116" s="23" t="s">
        <v>131</v>
      </c>
      <c r="F116" s="29" t="s">
        <v>136</v>
      </c>
    </row>
    <row r="117" spans="1:6" ht="45" x14ac:dyDescent="0.2">
      <c r="A117" s="108" t="str">
        <f>Criteria!$A$116</f>
        <v>DOC &amp; ACCESSIBILITY FEATURES</v>
      </c>
      <c r="B117" s="28" t="str">
        <f>Criteria!B116</f>
        <v>-</v>
      </c>
      <c r="C117" s="28" t="str">
        <f>Criteria!C116</f>
        <v>14.1</v>
      </c>
      <c r="D117" s="23" t="str">
        <f>Criteria!D116</f>
        <v>Does the website's documentation describe the accessibility features available and information relating to compatibility with accessibility?</v>
      </c>
      <c r="E117" s="23" t="s">
        <v>131</v>
      </c>
      <c r="F117" s="29" t="s">
        <v>136</v>
      </c>
    </row>
    <row r="118" spans="1:6" ht="75" x14ac:dyDescent="0.2">
      <c r="A118" s="109"/>
      <c r="B118" s="28" t="str">
        <f>Criteria!B117</f>
        <v>-</v>
      </c>
      <c r="C118" s="28" t="str">
        <f>Criteria!C117</f>
        <v>14.2</v>
      </c>
      <c r="D118" s="23" t="str">
        <f>Criteria!D117</f>
        <v>For each accessibility feature described in the documentation, the mechanism for enabling an accessibility feature meets the accessibility needs of the users concerned. Is this rule respected (excluding special cases)?</v>
      </c>
      <c r="E118" s="23" t="s">
        <v>131</v>
      </c>
      <c r="F118" s="29" t="s">
        <v>136</v>
      </c>
    </row>
    <row r="119" spans="1:6" ht="30" x14ac:dyDescent="0.2">
      <c r="A119" s="110"/>
      <c r="B119" s="28" t="str">
        <f>Criteria!B118</f>
        <v>-</v>
      </c>
      <c r="C119" s="28" t="str">
        <f>Criteria!C118</f>
        <v>14.3</v>
      </c>
      <c r="D119" s="23" t="str">
        <f>Criteria!D118</f>
        <v>Does the website documentation comply with the digital accessibility rules?</v>
      </c>
      <c r="E119" s="23" t="s">
        <v>131</v>
      </c>
      <c r="F119" s="29" t="s">
        <v>136</v>
      </c>
    </row>
    <row r="120" spans="1:6" ht="45" x14ac:dyDescent="0.2">
      <c r="A120" s="108" t="str">
        <f>Criteria!$A$119</f>
        <v>EDITING TOOLS</v>
      </c>
      <c r="B120" s="28" t="str">
        <f>Criteria!B119</f>
        <v>-</v>
      </c>
      <c r="C120" s="28" t="str">
        <f>Criteria!C119</f>
        <v>15.1</v>
      </c>
      <c r="D120" s="23" t="str">
        <f>Criteria!D119</f>
        <v>Does each editing tool allow you to define the accessibility information needed to create content that complies with the digital accessibility rules?</v>
      </c>
      <c r="E120" s="23" t="s">
        <v>131</v>
      </c>
      <c r="F120" s="29" t="s">
        <v>136</v>
      </c>
    </row>
    <row r="121" spans="1:6" ht="45" x14ac:dyDescent="0.2">
      <c r="A121" s="109"/>
      <c r="B121" s="28" t="str">
        <f>Criteria!B120</f>
        <v>-</v>
      </c>
      <c r="C121" s="28" t="str">
        <f>Criteria!C120</f>
        <v>15.2</v>
      </c>
      <c r="D121" s="23" t="str">
        <f>Criteria!D120</f>
        <v>Does each editing tool provide help with creating content that complies with the digital accessibility rules?</v>
      </c>
      <c r="E121" s="23" t="s">
        <v>131</v>
      </c>
      <c r="F121" s="29" t="s">
        <v>136</v>
      </c>
    </row>
    <row r="122" spans="1:6" ht="45" x14ac:dyDescent="0.2">
      <c r="A122" s="109"/>
      <c r="B122" s="28" t="str">
        <f>Criteria!B121</f>
        <v>-</v>
      </c>
      <c r="C122" s="28" t="str">
        <f>Criteria!C121</f>
        <v>15.3</v>
      </c>
      <c r="D122" s="23" t="str">
        <f>Criteria!D121</f>
        <v>Does the content generated by each transformation comply with the digital accessibility rules (excluding special cases)?</v>
      </c>
      <c r="E122" s="23" t="s">
        <v>131</v>
      </c>
      <c r="F122" s="29" t="s">
        <v>136</v>
      </c>
    </row>
    <row r="123" spans="1:6" ht="45" x14ac:dyDescent="0.2">
      <c r="A123" s="109"/>
      <c r="B123" s="28" t="str">
        <f>Criteria!B122</f>
        <v>-</v>
      </c>
      <c r="C123" s="28" t="str">
        <f>Criteria!C122</f>
        <v>15.4</v>
      </c>
      <c r="D123" s="23" t="str">
        <f>Criteria!D122</f>
        <v>For each accessibility error identified by an automatic or semi-automatic accessibility test, does the editing tool provide suggestions for repair?</v>
      </c>
      <c r="E123" s="23" t="s">
        <v>131</v>
      </c>
      <c r="F123" s="29" t="s">
        <v>136</v>
      </c>
    </row>
    <row r="124" spans="1:6" ht="45" x14ac:dyDescent="0.2">
      <c r="A124" s="109"/>
      <c r="B124" s="28" t="str">
        <f>Criteria!B123</f>
        <v>-</v>
      </c>
      <c r="C124" s="28" t="str">
        <f>Criteria!C123</f>
        <v>15.5</v>
      </c>
      <c r="D124" s="23" t="str">
        <f>Criteria!D123</f>
        <v>For each set of templates, at least one template complies with the digital accessibility rules. Is this rule respected?</v>
      </c>
      <c r="E124" s="23" t="s">
        <v>131</v>
      </c>
      <c r="F124" s="29" t="s">
        <v>136</v>
      </c>
    </row>
    <row r="125" spans="1:6" ht="30" x14ac:dyDescent="0.2">
      <c r="A125" s="110"/>
      <c r="B125" s="28" t="str">
        <f>Criteria!B124</f>
        <v>-</v>
      </c>
      <c r="C125" s="28" t="str">
        <f>Criteria!C124</f>
        <v>15.6</v>
      </c>
      <c r="D125" s="23" t="str">
        <f>Criteria!D124</f>
        <v>Is each template that makes it possible to comply with the digital accessibility rules clearly identifiable?</v>
      </c>
      <c r="E125" s="23" t="s">
        <v>131</v>
      </c>
      <c r="F125" s="29" t="s">
        <v>136</v>
      </c>
    </row>
    <row r="126" spans="1:6" ht="60" x14ac:dyDescent="0.2">
      <c r="A126" s="108" t="str">
        <f>Criteria!$A$125</f>
        <v>SUPPORT SERVICES</v>
      </c>
      <c r="B126" s="28" t="str">
        <f>Criteria!B125</f>
        <v>-</v>
      </c>
      <c r="C126" s="28" t="str">
        <f>Criteria!C125</f>
        <v>16.1</v>
      </c>
      <c r="D126" s="23" t="str">
        <f>Criteria!D125</f>
        <v>Does each support service provide information about the accessibility features and accessibility compatibility described in the documentation of the website?</v>
      </c>
      <c r="E126" s="23" t="s">
        <v>131</v>
      </c>
      <c r="F126" s="29" t="s">
        <v>136</v>
      </c>
    </row>
    <row r="127" spans="1:6" ht="45" x14ac:dyDescent="0.2">
      <c r="A127" s="109"/>
      <c r="B127" s="28" t="str">
        <f>Criteria!B126</f>
        <v>-</v>
      </c>
      <c r="C127" s="28" t="str">
        <f>Criteria!C126</f>
        <v>16.2</v>
      </c>
      <c r="D127" s="23" t="str">
        <f>Criteria!D126</f>
        <v>The support service meets the communication needs of people with disabilities directly or through a relay service. Is this rule respected?</v>
      </c>
      <c r="E127" s="23" t="s">
        <v>131</v>
      </c>
      <c r="F127" s="29" t="s">
        <v>136</v>
      </c>
    </row>
    <row r="128" spans="1:6" ht="30" x14ac:dyDescent="0.2">
      <c r="A128" s="110"/>
      <c r="B128" s="28" t="str">
        <f>Criteria!B127</f>
        <v>-</v>
      </c>
      <c r="C128" s="28" t="str">
        <f>Criteria!C127</f>
        <v>16.3</v>
      </c>
      <c r="D128" s="23" t="str">
        <f>Criteria!D127</f>
        <v>Does the documentation provided by the support service comply with the digital accessibility rules?</v>
      </c>
      <c r="E128" s="23" t="s">
        <v>131</v>
      </c>
      <c r="F128" s="29" t="s">
        <v>136</v>
      </c>
    </row>
    <row r="129" spans="1:6" ht="60" x14ac:dyDescent="0.2">
      <c r="A129" s="117" t="str">
        <f>Criteria!$A$128</f>
        <v>REAL-TIME COMMUNICATION</v>
      </c>
      <c r="B129" s="28" t="str">
        <f>Criteria!B128</f>
        <v>-</v>
      </c>
      <c r="C129" s="28" t="str">
        <f>Criteria!C128</f>
        <v>17.1</v>
      </c>
      <c r="D129" s="23" t="str">
        <f>Criteria!D128</f>
        <v>For each two-way voice communication web application, is the application capable of encoding and decoding this communication with a frequency range whose upper limit is at least 7,000 Hz?</v>
      </c>
      <c r="E129" s="23" t="s">
        <v>131</v>
      </c>
      <c r="F129" s="29" t="s">
        <v>136</v>
      </c>
    </row>
    <row r="130" spans="1:6" ht="45" x14ac:dyDescent="0.2">
      <c r="A130" s="109"/>
      <c r="B130" s="28" t="str">
        <f>Criteria!B129</f>
        <v>-</v>
      </c>
      <c r="C130" s="28" t="str">
        <f>Criteria!C129</f>
        <v>17.2</v>
      </c>
      <c r="D130" s="23" t="str">
        <f>Criteria!D129</f>
        <v>Does every web application that enables two-way voice communication have real-time text communication functionality?</v>
      </c>
      <c r="E130" s="23" t="s">
        <v>131</v>
      </c>
      <c r="F130" s="29" t="s">
        <v>136</v>
      </c>
    </row>
    <row r="131" spans="1:6" ht="45" x14ac:dyDescent="0.2">
      <c r="A131" s="109"/>
      <c r="B131" s="28" t="str">
        <f>Criteria!B130</f>
        <v>-</v>
      </c>
      <c r="C131" s="28" t="str">
        <f>Criteria!C130</f>
        <v>17.3</v>
      </c>
      <c r="D131" s="23" t="str">
        <f>Criteria!D130</f>
        <v>For each web application that enables two-way voice communication and real-time text, can both modes be used simultaneously?</v>
      </c>
      <c r="E131" s="23" t="s">
        <v>131</v>
      </c>
      <c r="F131" s="29" t="s">
        <v>136</v>
      </c>
    </row>
    <row r="132" spans="1:6" ht="30" x14ac:dyDescent="0.2">
      <c r="A132" s="109"/>
      <c r="B132" s="28" t="str">
        <f>Criteria!B131</f>
        <v>-</v>
      </c>
      <c r="C132" s="28" t="str">
        <f>Criteria!C131</f>
        <v>17.4</v>
      </c>
      <c r="D132" s="23" t="str">
        <f>Criteria!D131</f>
        <v>For each real-time text (RTT) functionality, can the messages be identified (excluding special cases)?</v>
      </c>
      <c r="E132" s="23" t="s">
        <v>131</v>
      </c>
      <c r="F132" s="29" t="s">
        <v>136</v>
      </c>
    </row>
    <row r="133" spans="1:6" ht="30" x14ac:dyDescent="0.2">
      <c r="A133" s="109"/>
      <c r="B133" s="28" t="str">
        <f>Criteria!B132</f>
        <v>-</v>
      </c>
      <c r="C133" s="28" t="str">
        <f>Criteria!C132</f>
        <v>17.5</v>
      </c>
      <c r="D133" s="23" t="str">
        <f>Criteria!D132</f>
        <v>For each two-way voice communication web application, is there a visual indicator of oral activity?</v>
      </c>
      <c r="E133" s="23" t="s">
        <v>131</v>
      </c>
      <c r="F133" s="29" t="s">
        <v>136</v>
      </c>
    </row>
    <row r="134" spans="1:6" ht="60" x14ac:dyDescent="0.2">
      <c r="A134" s="109"/>
      <c r="B134" s="28" t="str">
        <f>Criteria!B133</f>
        <v>-</v>
      </c>
      <c r="C134" s="28" t="str">
        <f>Criteria!C133</f>
        <v>17.6</v>
      </c>
      <c r="D134" s="23" t="str">
        <f>Criteria!D133</f>
        <v>Does each real-time text communication web application that can interact with other real-time text communication applications comply with the interoperability rules in force?</v>
      </c>
      <c r="E134" s="23" t="s">
        <v>131</v>
      </c>
      <c r="F134" s="29" t="s">
        <v>136</v>
      </c>
    </row>
    <row r="135" spans="1:6" ht="45" x14ac:dyDescent="0.2">
      <c r="A135" s="109"/>
      <c r="B135" s="28" t="str">
        <f>Criteria!B134</f>
        <v>-</v>
      </c>
      <c r="C135" s="28" t="str">
        <f>Criteria!C134</f>
        <v>17.7</v>
      </c>
      <c r="D135" s="23" t="str">
        <f>Criteria!D134</f>
        <v>For each real-time text communication (RTT) web application, the transmission time for each input unit is 500ms or less. Is this rule respected?</v>
      </c>
      <c r="E135" s="23" t="s">
        <v>131</v>
      </c>
      <c r="F135" s="29" t="s">
        <v>136</v>
      </c>
    </row>
    <row r="136" spans="1:6" ht="30" x14ac:dyDescent="0.2">
      <c r="A136" s="109"/>
      <c r="B136" s="28" t="str">
        <f>Criteria!B135</f>
        <v>-</v>
      </c>
      <c r="C136" s="28" t="str">
        <f>Criteria!C135</f>
        <v>17.8</v>
      </c>
      <c r="D136" s="23" t="str">
        <f>Criteria!D135</f>
        <v>For each telecommunication web application, is it possible to identify the person initiating a call?</v>
      </c>
      <c r="E136" s="23" t="s">
        <v>131</v>
      </c>
      <c r="F136" s="29" t="s">
        <v>136</v>
      </c>
    </row>
    <row r="137" spans="1:6" ht="60" x14ac:dyDescent="0.2">
      <c r="A137" s="109"/>
      <c r="B137" s="28" t="str">
        <f>Criteria!B136</f>
        <v>-</v>
      </c>
      <c r="C137" s="28" t="str">
        <f>Criteria!C136</f>
        <v>17.9</v>
      </c>
      <c r="D137" s="23" t="str">
        <f>Criteria!D136</f>
        <v>For each two-way voice communication web application which makes it possible to identify the activity of a speaker, it is possible to identify the activity of a signer. Is this rule respected?</v>
      </c>
      <c r="E137" s="23" t="s">
        <v>131</v>
      </c>
      <c r="F137" s="29" t="s">
        <v>136</v>
      </c>
    </row>
    <row r="138" spans="1:6" ht="45" x14ac:dyDescent="0.2">
      <c r="A138" s="109"/>
      <c r="B138" s="28" t="str">
        <f>Criteria!B137</f>
        <v>-</v>
      </c>
      <c r="C138" s="28" t="str">
        <f>Criteria!C137</f>
        <v>17.10</v>
      </c>
      <c r="D138" s="23" t="str">
        <f>Criteria!D137</f>
        <v>For each two-way voice communication web application that has voice-based services, can these be used without the need to listen or speak?</v>
      </c>
      <c r="E138" s="23" t="s">
        <v>131</v>
      </c>
      <c r="F138" s="29" t="s">
        <v>136</v>
      </c>
    </row>
    <row r="139" spans="1:6" ht="45" x14ac:dyDescent="0.2">
      <c r="A139" s="110"/>
      <c r="B139" s="28" t="str">
        <f>Criteria!B138</f>
        <v>-</v>
      </c>
      <c r="C139" s="28" t="str">
        <f>Criteria!C138</f>
        <v>17.11</v>
      </c>
      <c r="D139" s="23" t="str">
        <f>Criteria!D138</f>
        <v>For each two-way voice communication web application that has real-time video, is the quality of the video sufficient?</v>
      </c>
      <c r="E139" s="23" t="s">
        <v>131</v>
      </c>
      <c r="F139" s="29" t="s">
        <v>136</v>
      </c>
    </row>
  </sheetData>
  <mergeCells count="19">
    <mergeCell ref="A129:A139"/>
    <mergeCell ref="A4:A12"/>
    <mergeCell ref="A13:A14"/>
    <mergeCell ref="A15:A17"/>
    <mergeCell ref="A92:A102"/>
    <mergeCell ref="A103:A116"/>
    <mergeCell ref="A117:A119"/>
    <mergeCell ref="A120:A125"/>
    <mergeCell ref="A126:A128"/>
    <mergeCell ref="A46:A50"/>
    <mergeCell ref="A51:A60"/>
    <mergeCell ref="A61:A64"/>
    <mergeCell ref="A65:A78"/>
    <mergeCell ref="A79:A91"/>
    <mergeCell ref="A1:H1"/>
    <mergeCell ref="A2:H2"/>
    <mergeCell ref="A18:A35"/>
    <mergeCell ref="A36:A43"/>
    <mergeCell ref="A44:A45"/>
  </mergeCells>
  <conditionalFormatting sqref="E4:E139">
    <cfRule type="cellIs" dxfId="83" priority="1" operator="equal">
      <formula>"C"</formula>
    </cfRule>
    <cfRule type="cellIs" dxfId="82" priority="2" operator="equal">
      <formula>"NC"</formula>
    </cfRule>
    <cfRule type="cellIs" dxfId="81" priority="3" operator="equal">
      <formula>"NA"</formula>
    </cfRule>
    <cfRule type="cellIs" dxfId="80" priority="4" operator="equal">
      <formula>"NT"</formula>
    </cfRule>
  </conditionalFormatting>
  <conditionalFormatting sqref="F4:F139">
    <cfRule type="cellIs" dxfId="79" priority="5" operator="equal">
      <formula>"D"</formula>
    </cfRule>
    <cfRule type="cellIs" dxfId="78" priority="6" operator="equal">
      <formula>"E"</formula>
    </cfRule>
    <cfRule type="cellIs" dxfId="77" priority="7" operator="equal">
      <formula>"N"</formula>
    </cfRule>
  </conditionalFormatting>
  <dataValidations count="2">
    <dataValidation type="list" operator="equal" showErrorMessage="1" sqref="E4:E139" xr:uid="{92D8BBB9-D687-D247-B4D9-07BFAF8E5303}">
      <formula1>"C,NC,NA,NT"</formula1>
      <formula2>0</formula2>
    </dataValidation>
    <dataValidation type="list" operator="equal" showErrorMessage="1" sqref="F4:F139" xr:uid="{8D43180C-B92C-1E4B-A015-BDEF27DB59A4}">
      <formula1>"D,E,N"</formula1>
    </dataValidation>
  </dataValidations>
  <pageMargins left="0.39374999999999999" right="0.39374999999999999" top="0.53263888888888899" bottom="0.39374999999999999" header="0.39374999999999999" footer="0.39374999999999999"/>
  <pageSetup scale="74" pageOrder="overThenDown" orientation="portrait" horizontalDpi="300" verticalDpi="300" r:id="rId1"/>
  <headerFooter>
    <oddHeader>&amp;L&amp;10RGAA 3.0 - Relevé pour le site : wwww.site.fr&amp;R&amp;10&amp;P/&amp;N - &amp;A</oddHead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Feuil10"/>
  <dimension ref="A1:AMJ139"/>
  <sheetViews>
    <sheetView zoomScaleNormal="100" zoomScalePageLayoutView="60" workbookViewId="0">
      <selection activeCell="A2" sqref="A2:H2"/>
    </sheetView>
  </sheetViews>
  <sheetFormatPr defaultColWidth="9.5546875" defaultRowHeight="15" x14ac:dyDescent="0.2"/>
  <cols>
    <col min="1" max="1" width="4.109375" customWidth="1"/>
    <col min="2" max="2" width="4.5546875" bestFit="1" customWidth="1"/>
    <col min="3" max="3" width="5.5546875" style="11" customWidth="1"/>
    <col min="4" max="4" width="39.88671875" style="1" customWidth="1"/>
    <col min="5" max="5" width="3.88671875" style="1" customWidth="1"/>
    <col min="6" max="6" width="3.109375" style="1" customWidth="1"/>
    <col min="7" max="7" width="79.88671875" style="1" customWidth="1"/>
    <col min="8" max="8" width="22.88671875" style="1" customWidth="1"/>
    <col min="9" max="9" width="64.33203125" style="1" customWidth="1"/>
    <col min="10" max="65" width="9.5546875" style="1"/>
    <col min="1025" max="1025" width="7.33203125" customWidth="1"/>
  </cols>
  <sheetData>
    <row r="1" spans="1:1024" ht="15.6" customHeight="1" x14ac:dyDescent="0.2">
      <c r="A1" s="93" t="s">
        <v>184</v>
      </c>
      <c r="B1" s="93"/>
      <c r="C1" s="93"/>
      <c r="D1" s="93"/>
      <c r="E1" s="93"/>
      <c r="F1" s="93"/>
      <c r="G1" s="93"/>
      <c r="H1" s="93"/>
    </row>
    <row r="2" spans="1:1024" x14ac:dyDescent="0.2">
      <c r="A2" s="118" t="s">
        <v>247</v>
      </c>
      <c r="B2" s="118"/>
      <c r="C2" s="118"/>
      <c r="D2" s="118"/>
      <c r="E2" s="118"/>
      <c r="F2" s="118"/>
      <c r="G2" s="118"/>
      <c r="H2" s="118"/>
    </row>
    <row r="3" spans="1:1024" ht="117.75" x14ac:dyDescent="0.2">
      <c r="A3" s="88" t="s">
        <v>218</v>
      </c>
      <c r="B3" s="88" t="s">
        <v>155</v>
      </c>
      <c r="C3" s="88" t="s">
        <v>235</v>
      </c>
      <c r="D3" s="47" t="s">
        <v>236</v>
      </c>
      <c r="E3" s="88" t="s">
        <v>240</v>
      </c>
      <c r="F3" s="88" t="s">
        <v>241</v>
      </c>
      <c r="G3" s="47" t="s">
        <v>242</v>
      </c>
      <c r="H3" s="47" t="s">
        <v>243</v>
      </c>
    </row>
    <row r="4" spans="1:1024" ht="30" x14ac:dyDescent="0.2">
      <c r="A4" s="108" t="str">
        <f>Criteria!$A$3</f>
        <v>IMAGES</v>
      </c>
      <c r="B4" s="28" t="str">
        <f>Criteria!B3</f>
        <v>RGAA</v>
      </c>
      <c r="C4" s="28" t="str">
        <f>Criteria!C3</f>
        <v>1.1</v>
      </c>
      <c r="D4" s="23" t="str">
        <f>Criteria!D3</f>
        <v>Does each image conveying information have a text alternative?</v>
      </c>
      <c r="E4" s="23" t="s">
        <v>131</v>
      </c>
      <c r="F4" s="29" t="s">
        <v>136</v>
      </c>
      <c r="G4" s="23"/>
      <c r="H4" s="23"/>
      <c r="I4"/>
    </row>
    <row r="5" spans="1:1024" ht="30" x14ac:dyDescent="0.2">
      <c r="A5" s="109"/>
      <c r="B5" s="28" t="str">
        <f>Criteria!B4</f>
        <v>RGAA</v>
      </c>
      <c r="C5" s="28" t="str">
        <f>Criteria!C4</f>
        <v>1.2</v>
      </c>
      <c r="D5" s="23" t="str">
        <f>Criteria!D4</f>
        <v>Is every decorative image correctly ignored by assistive technologies?</v>
      </c>
      <c r="E5" s="23" t="s">
        <v>131</v>
      </c>
      <c r="F5" s="29" t="s">
        <v>136</v>
      </c>
      <c r="G5" s="23"/>
      <c r="H5" s="23"/>
      <c r="AME5" s="12"/>
      <c r="AMF5" s="12"/>
      <c r="AMG5" s="12"/>
      <c r="AMH5" s="12"/>
      <c r="AMI5" s="12"/>
      <c r="AMJ5" s="12"/>
    </row>
    <row r="6" spans="1:1024" ht="45" x14ac:dyDescent="0.2">
      <c r="A6" s="109"/>
      <c r="B6" s="28" t="str">
        <f>Criteria!B5</f>
        <v>RGAA</v>
      </c>
      <c r="C6" s="28" t="str">
        <f>Criteria!C5</f>
        <v>1.3</v>
      </c>
      <c r="D6" s="23" t="str">
        <f>Criteria!D5</f>
        <v>For each image conveying information with a text alternative, is this alternative relevant (excluding special cases)?</v>
      </c>
      <c r="E6" s="23" t="s">
        <v>131</v>
      </c>
      <c r="F6" s="29" t="s">
        <v>136</v>
      </c>
      <c r="G6" s="23"/>
      <c r="H6" s="23"/>
    </row>
    <row r="7" spans="1:1024" ht="45" x14ac:dyDescent="0.2">
      <c r="A7" s="109"/>
      <c r="B7" s="28" t="str">
        <f>Criteria!B6</f>
        <v>RGAA</v>
      </c>
      <c r="C7" s="28" t="str">
        <f>Criteria!C6</f>
        <v>1.4</v>
      </c>
      <c r="D7" s="23" t="str">
        <f>Criteria!D6</f>
        <v>For each image used as a CAPTCHA or test image, with a text alternative, does this alternative make it possible to identify the nature and function of the image?</v>
      </c>
      <c r="E7" s="23" t="s">
        <v>131</v>
      </c>
      <c r="F7" s="29" t="s">
        <v>136</v>
      </c>
      <c r="G7" s="23"/>
      <c r="H7" s="23"/>
    </row>
    <row r="8" spans="1:1024" ht="45" x14ac:dyDescent="0.2">
      <c r="A8" s="109"/>
      <c r="B8" s="28" t="str">
        <f>Criteria!B7</f>
        <v>RGAA</v>
      </c>
      <c r="C8" s="28" t="str">
        <f>Criteria!C7</f>
        <v>1.5</v>
      </c>
      <c r="D8" s="23" t="str">
        <f>Criteria!D7</f>
        <v>For each image used as a CAPTCHA, is there an alternative access solution to the content or to the CAPTCHA function?</v>
      </c>
      <c r="E8" s="23" t="s">
        <v>131</v>
      </c>
      <c r="F8" s="29" t="s">
        <v>136</v>
      </c>
      <c r="G8" s="42"/>
      <c r="H8" s="23"/>
    </row>
    <row r="9" spans="1:1024" ht="30" x14ac:dyDescent="0.2">
      <c r="A9" s="109"/>
      <c r="B9" s="28" t="str">
        <f>Criteria!B8</f>
        <v>RGAA</v>
      </c>
      <c r="C9" s="28" t="str">
        <f>Criteria!C8</f>
        <v>1.6</v>
      </c>
      <c r="D9" s="23" t="str">
        <f>Criteria!D8</f>
        <v>Does each image conveying information have, if necessary, a detailed description?</v>
      </c>
      <c r="E9" s="23" t="s">
        <v>131</v>
      </c>
      <c r="F9" s="29" t="s">
        <v>136</v>
      </c>
      <c r="G9" s="23"/>
      <c r="H9" s="23"/>
    </row>
    <row r="10" spans="1:1024" ht="30" x14ac:dyDescent="0.2">
      <c r="A10" s="109"/>
      <c r="B10" s="28" t="str">
        <f>Criteria!B9</f>
        <v>RGAA</v>
      </c>
      <c r="C10" s="28" t="str">
        <f>Criteria!C9</f>
        <v>1.7</v>
      </c>
      <c r="D10" s="23" t="str">
        <f>Criteria!D9</f>
        <v>For each image conveying information with a detailed description, is this description relevant?</v>
      </c>
      <c r="E10" s="23" t="s">
        <v>131</v>
      </c>
      <c r="F10" s="29" t="s">
        <v>136</v>
      </c>
      <c r="G10" s="23"/>
      <c r="H10" s="23"/>
    </row>
    <row r="11" spans="1:1024" ht="60" x14ac:dyDescent="0.2">
      <c r="A11" s="109"/>
      <c r="B11" s="28" t="str">
        <f>Criteria!B10</f>
        <v>RGAA</v>
      </c>
      <c r="C11" s="28" t="str">
        <f>Criteria!C10</f>
        <v>1.8</v>
      </c>
      <c r="D11" s="23" t="str">
        <f>Criteria!D10</f>
        <v>In the absence of a replacement mechanism, each image of text conveying information must, if possible, be replaced by styled text. Is this rule respected (excluding special cases)?</v>
      </c>
      <c r="E11" s="23" t="s">
        <v>131</v>
      </c>
      <c r="F11" s="29" t="s">
        <v>136</v>
      </c>
      <c r="G11" s="23"/>
      <c r="H11" s="23"/>
    </row>
    <row r="12" spans="1:1024" ht="30" x14ac:dyDescent="0.2">
      <c r="A12" s="110"/>
      <c r="B12" s="28" t="str">
        <f>Criteria!B11</f>
        <v>RGAA</v>
      </c>
      <c r="C12" s="28" t="str">
        <f>Criteria!C11</f>
        <v>1.9</v>
      </c>
      <c r="D12" s="23" t="str">
        <f>Criteria!D11</f>
        <v>Is each image caption, if necessary, correctly linked to the corresponding image?</v>
      </c>
      <c r="E12" s="23" t="s">
        <v>131</v>
      </c>
      <c r="F12" s="29" t="s">
        <v>136</v>
      </c>
      <c r="G12" s="23"/>
      <c r="H12" s="23"/>
    </row>
    <row r="13" spans="1:1024" ht="30" x14ac:dyDescent="0.2">
      <c r="A13" s="108" t="str">
        <f>Criteria!$A$12</f>
        <v>FRAMES</v>
      </c>
      <c r="B13" s="28" t="str">
        <f>Criteria!B12</f>
        <v>RGAA</v>
      </c>
      <c r="C13" s="28" t="str">
        <f>Criteria!C12</f>
        <v>2.1</v>
      </c>
      <c r="D13" s="23" t="str">
        <f>Criteria!D12</f>
        <v>Does each frame have a frame title?</v>
      </c>
      <c r="E13" s="23" t="s">
        <v>131</v>
      </c>
      <c r="F13" s="29" t="s">
        <v>136</v>
      </c>
      <c r="G13" s="30"/>
      <c r="H13" s="23"/>
    </row>
    <row r="14" spans="1:1024" ht="30" x14ac:dyDescent="0.2">
      <c r="A14" s="110"/>
      <c r="B14" s="28" t="str">
        <f>Criteria!B13</f>
        <v>RGAA</v>
      </c>
      <c r="C14" s="28" t="str">
        <f>Criteria!C13</f>
        <v>2.2</v>
      </c>
      <c r="D14" s="23" t="str">
        <f>Criteria!D13</f>
        <v>For each frame with a frame title, is this frame title relevant?</v>
      </c>
      <c r="E14" s="23" t="s">
        <v>131</v>
      </c>
      <c r="F14" s="29" t="s">
        <v>136</v>
      </c>
      <c r="G14" s="23"/>
      <c r="H14" s="23"/>
    </row>
    <row r="15" spans="1:1024" ht="30" x14ac:dyDescent="0.2">
      <c r="A15" s="108" t="str">
        <f>Criteria!$A$14</f>
        <v>COLOURS</v>
      </c>
      <c r="B15" s="28" t="str">
        <f>Criteria!B14</f>
        <v>RGAA</v>
      </c>
      <c r="C15" s="28" t="str">
        <f>Criteria!C14</f>
        <v>3.1</v>
      </c>
      <c r="D15" s="23" t="str">
        <f>Criteria!D14</f>
        <v>On each web page, the information must not be provided by colour alone. Is this rule respected?</v>
      </c>
      <c r="E15" s="23" t="s">
        <v>131</v>
      </c>
      <c r="F15" s="29" t="s">
        <v>136</v>
      </c>
      <c r="G15" s="23"/>
      <c r="H15" s="23"/>
    </row>
    <row r="16" spans="1:1024" ht="45" x14ac:dyDescent="0.2">
      <c r="A16" s="109"/>
      <c r="B16" s="28" t="str">
        <f>Criteria!B15</f>
        <v>RGAA</v>
      </c>
      <c r="C16" s="28" t="str">
        <f>Criteria!C15</f>
        <v>3.2</v>
      </c>
      <c r="D16" s="23" t="str">
        <f>Criteria!D15</f>
        <v>On each web page, is the contrast between the colour of the text and the colour of its background sufficiently high (excluding special cases)?</v>
      </c>
      <c r="E16" s="23" t="s">
        <v>131</v>
      </c>
      <c r="F16" s="29" t="s">
        <v>136</v>
      </c>
      <c r="G16" s="23"/>
      <c r="H16" s="23"/>
    </row>
    <row r="17" spans="1:8" ht="60" x14ac:dyDescent="0.2">
      <c r="A17" s="110"/>
      <c r="B17" s="28" t="str">
        <f>Criteria!B16</f>
        <v>RGAA</v>
      </c>
      <c r="C17" s="28" t="str">
        <f>Criteria!C16</f>
        <v>3.3</v>
      </c>
      <c r="D17" s="23" t="str">
        <f>Criteria!D16</f>
        <v>On each web page, are the colours used in the user interface components or graphic element conveying informations sufficiently contrasting (excluding special cases)?</v>
      </c>
      <c r="E17" s="23" t="s">
        <v>131</v>
      </c>
      <c r="F17" s="29" t="s">
        <v>136</v>
      </c>
      <c r="G17" s="23"/>
      <c r="H17" s="23"/>
    </row>
    <row r="18" spans="1:8" ht="45" x14ac:dyDescent="0.2">
      <c r="A18" s="108" t="str">
        <f>Criteria!$A$17</f>
        <v>MULTIMEDIA</v>
      </c>
      <c r="B18" s="28" t="str">
        <f>Criteria!B17</f>
        <v>RGAA</v>
      </c>
      <c r="C18" s="28" t="str">
        <f>Criteria!C17</f>
        <v>4.1</v>
      </c>
      <c r="D18" s="23" t="str">
        <f>Criteria!D17</f>
        <v>Does each pre-recorded time-based media have, if necessary, a transcript or an audio description (excluding special cases)?</v>
      </c>
      <c r="E18" s="23" t="s">
        <v>131</v>
      </c>
      <c r="F18" s="29" t="s">
        <v>136</v>
      </c>
      <c r="G18" s="23"/>
      <c r="H18" s="23"/>
    </row>
    <row r="19" spans="1:8" ht="45" x14ac:dyDescent="0.2">
      <c r="A19" s="109"/>
      <c r="B19" s="28" t="str">
        <f>Criteria!B18</f>
        <v>RGAA</v>
      </c>
      <c r="C19" s="28" t="str">
        <f>Criteria!C18</f>
        <v>4.2</v>
      </c>
      <c r="D19" s="23" t="str">
        <f>Criteria!D18</f>
        <v>For each pre-recorded time-based media with a synchronised transcript or audio description, are these relevant (excluding special cases)?</v>
      </c>
      <c r="E19" s="23" t="s">
        <v>131</v>
      </c>
      <c r="F19" s="29" t="s">
        <v>136</v>
      </c>
      <c r="G19" s="23"/>
      <c r="H19" s="23"/>
    </row>
    <row r="20" spans="1:8" ht="45" x14ac:dyDescent="0.2">
      <c r="A20" s="109"/>
      <c r="B20" s="28" t="str">
        <f>Criteria!B19</f>
        <v>RGAA</v>
      </c>
      <c r="C20" s="28" t="str">
        <f>Criteria!C19</f>
        <v>4.3</v>
      </c>
      <c r="D20" s="23" t="str">
        <f>Criteria!D19</f>
        <v>Does each pre-recorded synchronised time-based media have, if necessary, synchronised captions (excluding special cases)?</v>
      </c>
      <c r="E20" s="23" t="s">
        <v>131</v>
      </c>
      <c r="F20" s="29" t="s">
        <v>136</v>
      </c>
      <c r="G20" s="23"/>
      <c r="H20" s="23"/>
    </row>
    <row r="21" spans="1:8" ht="45" x14ac:dyDescent="0.2">
      <c r="A21" s="109"/>
      <c r="B21" s="28" t="str">
        <f>Criteria!B20</f>
        <v>RGAA</v>
      </c>
      <c r="C21" s="28" t="str">
        <f>Criteria!C20</f>
        <v>4.4</v>
      </c>
      <c r="D21" s="23" t="str">
        <f>Criteria!D20</f>
        <v>For each pre-recorded synchronised time-based media with synchronised subtitles, are these captions relevant?</v>
      </c>
      <c r="E21" s="23" t="s">
        <v>131</v>
      </c>
      <c r="F21" s="29" t="s">
        <v>136</v>
      </c>
      <c r="G21" s="23"/>
      <c r="H21" s="23"/>
    </row>
    <row r="22" spans="1:8" ht="45" x14ac:dyDescent="0.2">
      <c r="A22" s="109"/>
      <c r="B22" s="28" t="str">
        <f>Criteria!B21</f>
        <v>RGAA</v>
      </c>
      <c r="C22" s="28" t="str">
        <f>Criteria!C21</f>
        <v>4.5</v>
      </c>
      <c r="D22" s="23" t="str">
        <f>Criteria!D21</f>
        <v>Does each pre-recorded time-based media have, if necessary, a synchronised audio description (excluding special cases)?</v>
      </c>
      <c r="E22" s="23" t="s">
        <v>131</v>
      </c>
      <c r="F22" s="29" t="s">
        <v>136</v>
      </c>
      <c r="G22" s="23"/>
      <c r="H22" s="23"/>
    </row>
    <row r="23" spans="1:8" ht="45" x14ac:dyDescent="0.2">
      <c r="A23" s="109"/>
      <c r="B23" s="28" t="str">
        <f>Criteria!B22</f>
        <v>RGAA</v>
      </c>
      <c r="C23" s="28" t="str">
        <f>Criteria!C22</f>
        <v>4.6</v>
      </c>
      <c r="D23" s="23" t="str">
        <f>Criteria!D22</f>
        <v>For each pre-recorded time-based media with a synchronised audio description, is this audio description relevant?</v>
      </c>
      <c r="E23" s="23" t="s">
        <v>131</v>
      </c>
      <c r="F23" s="29" t="s">
        <v>136</v>
      </c>
      <c r="G23" s="23"/>
      <c r="H23" s="23"/>
    </row>
    <row r="24" spans="1:8" ht="30" x14ac:dyDescent="0.2">
      <c r="A24" s="109"/>
      <c r="B24" s="28" t="str">
        <f>Criteria!B23</f>
        <v>RGAA</v>
      </c>
      <c r="C24" s="28" t="str">
        <f>Criteria!C23</f>
        <v>4.7</v>
      </c>
      <c r="D24" s="23" t="str">
        <f>Criteria!D23</f>
        <v>Is each time-based media clearly identifiable (excluding special cases)?</v>
      </c>
      <c r="E24" s="23" t="s">
        <v>131</v>
      </c>
      <c r="F24" s="29" t="s">
        <v>136</v>
      </c>
      <c r="G24" s="23"/>
      <c r="H24" s="23"/>
    </row>
    <row r="25" spans="1:8" ht="30" x14ac:dyDescent="0.2">
      <c r="A25" s="109"/>
      <c r="B25" s="28" t="str">
        <f>Criteria!B24</f>
        <v>RGAA</v>
      </c>
      <c r="C25" s="28" t="str">
        <f>Criteria!C24</f>
        <v>4.8</v>
      </c>
      <c r="D25" s="23" t="str">
        <f>Criteria!D24</f>
        <v>Does each non-time-based media have, if necessary, an alternative (excluding special cases)?</v>
      </c>
      <c r="E25" s="23" t="s">
        <v>131</v>
      </c>
      <c r="F25" s="29" t="s">
        <v>136</v>
      </c>
      <c r="G25" s="23"/>
      <c r="H25" s="23"/>
    </row>
    <row r="26" spans="1:8" ht="30" x14ac:dyDescent="0.2">
      <c r="A26" s="109"/>
      <c r="B26" s="28" t="str">
        <f>Criteria!B25</f>
        <v>RGAA</v>
      </c>
      <c r="C26" s="28" t="str">
        <f>Criteria!C25</f>
        <v>4.9</v>
      </c>
      <c r="D26" s="23" t="str">
        <f>Criteria!D25</f>
        <v>For each non-time-based media having an alternative, is this alternative relevant?</v>
      </c>
      <c r="E26" s="23" t="s">
        <v>131</v>
      </c>
      <c r="F26" s="29" t="s">
        <v>136</v>
      </c>
      <c r="G26" s="23"/>
      <c r="H26" s="23"/>
    </row>
    <row r="27" spans="1:8" ht="30" x14ac:dyDescent="0.2">
      <c r="A27" s="109"/>
      <c r="B27" s="28" t="str">
        <f>Criteria!B26</f>
        <v>RGAA</v>
      </c>
      <c r="C27" s="28" t="str">
        <f>Criteria!C26</f>
        <v>4.10</v>
      </c>
      <c r="D27" s="23" t="str">
        <f>Criteria!D26</f>
        <v>Is each automatically triggered sound controllable by the user?</v>
      </c>
      <c r="E27" s="23" t="s">
        <v>131</v>
      </c>
      <c r="F27" s="29" t="s">
        <v>136</v>
      </c>
      <c r="G27" s="23"/>
      <c r="H27" s="23"/>
    </row>
    <row r="28" spans="1:8" ht="30" x14ac:dyDescent="0.2">
      <c r="A28" s="109"/>
      <c r="B28" s="28" t="str">
        <f>Criteria!B27</f>
        <v>RGAA</v>
      </c>
      <c r="C28" s="28" t="str">
        <f>Criteria!C27</f>
        <v>4.11</v>
      </c>
      <c r="D28" s="23" t="str">
        <f>Criteria!D27</f>
        <v>Is the viewing of each time-based media, if required, controllable by keyboard and any pointing device?</v>
      </c>
      <c r="E28" s="23" t="s">
        <v>131</v>
      </c>
      <c r="F28" s="29" t="s">
        <v>136</v>
      </c>
      <c r="G28" s="23"/>
      <c r="H28" s="23"/>
    </row>
    <row r="29" spans="1:8" ht="45" x14ac:dyDescent="0.2">
      <c r="A29" s="109"/>
      <c r="B29" s="28" t="str">
        <f>Criteria!B28</f>
        <v>RGAA</v>
      </c>
      <c r="C29" s="28" t="str">
        <f>Criteria!C28</f>
        <v>4.12</v>
      </c>
      <c r="D29" s="23" t="str">
        <f>Criteria!D28</f>
        <v>Is the viewing of each non-time-based media accessible and operable by keyboard and any pointing device?</v>
      </c>
      <c r="E29" s="23" t="s">
        <v>131</v>
      </c>
      <c r="F29" s="29" t="s">
        <v>136</v>
      </c>
      <c r="G29" s="23"/>
      <c r="H29" s="23"/>
    </row>
    <row r="30" spans="1:8" ht="45" x14ac:dyDescent="0.2">
      <c r="A30" s="109"/>
      <c r="B30" s="28" t="str">
        <f>Criteria!B29</f>
        <v>RGAA</v>
      </c>
      <c r="C30" s="28" t="str">
        <f>Criteria!C29</f>
        <v>4.13</v>
      </c>
      <c r="D30" s="23" t="str">
        <f>Criteria!D29</f>
        <v>Is each time-based media and non-time-based media compatible with assistive technologies (excluding special cases)?</v>
      </c>
      <c r="E30" s="23" t="s">
        <v>131</v>
      </c>
      <c r="F30" s="29" t="s">
        <v>136</v>
      </c>
      <c r="G30" s="23"/>
      <c r="H30" s="23"/>
    </row>
    <row r="31" spans="1:8" ht="60" x14ac:dyDescent="0.2">
      <c r="A31" s="109"/>
      <c r="B31" s="28" t="str">
        <f>Criteria!B30</f>
        <v>-</v>
      </c>
      <c r="C31" s="28" t="str">
        <f>Criteria!C30</f>
        <v>4.14</v>
      </c>
      <c r="D31" s="23" t="str">
        <f>Criteria!D30</f>
        <v>For each time-based media that has a synchronised caption or audio description track, are the control features for these alternatives presented at the same level as the main features?</v>
      </c>
      <c r="E31" s="23" t="s">
        <v>131</v>
      </c>
      <c r="F31" s="29" t="s">
        <v>136</v>
      </c>
      <c r="G31" s="23"/>
      <c r="H31" s="23"/>
    </row>
    <row r="32" spans="1:8" ht="60" x14ac:dyDescent="0.2">
      <c r="A32" s="109"/>
      <c r="B32" s="28" t="str">
        <f>Criteria!B31</f>
        <v>-</v>
      </c>
      <c r="C32" s="28" t="str">
        <f>Criteria!C31</f>
        <v>4.15</v>
      </c>
      <c r="D32" s="23" t="str">
        <f>Criteria!D31</f>
        <v>For each feature that transmits, converts or records pre-recorded synchronised time-based media that has a captions track, are the captions correctly preserved at the end of the process?</v>
      </c>
      <c r="E32" s="23" t="s">
        <v>131</v>
      </c>
      <c r="F32" s="29" t="s">
        <v>136</v>
      </c>
      <c r="G32" s="23"/>
      <c r="H32" s="23"/>
    </row>
    <row r="33" spans="1:9" ht="60" x14ac:dyDescent="0.2">
      <c r="A33" s="109"/>
      <c r="B33" s="28" t="str">
        <f>Criteria!B32</f>
        <v>-</v>
      </c>
      <c r="C33" s="28" t="str">
        <f>Criteria!C32</f>
        <v>4.16</v>
      </c>
      <c r="D33" s="23" t="str">
        <f>Criteria!D32</f>
        <v>For each feature that transmits, converts or records a pre-recorded time-based media with an audio description, is at the end of the process the audio description correctly preserved?</v>
      </c>
      <c r="E33" s="23" t="s">
        <v>131</v>
      </c>
      <c r="F33" s="29" t="s">
        <v>136</v>
      </c>
      <c r="G33" s="23"/>
      <c r="H33" s="23"/>
    </row>
    <row r="34" spans="1:9" ht="45" x14ac:dyDescent="0.2">
      <c r="A34" s="109"/>
      <c r="B34" s="28" t="str">
        <f>Criteria!B33</f>
        <v>-</v>
      </c>
      <c r="C34" s="28" t="str">
        <f>Criteria!C33</f>
        <v>4.17</v>
      </c>
      <c r="D34" s="23" t="str">
        <f>Criteria!D33</f>
        <v>For each pre-recorded time-based media, is the presentation of captions controllable by the user (excluding special cases)?</v>
      </c>
      <c r="E34" s="23" t="s">
        <v>131</v>
      </c>
      <c r="F34" s="29" t="s">
        <v>136</v>
      </c>
      <c r="G34" s="23"/>
      <c r="H34" s="23"/>
    </row>
    <row r="35" spans="1:9" ht="45" x14ac:dyDescent="0.2">
      <c r="A35" s="110"/>
      <c r="B35" s="28" t="str">
        <f>Criteria!B34</f>
        <v>-</v>
      </c>
      <c r="C35" s="28" t="str">
        <f>Criteria!C34</f>
        <v>4.18</v>
      </c>
      <c r="D35" s="23" t="str">
        <f>Criteria!D34</f>
        <v>For each pre-recorded synchronised time-based media that has subtitles, can these be vocalised (excluding special cases)?</v>
      </c>
      <c r="E35" s="23" t="s">
        <v>131</v>
      </c>
      <c r="F35" s="29" t="s">
        <v>136</v>
      </c>
      <c r="G35" s="23"/>
      <c r="H35" s="23"/>
    </row>
    <row r="36" spans="1:9" ht="30" x14ac:dyDescent="0.2">
      <c r="A36" s="108" t="str">
        <f>Criteria!$A$35</f>
        <v>TABLES</v>
      </c>
      <c r="B36" s="28" t="str">
        <f>Criteria!B35</f>
        <v>RGAA</v>
      </c>
      <c r="C36" s="28" t="str">
        <f>Criteria!C35</f>
        <v>5.1</v>
      </c>
      <c r="D36" s="23" t="str">
        <f>Criteria!D35</f>
        <v>Does each complex data table have a summary?</v>
      </c>
      <c r="E36" s="23" t="s">
        <v>131</v>
      </c>
      <c r="F36" s="29" t="s">
        <v>136</v>
      </c>
      <c r="G36" s="23"/>
      <c r="H36" s="23"/>
    </row>
    <row r="37" spans="1:9" ht="30" x14ac:dyDescent="0.2">
      <c r="A37" s="109"/>
      <c r="B37" s="28" t="str">
        <f>Criteria!B36</f>
        <v>RGAA</v>
      </c>
      <c r="C37" s="28" t="str">
        <f>Criteria!C36</f>
        <v>5.2</v>
      </c>
      <c r="D37" s="23" t="str">
        <f>Criteria!D36</f>
        <v>For each complex data table with a summary, is the summary relevant?</v>
      </c>
      <c r="E37" s="23" t="s">
        <v>131</v>
      </c>
      <c r="F37" s="29" t="s">
        <v>136</v>
      </c>
      <c r="G37" s="23"/>
      <c r="H37" s="23"/>
    </row>
    <row r="38" spans="1:9" ht="30" x14ac:dyDescent="0.2">
      <c r="A38" s="109"/>
      <c r="B38" s="28" t="str">
        <f>Criteria!B37</f>
        <v>RGAA</v>
      </c>
      <c r="C38" s="28" t="str">
        <f>Criteria!C37</f>
        <v>5.3</v>
      </c>
      <c r="D38" s="23" t="str">
        <f>Criteria!D37</f>
        <v>For each layout table, is the linearized content still comprehensible?</v>
      </c>
      <c r="E38" s="23" t="s">
        <v>131</v>
      </c>
      <c r="F38" s="29" t="s">
        <v>136</v>
      </c>
      <c r="G38" s="23"/>
      <c r="H38" s="23"/>
    </row>
    <row r="39" spans="1:9" ht="30" x14ac:dyDescent="0.2">
      <c r="A39" s="109"/>
      <c r="B39" s="28" t="str">
        <f>Criteria!B38</f>
        <v>RGAA</v>
      </c>
      <c r="C39" s="28" t="str">
        <f>Criteria!C38</f>
        <v>5.4</v>
      </c>
      <c r="D39" s="23" t="str">
        <f>Criteria!D38</f>
        <v>For each data table with a title, is the title correctly associated with the data table?</v>
      </c>
      <c r="E39" s="23" t="s">
        <v>131</v>
      </c>
      <c r="F39" s="29" t="s">
        <v>136</v>
      </c>
      <c r="G39" s="23"/>
      <c r="H39" s="23"/>
    </row>
    <row r="40" spans="1:9" ht="30" x14ac:dyDescent="0.2">
      <c r="A40" s="109"/>
      <c r="B40" s="28" t="str">
        <f>Criteria!B39</f>
        <v>RGAA</v>
      </c>
      <c r="C40" s="28" t="str">
        <f>Criteria!C39</f>
        <v>5.5</v>
      </c>
      <c r="D40" s="23" t="str">
        <f>Criteria!D39</f>
        <v>For each data table with a title, is the title relevant?</v>
      </c>
      <c r="E40" s="23" t="s">
        <v>131</v>
      </c>
      <c r="F40" s="29" t="s">
        <v>136</v>
      </c>
      <c r="G40" s="31"/>
      <c r="H40" s="23"/>
    </row>
    <row r="41" spans="1:9" ht="30" x14ac:dyDescent="0.2">
      <c r="A41" s="109"/>
      <c r="B41" s="28" t="str">
        <f>Criteria!B40</f>
        <v>RGAA</v>
      </c>
      <c r="C41" s="28" t="str">
        <f>Criteria!C40</f>
        <v>5.6</v>
      </c>
      <c r="D41" s="23" t="str">
        <f>Criteria!D40</f>
        <v>For each data table, are each column header and each row header correctly declared?</v>
      </c>
      <c r="E41" s="23" t="s">
        <v>131</v>
      </c>
      <c r="F41" s="29" t="s">
        <v>136</v>
      </c>
      <c r="G41" s="23"/>
      <c r="H41" s="23"/>
    </row>
    <row r="42" spans="1:9" ht="45" x14ac:dyDescent="0.2">
      <c r="A42" s="109"/>
      <c r="B42" s="28" t="str">
        <f>Criteria!B41</f>
        <v>RGAA</v>
      </c>
      <c r="C42" s="28" t="str">
        <f>Criteria!C41</f>
        <v>5.7</v>
      </c>
      <c r="D42" s="23" t="str">
        <f>Criteria!D41</f>
        <v>For each data table, is the appropriate technique used to associate each cell with its headers (excluding special cases)?</v>
      </c>
      <c r="E42" s="23" t="s">
        <v>131</v>
      </c>
      <c r="F42" s="29" t="s">
        <v>136</v>
      </c>
      <c r="G42" s="23"/>
      <c r="H42" s="23"/>
    </row>
    <row r="43" spans="1:9" ht="30" x14ac:dyDescent="0.2">
      <c r="A43" s="110"/>
      <c r="B43" s="28" t="str">
        <f>Criteria!B42</f>
        <v>RGAA</v>
      </c>
      <c r="C43" s="28" t="str">
        <f>Criteria!C42</f>
        <v>5.8</v>
      </c>
      <c r="D43" s="23" t="str">
        <f>Criteria!D42</f>
        <v>Each layout table must not use elements specific to data tables. Is this rule respected?</v>
      </c>
      <c r="E43" s="23" t="s">
        <v>131</v>
      </c>
      <c r="F43" s="29" t="s">
        <v>136</v>
      </c>
      <c r="G43" s="23"/>
      <c r="H43" s="23"/>
    </row>
    <row r="44" spans="1:9" ht="30" x14ac:dyDescent="0.2">
      <c r="A44" s="108" t="str">
        <f>Criteria!$A$43</f>
        <v>LINKS</v>
      </c>
      <c r="B44" s="28" t="str">
        <f>Criteria!B43</f>
        <v>RGAA</v>
      </c>
      <c r="C44" s="28" t="str">
        <f>Criteria!C43</f>
        <v>6.1</v>
      </c>
      <c r="D44" s="23" t="str">
        <f>Criteria!D43</f>
        <v>Is every link explicit (except in special cases)?</v>
      </c>
      <c r="E44" s="23" t="s">
        <v>131</v>
      </c>
      <c r="F44" s="29" t="s">
        <v>136</v>
      </c>
      <c r="G44" s="23"/>
      <c r="H44" s="23"/>
    </row>
    <row r="45" spans="1:9" ht="30" x14ac:dyDescent="0.2">
      <c r="A45" s="110"/>
      <c r="B45" s="28" t="str">
        <f>Criteria!B44</f>
        <v>RGAA</v>
      </c>
      <c r="C45" s="28" t="str">
        <f>Criteria!C44</f>
        <v>6.2</v>
      </c>
      <c r="D45" s="23" t="str">
        <f>Criteria!D44</f>
        <v>On each web page, does each link have an accessible name?</v>
      </c>
      <c r="E45" s="23" t="s">
        <v>131</v>
      </c>
      <c r="F45" s="29" t="s">
        <v>136</v>
      </c>
      <c r="G45" s="23"/>
      <c r="H45" s="23"/>
    </row>
    <row r="46" spans="1:9" ht="30" x14ac:dyDescent="0.2">
      <c r="A46" s="108" t="str">
        <f>Criteria!$A$45</f>
        <v>SCRIPTS</v>
      </c>
      <c r="B46" s="28" t="str">
        <f>Criteria!B45</f>
        <v>RGAA</v>
      </c>
      <c r="C46" s="28" t="str">
        <f>Criteria!C45</f>
        <v>7.1</v>
      </c>
      <c r="D46" s="23" t="str">
        <f>Criteria!D45</f>
        <v>Is each script, if necessary, compatible with assistive technologies?</v>
      </c>
      <c r="E46" s="23" t="s">
        <v>131</v>
      </c>
      <c r="F46" s="29" t="s">
        <v>136</v>
      </c>
      <c r="G46" s="23"/>
      <c r="H46" s="23"/>
    </row>
    <row r="47" spans="1:9" ht="30" x14ac:dyDescent="0.2">
      <c r="A47" s="109"/>
      <c r="B47" s="28" t="str">
        <f>Criteria!B46</f>
        <v>RGAA</v>
      </c>
      <c r="C47" s="28" t="str">
        <f>Criteria!C46</f>
        <v>7.2</v>
      </c>
      <c r="D47" s="23" t="str">
        <f>Criteria!D46</f>
        <v>For each script with an alternative, is this alternative relevant?</v>
      </c>
      <c r="E47" s="23" t="s">
        <v>131</v>
      </c>
      <c r="F47" s="29" t="s">
        <v>136</v>
      </c>
      <c r="G47" s="23"/>
      <c r="H47" s="23"/>
      <c r="I47" s="37"/>
    </row>
    <row r="48" spans="1:9" ht="30" x14ac:dyDescent="0.2">
      <c r="A48" s="109"/>
      <c r="B48" s="28" t="str">
        <f>Criteria!B47</f>
        <v>RGAA</v>
      </c>
      <c r="C48" s="28" t="str">
        <f>Criteria!C47</f>
        <v>7.3</v>
      </c>
      <c r="D48" s="23" t="str">
        <f>Criteria!D47</f>
        <v>Is each script accessible and operable by keyboard and any pointing device (excluding special cases)?</v>
      </c>
      <c r="E48" s="23" t="s">
        <v>131</v>
      </c>
      <c r="F48" s="29" t="s">
        <v>136</v>
      </c>
      <c r="G48" s="23"/>
      <c r="H48" s="23"/>
    </row>
    <row r="49" spans="1:8" ht="30" x14ac:dyDescent="0.2">
      <c r="A49" s="109"/>
      <c r="B49" s="28" t="str">
        <f>Criteria!B48</f>
        <v>RGAA</v>
      </c>
      <c r="C49" s="28" t="str">
        <f>Criteria!C48</f>
        <v>7.4</v>
      </c>
      <c r="D49" s="23" t="str">
        <f>Criteria!D48</f>
        <v>For each script that initiates a context change, is the user warned or does the user have control?</v>
      </c>
      <c r="E49" s="23" t="s">
        <v>131</v>
      </c>
      <c r="F49" s="29" t="s">
        <v>136</v>
      </c>
      <c r="G49" s="23"/>
      <c r="H49" s="23"/>
    </row>
    <row r="50" spans="1:8" ht="30" x14ac:dyDescent="0.2">
      <c r="A50" s="110"/>
      <c r="B50" s="28" t="str">
        <f>Criteria!B49</f>
        <v>RGAA</v>
      </c>
      <c r="C50" s="28" t="str">
        <f>Criteria!C49</f>
        <v>7.5</v>
      </c>
      <c r="D50" s="23" t="str">
        <f>Criteria!D49</f>
        <v>On each web page, are status messages correctly rendered (by assistive technologies)?</v>
      </c>
      <c r="E50" s="23" t="s">
        <v>131</v>
      </c>
      <c r="F50" s="29" t="s">
        <v>136</v>
      </c>
      <c r="G50" s="23"/>
      <c r="H50" s="23"/>
    </row>
    <row r="51" spans="1:8" ht="30" x14ac:dyDescent="0.2">
      <c r="A51" s="108" t="str">
        <f>Criteria!$A$50</f>
        <v>MANDATORY ELEMENTS</v>
      </c>
      <c r="B51" s="28" t="str">
        <f>Criteria!B50</f>
        <v>RGAA</v>
      </c>
      <c r="C51" s="28" t="str">
        <f>Criteria!C50</f>
        <v>8.1</v>
      </c>
      <c r="D51" s="23" t="str">
        <f>Criteria!D50</f>
        <v>Has each web page a defined document type?</v>
      </c>
      <c r="E51" s="23" t="s">
        <v>131</v>
      </c>
      <c r="F51" s="29" t="s">
        <v>136</v>
      </c>
      <c r="G51" s="23"/>
      <c r="H51" s="23"/>
    </row>
    <row r="52" spans="1:8" ht="30" x14ac:dyDescent="0.2">
      <c r="A52" s="109"/>
      <c r="B52" s="28" t="str">
        <f>Criteria!B51</f>
        <v>RGAA</v>
      </c>
      <c r="C52" s="28" t="str">
        <f>Criteria!C51</f>
        <v>8.2</v>
      </c>
      <c r="D52" s="23" t="str">
        <f>Criteria!D51</f>
        <v>For each web page, is the generated source code valid for the specified document type?</v>
      </c>
      <c r="E52" s="23" t="s">
        <v>131</v>
      </c>
      <c r="F52" s="29" t="s">
        <v>136</v>
      </c>
      <c r="G52" s="23"/>
      <c r="H52" s="23"/>
    </row>
    <row r="53" spans="1:8" ht="30" x14ac:dyDescent="0.2">
      <c r="A53" s="109"/>
      <c r="B53" s="28" t="str">
        <f>Criteria!B52</f>
        <v>RGAA</v>
      </c>
      <c r="C53" s="28" t="str">
        <f>Criteria!C52</f>
        <v>8.3</v>
      </c>
      <c r="D53" s="23" t="str">
        <f>Criteria!D52</f>
        <v>On each web page, is the default language present?</v>
      </c>
      <c r="E53" s="23" t="s">
        <v>131</v>
      </c>
      <c r="F53" s="29" t="s">
        <v>136</v>
      </c>
      <c r="G53" s="23"/>
      <c r="H53" s="23"/>
    </row>
    <row r="54" spans="1:8" ht="30" x14ac:dyDescent="0.2">
      <c r="A54" s="109"/>
      <c r="B54" s="28" t="str">
        <f>Criteria!B53</f>
        <v>RGAA</v>
      </c>
      <c r="C54" s="28" t="str">
        <f>Criteria!C53</f>
        <v>8.4</v>
      </c>
      <c r="D54" s="23" t="str">
        <f>Criteria!D53</f>
        <v>For each web page with a default language, is the language code relevant?</v>
      </c>
      <c r="E54" s="23" t="s">
        <v>131</v>
      </c>
      <c r="F54" s="29" t="s">
        <v>136</v>
      </c>
      <c r="G54" s="23"/>
      <c r="H54" s="23"/>
    </row>
    <row r="55" spans="1:8" ht="30" x14ac:dyDescent="0.2">
      <c r="A55" s="109"/>
      <c r="B55" s="28" t="str">
        <f>Criteria!B54</f>
        <v>RGAA</v>
      </c>
      <c r="C55" s="28" t="str">
        <f>Criteria!C54</f>
        <v>8.5</v>
      </c>
      <c r="D55" s="23" t="str">
        <f>Criteria!D54</f>
        <v>Does every web page have a page title?</v>
      </c>
      <c r="E55" s="23" t="s">
        <v>131</v>
      </c>
      <c r="F55" s="29" t="s">
        <v>136</v>
      </c>
      <c r="G55" s="23"/>
      <c r="H55" s="23"/>
    </row>
    <row r="56" spans="1:8" ht="30" x14ac:dyDescent="0.2">
      <c r="A56" s="109"/>
      <c r="B56" s="28" t="str">
        <f>Criteria!B55</f>
        <v>RGAA</v>
      </c>
      <c r="C56" s="28" t="str">
        <f>Criteria!C55</f>
        <v>8.6</v>
      </c>
      <c r="D56" s="23" t="str">
        <f>Criteria!D55</f>
        <v>For each web page with a page title, is this title relevant?</v>
      </c>
      <c r="E56" s="23" t="s">
        <v>131</v>
      </c>
      <c r="F56" s="29" t="s">
        <v>136</v>
      </c>
      <c r="G56" s="23"/>
      <c r="H56" s="23"/>
    </row>
    <row r="57" spans="1:8" ht="30" x14ac:dyDescent="0.2">
      <c r="A57" s="109"/>
      <c r="B57" s="28" t="str">
        <f>Criteria!B56</f>
        <v>RGAA</v>
      </c>
      <c r="C57" s="28" t="str">
        <f>Criteria!C56</f>
        <v>8.7</v>
      </c>
      <c r="D57" s="23" t="str">
        <f>Criteria!D56</f>
        <v>On each web page, is each language change indicated in the source code (excluding special cases)?</v>
      </c>
      <c r="E57" s="23" t="s">
        <v>131</v>
      </c>
      <c r="F57" s="29" t="s">
        <v>136</v>
      </c>
      <c r="G57" s="23"/>
      <c r="H57" s="23"/>
    </row>
    <row r="58" spans="1:8" ht="30" x14ac:dyDescent="0.2">
      <c r="A58" s="109"/>
      <c r="B58" s="28" t="str">
        <f>Criteria!B57</f>
        <v>RGAA</v>
      </c>
      <c r="C58" s="28" t="str">
        <f>Criteria!C57</f>
        <v>8.8</v>
      </c>
      <c r="D58" s="23" t="str">
        <f>Criteria!D57</f>
        <v>On each web page, is the language code for each language change valid and relevant?</v>
      </c>
      <c r="E58" s="23" t="s">
        <v>131</v>
      </c>
      <c r="F58" s="29" t="s">
        <v>136</v>
      </c>
      <c r="G58" s="23"/>
      <c r="H58" s="23"/>
    </row>
    <row r="59" spans="1:8" ht="30" x14ac:dyDescent="0.2">
      <c r="A59" s="109"/>
      <c r="B59" s="28" t="str">
        <f>Criteria!B58</f>
        <v>RGAA</v>
      </c>
      <c r="C59" s="28" t="str">
        <f>Criteria!C58</f>
        <v>8.9</v>
      </c>
      <c r="D59" s="23" t="str">
        <f>Criteria!D58</f>
        <v>On each web page, tags must not be used only for layout purposes. Is this rule respected?</v>
      </c>
      <c r="E59" s="23" t="s">
        <v>131</v>
      </c>
      <c r="F59" s="29" t="s">
        <v>136</v>
      </c>
      <c r="G59" s="23"/>
      <c r="H59" s="23"/>
    </row>
    <row r="60" spans="1:8" ht="30" x14ac:dyDescent="0.2">
      <c r="A60" s="110"/>
      <c r="B60" s="28" t="str">
        <f>Criteria!B59</f>
        <v>RGAA</v>
      </c>
      <c r="C60" s="28" t="str">
        <f>Criteria!C59</f>
        <v>8.10</v>
      </c>
      <c r="D60" s="23" t="str">
        <f>Criteria!D59</f>
        <v>On each web page, are changes in reading direction indicated?</v>
      </c>
      <c r="E60" s="23" t="s">
        <v>131</v>
      </c>
      <c r="F60" s="29" t="s">
        <v>136</v>
      </c>
      <c r="G60" s="23"/>
      <c r="H60" s="23"/>
    </row>
    <row r="61" spans="1:8" ht="30" x14ac:dyDescent="0.2">
      <c r="A61" s="108" t="str">
        <f>Criteria!$A$60</f>
        <v>STRUCTURE</v>
      </c>
      <c r="B61" s="28" t="str">
        <f>Criteria!B60</f>
        <v>RGAA</v>
      </c>
      <c r="C61" s="28" t="str">
        <f>Criteria!C60</f>
        <v>9.1</v>
      </c>
      <c r="D61" s="23" t="str">
        <f>Criteria!D60</f>
        <v>On each web page, is the information structured by the appropriate use of headings?</v>
      </c>
      <c r="E61" s="23" t="s">
        <v>131</v>
      </c>
      <c r="F61" s="29" t="s">
        <v>136</v>
      </c>
      <c r="G61" s="23"/>
      <c r="H61" s="23"/>
    </row>
    <row r="62" spans="1:8" ht="30" x14ac:dyDescent="0.2">
      <c r="A62" s="109"/>
      <c r="B62" s="28" t="str">
        <f>Criteria!B61</f>
        <v>RGAA</v>
      </c>
      <c r="C62" s="28" t="str">
        <f>Criteria!C61</f>
        <v>9.2</v>
      </c>
      <c r="D62" s="23" t="str">
        <f>Criteria!D61</f>
        <v>On each web page, is the document structure consistent (excluding special cases)?</v>
      </c>
      <c r="E62" s="23" t="s">
        <v>131</v>
      </c>
      <c r="F62" s="29" t="s">
        <v>136</v>
      </c>
      <c r="G62" s="23"/>
      <c r="H62" s="23"/>
    </row>
    <row r="63" spans="1:8" ht="30" x14ac:dyDescent="0.2">
      <c r="A63" s="109"/>
      <c r="B63" s="28" t="str">
        <f>Criteria!B62</f>
        <v>RGAA</v>
      </c>
      <c r="C63" s="28" t="str">
        <f>Criteria!C62</f>
        <v>9.3</v>
      </c>
      <c r="D63" s="23" t="str">
        <f>Criteria!D62</f>
        <v>On each web page, is each list correctly structured?</v>
      </c>
      <c r="E63" s="23" t="s">
        <v>131</v>
      </c>
      <c r="F63" s="29" t="s">
        <v>136</v>
      </c>
      <c r="G63" s="23"/>
      <c r="H63" s="23"/>
    </row>
    <row r="64" spans="1:8" ht="30" x14ac:dyDescent="0.2">
      <c r="A64" s="110"/>
      <c r="B64" s="28" t="str">
        <f>Criteria!B63</f>
        <v>RGAA</v>
      </c>
      <c r="C64" s="28" t="str">
        <f>Criteria!C63</f>
        <v>9.4</v>
      </c>
      <c r="D64" s="23" t="str">
        <f>Criteria!D63</f>
        <v>On each web page, is each quotation correctly indicated?</v>
      </c>
      <c r="E64" s="23" t="s">
        <v>131</v>
      </c>
      <c r="F64" s="29" t="s">
        <v>136</v>
      </c>
      <c r="G64" s="23"/>
      <c r="H64" s="23"/>
    </row>
    <row r="65" spans="1:8" ht="30" x14ac:dyDescent="0.2">
      <c r="A65" s="108" t="str">
        <f>Criteria!$A$64</f>
        <v>PRESENTATION</v>
      </c>
      <c r="B65" s="28" t="str">
        <f>Criteria!B64</f>
        <v>RGAA</v>
      </c>
      <c r="C65" s="28" t="str">
        <f>Criteria!C64</f>
        <v>10.1</v>
      </c>
      <c r="D65" s="23" t="str">
        <f>Criteria!D64</f>
        <v>In the website, are style sheets used to control the presentation of information?</v>
      </c>
      <c r="E65" s="23" t="s">
        <v>131</v>
      </c>
      <c r="F65" s="29" t="s">
        <v>136</v>
      </c>
      <c r="G65" s="23"/>
      <c r="H65" s="23"/>
    </row>
    <row r="66" spans="1:8" ht="45" x14ac:dyDescent="0.2">
      <c r="A66" s="109"/>
      <c r="B66" s="28" t="str">
        <f>Criteria!B65</f>
        <v>RGAA</v>
      </c>
      <c r="C66" s="28" t="str">
        <f>Criteria!C65</f>
        <v>10.2</v>
      </c>
      <c r="D66" s="23" t="str">
        <f>Criteria!D65</f>
        <v>On each web page, is the visible content conveying information still present when the style sheets are deactivated?</v>
      </c>
      <c r="E66" s="23" t="s">
        <v>131</v>
      </c>
      <c r="F66" s="29" t="s">
        <v>136</v>
      </c>
      <c r="G66" s="23"/>
      <c r="H66" s="23"/>
    </row>
    <row r="67" spans="1:8" ht="30" x14ac:dyDescent="0.2">
      <c r="A67" s="109"/>
      <c r="B67" s="28" t="str">
        <f>Criteria!B66</f>
        <v>RGAA</v>
      </c>
      <c r="C67" s="28" t="str">
        <f>Criteria!C66</f>
        <v>10.3</v>
      </c>
      <c r="D67" s="23" t="str">
        <f>Criteria!D66</f>
        <v>On each web page, does the information remain understandable when the style sheets are deactivated?</v>
      </c>
      <c r="E67" s="23" t="s">
        <v>131</v>
      </c>
      <c r="F67" s="29" t="s">
        <v>136</v>
      </c>
      <c r="G67" s="23"/>
      <c r="H67" s="23"/>
    </row>
    <row r="68" spans="1:8" ht="45" x14ac:dyDescent="0.2">
      <c r="A68" s="109"/>
      <c r="B68" s="28" t="str">
        <f>Criteria!B67</f>
        <v>RGAA</v>
      </c>
      <c r="C68" s="28" t="str">
        <f>Criteria!C67</f>
        <v>10.4</v>
      </c>
      <c r="D68" s="23" t="str">
        <f>Criteria!D67</f>
        <v>On each web page, is the text still readable when the font size is increased by at least 200% (excluding special cases)?</v>
      </c>
      <c r="E68" s="23" t="s">
        <v>131</v>
      </c>
      <c r="F68" s="29" t="s">
        <v>136</v>
      </c>
      <c r="G68" s="23"/>
      <c r="H68" s="23"/>
    </row>
    <row r="69" spans="1:8" ht="30" x14ac:dyDescent="0.2">
      <c r="A69" s="109"/>
      <c r="B69" s="28" t="str">
        <f>Criteria!B68</f>
        <v>RGAA</v>
      </c>
      <c r="C69" s="28" t="str">
        <f>Criteria!C68</f>
        <v>10.5</v>
      </c>
      <c r="D69" s="23" t="str">
        <f>Criteria!D68</f>
        <v>On each web page, are the CSS declarations for element background and font colours used correctly?</v>
      </c>
      <c r="E69" s="23" t="s">
        <v>131</v>
      </c>
      <c r="F69" s="29" t="s">
        <v>136</v>
      </c>
      <c r="G69" s="23"/>
      <c r="H69" s="23"/>
    </row>
    <row r="70" spans="1:8" ht="30" x14ac:dyDescent="0.2">
      <c r="A70" s="109"/>
      <c r="B70" s="28" t="str">
        <f>Criteria!B69</f>
        <v>RGAA</v>
      </c>
      <c r="C70" s="28" t="str">
        <f>Criteria!C69</f>
        <v>10.6</v>
      </c>
      <c r="D70" s="23" t="str">
        <f>Criteria!D69</f>
        <v>On each web page, is each link whose nature is not obvious visible in relation to the surrounding text?</v>
      </c>
      <c r="E70" s="23" t="s">
        <v>131</v>
      </c>
      <c r="F70" s="29" t="s">
        <v>136</v>
      </c>
      <c r="G70" s="23"/>
      <c r="H70" s="23"/>
    </row>
    <row r="71" spans="1:8" ht="30" x14ac:dyDescent="0.2">
      <c r="A71" s="109"/>
      <c r="B71" s="28" t="str">
        <f>Criteria!B70</f>
        <v>RGAA</v>
      </c>
      <c r="C71" s="28" t="str">
        <f>Criteria!C70</f>
        <v>10.7</v>
      </c>
      <c r="D71" s="23" t="str">
        <f>Criteria!D70</f>
        <v>On each web page, for each element receiving the focus, is the focus visible?</v>
      </c>
      <c r="E71" s="23" t="s">
        <v>131</v>
      </c>
      <c r="F71" s="29" t="s">
        <v>136</v>
      </c>
      <c r="G71" s="23"/>
      <c r="H71" s="23"/>
    </row>
    <row r="72" spans="1:8" ht="30" x14ac:dyDescent="0.2">
      <c r="A72" s="109"/>
      <c r="B72" s="28" t="str">
        <f>Criteria!B71</f>
        <v>RGAA</v>
      </c>
      <c r="C72" s="28" t="str">
        <f>Criteria!C71</f>
        <v>10.8</v>
      </c>
      <c r="D72" s="23" t="str">
        <f>Criteria!D71</f>
        <v>For each web page, should hidden content be ignored by assistive technologies?</v>
      </c>
      <c r="E72" s="23" t="s">
        <v>131</v>
      </c>
      <c r="F72" s="29" t="s">
        <v>136</v>
      </c>
      <c r="G72" s="23"/>
      <c r="H72" s="23"/>
    </row>
    <row r="73" spans="1:8" ht="30" x14ac:dyDescent="0.2">
      <c r="A73" s="109"/>
      <c r="B73" s="28" t="str">
        <f>Criteria!B72</f>
        <v>RGAA</v>
      </c>
      <c r="C73" s="28" t="str">
        <f>Criteria!C72</f>
        <v>10.9</v>
      </c>
      <c r="D73" s="23" t="str">
        <f>Criteria!D72</f>
        <v>On each web page, information must not be conveyed solely by shape, size or location. Is this rule respected?</v>
      </c>
      <c r="E73" s="23" t="s">
        <v>131</v>
      </c>
      <c r="F73" s="29" t="s">
        <v>136</v>
      </c>
      <c r="G73" s="23"/>
      <c r="H73" s="23"/>
    </row>
    <row r="74" spans="1:8" ht="45" x14ac:dyDescent="0.2">
      <c r="A74" s="109"/>
      <c r="B74" s="28" t="str">
        <f>Criteria!B73</f>
        <v>RGAA</v>
      </c>
      <c r="C74" s="28" t="str">
        <f>Criteria!C73</f>
        <v>10.10</v>
      </c>
      <c r="D74" s="23" t="str">
        <f>Criteria!D73</f>
        <v>On each web page, information must not be conveyed by shape, size or location only. Is this rule implemented appropriately?</v>
      </c>
      <c r="E74" s="23" t="s">
        <v>131</v>
      </c>
      <c r="F74" s="29" t="s">
        <v>136</v>
      </c>
      <c r="G74" s="23"/>
      <c r="H74" s="23"/>
    </row>
    <row r="75" spans="1:8" ht="75" x14ac:dyDescent="0.2">
      <c r="A75" s="109"/>
      <c r="B75" s="28" t="str">
        <f>Criteria!B74</f>
        <v>RGAA</v>
      </c>
      <c r="C75" s="28" t="str">
        <f>Criteria!C74</f>
        <v>10.11</v>
      </c>
      <c r="D75" s="23" t="str">
        <f>Criteria!D74</f>
        <v>For each web page, can the content be presented without any loss of information or functionality and without having to scroll vertically for a window with a height of 256 px or horizontally for a window with a width of 320 px (excluding special cases)?</v>
      </c>
      <c r="E75" s="23" t="s">
        <v>131</v>
      </c>
      <c r="F75" s="29" t="s">
        <v>136</v>
      </c>
      <c r="G75" s="23"/>
      <c r="H75" s="23"/>
    </row>
    <row r="76" spans="1:8" ht="45" x14ac:dyDescent="0.2">
      <c r="A76" s="109"/>
      <c r="B76" s="28" t="str">
        <f>Criteria!B75</f>
        <v>RGAA</v>
      </c>
      <c r="C76" s="28" t="str">
        <f>Criteria!C75</f>
        <v>10.12</v>
      </c>
      <c r="D76" s="23" t="str">
        <f>Criteria!D75</f>
        <v>On each web page, can the text spacing properties be redefined by the user without loss of content or functionality (except in special cases)?</v>
      </c>
      <c r="E76" s="23" t="s">
        <v>131</v>
      </c>
      <c r="F76" s="29" t="s">
        <v>136</v>
      </c>
      <c r="G76" s="23"/>
      <c r="H76" s="23"/>
    </row>
    <row r="77" spans="1:8" ht="60" x14ac:dyDescent="0.2">
      <c r="A77" s="109"/>
      <c r="B77" s="28" t="str">
        <f>Criteria!B76</f>
        <v>RGAA</v>
      </c>
      <c r="C77" s="28" t="str">
        <f>Criteria!C76</f>
        <v>10.13</v>
      </c>
      <c r="D77" s="23" t="str">
        <f>Criteria!D76</f>
        <v>On each web page, is the additional content appearing when focused or when hovering over a user interface component controllable by the user (excluding special cases)?</v>
      </c>
      <c r="E77" s="23" t="s">
        <v>131</v>
      </c>
      <c r="F77" s="29" t="s">
        <v>136</v>
      </c>
      <c r="G77" s="23"/>
      <c r="H77" s="23"/>
    </row>
    <row r="78" spans="1:8" ht="45" x14ac:dyDescent="0.2">
      <c r="A78" s="110"/>
      <c r="B78" s="28" t="str">
        <f>Criteria!B77</f>
        <v>RGAA</v>
      </c>
      <c r="C78" s="28" t="str">
        <f>Criteria!C77</f>
        <v>10.14</v>
      </c>
      <c r="D78" s="23" t="str">
        <f>Criteria!D77</f>
        <v>On each web page, can additional content that appears using CSS styles only be made visible using the keyboard and any pointing device?</v>
      </c>
      <c r="E78" s="23" t="s">
        <v>131</v>
      </c>
      <c r="F78" s="29" t="s">
        <v>136</v>
      </c>
      <c r="G78" s="23"/>
      <c r="H78" s="23"/>
    </row>
    <row r="79" spans="1:8" ht="30" x14ac:dyDescent="0.2">
      <c r="A79" s="108" t="str">
        <f>Criteria!$A$78</f>
        <v>FORMS</v>
      </c>
      <c r="B79" s="28" t="str">
        <f>Criteria!B78</f>
        <v>RGAA</v>
      </c>
      <c r="C79" s="28" t="str">
        <f>Criteria!C78</f>
        <v>11.1</v>
      </c>
      <c r="D79" s="23" t="str">
        <f>Criteria!D78</f>
        <v>Does each form input field have a label?</v>
      </c>
      <c r="E79" s="23" t="s">
        <v>131</v>
      </c>
      <c r="F79" s="29" t="s">
        <v>136</v>
      </c>
      <c r="G79" s="23"/>
      <c r="H79" s="23"/>
    </row>
    <row r="80" spans="1:8" ht="30" x14ac:dyDescent="0.2">
      <c r="A80" s="109"/>
      <c r="B80" s="28" t="str">
        <f>Criteria!B79</f>
        <v>RGAA</v>
      </c>
      <c r="C80" s="28" t="str">
        <f>Criteria!C79</f>
        <v>11.2</v>
      </c>
      <c r="D80" s="23" t="str">
        <f>Criteria!D79</f>
        <v>Is each label associated with a form field relevant (excluding special cases)?</v>
      </c>
      <c r="E80" s="23" t="s">
        <v>131</v>
      </c>
      <c r="F80" s="29" t="s">
        <v>136</v>
      </c>
      <c r="G80" s="23"/>
      <c r="H80" s="23"/>
    </row>
    <row r="81" spans="1:8" ht="60" x14ac:dyDescent="0.2">
      <c r="A81" s="109"/>
      <c r="B81" s="28" t="str">
        <f>Criteria!B80</f>
        <v>RGAA</v>
      </c>
      <c r="C81" s="28" t="str">
        <f>Criteria!C80</f>
        <v>11.3</v>
      </c>
      <c r="D81" s="23" t="str">
        <f>Criteria!D80</f>
        <v>In each form, is each label associated with a form input field having the same function and repeated several times in the same page or in a set of web pages consistent?</v>
      </c>
      <c r="E81" s="23" t="s">
        <v>131</v>
      </c>
      <c r="F81" s="29" t="s">
        <v>136</v>
      </c>
      <c r="G81" s="23"/>
      <c r="H81" s="23"/>
    </row>
    <row r="82" spans="1:8" ht="45" x14ac:dyDescent="0.2">
      <c r="A82" s="109"/>
      <c r="B82" s="28" t="str">
        <f>Criteria!B81</f>
        <v>RGAA</v>
      </c>
      <c r="C82" s="28" t="str">
        <f>Criteria!C81</f>
        <v>11.4</v>
      </c>
      <c r="D82" s="23" t="str">
        <f>Criteria!D81</f>
        <v>In each form, are each field label and its associated field located next to each other (excluding special cases)?</v>
      </c>
      <c r="E82" s="23" t="s">
        <v>131</v>
      </c>
      <c r="F82" s="29" t="s">
        <v>136</v>
      </c>
      <c r="G82" s="23"/>
      <c r="H82" s="23"/>
    </row>
    <row r="83" spans="1:8" ht="30" x14ac:dyDescent="0.2">
      <c r="A83" s="109"/>
      <c r="B83" s="28" t="str">
        <f>Criteria!B82</f>
        <v>RGAA</v>
      </c>
      <c r="C83" s="28" t="str">
        <f>Criteria!C82</f>
        <v>11.5</v>
      </c>
      <c r="D83" s="23" t="str">
        <f>Criteria!D82</f>
        <v>In each form, are the related form controls grouped together, if necessary?</v>
      </c>
      <c r="E83" s="23" t="s">
        <v>131</v>
      </c>
      <c r="F83" s="29" t="s">
        <v>136</v>
      </c>
      <c r="G83" s="23"/>
      <c r="H83" s="23"/>
    </row>
    <row r="84" spans="1:8" ht="30" x14ac:dyDescent="0.2">
      <c r="A84" s="109"/>
      <c r="B84" s="28" t="str">
        <f>Criteria!B83</f>
        <v>RGAA</v>
      </c>
      <c r="C84" s="28" t="str">
        <f>Criteria!C83</f>
        <v>11.6</v>
      </c>
      <c r="D84" s="23" t="str">
        <f>Criteria!D83</f>
        <v>In each form, does each group of related form controls have a legend?</v>
      </c>
      <c r="E84" s="23" t="s">
        <v>131</v>
      </c>
      <c r="F84" s="29" t="s">
        <v>136</v>
      </c>
      <c r="G84" s="23"/>
      <c r="H84" s="23"/>
    </row>
    <row r="85" spans="1:8" ht="30" x14ac:dyDescent="0.2">
      <c r="A85" s="109"/>
      <c r="B85" s="28" t="str">
        <f>Criteria!B84</f>
        <v>RGAA</v>
      </c>
      <c r="C85" s="28" t="str">
        <f>Criteria!C84</f>
        <v>11.7</v>
      </c>
      <c r="D85" s="23" t="str">
        <f>Criteria!D84</f>
        <v>In each form, is each legend associated with a group of related form controls relevant?</v>
      </c>
      <c r="E85" s="23" t="s">
        <v>131</v>
      </c>
      <c r="F85" s="29" t="s">
        <v>136</v>
      </c>
      <c r="G85" s="23"/>
      <c r="H85" s="23"/>
    </row>
    <row r="86" spans="1:8" ht="30" x14ac:dyDescent="0.2">
      <c r="A86" s="109"/>
      <c r="B86" s="28" t="str">
        <f>Criteria!B85</f>
        <v>RGAA</v>
      </c>
      <c r="C86" s="28" t="str">
        <f>Criteria!C85</f>
        <v>11.8</v>
      </c>
      <c r="D86" s="23" t="str">
        <f>Criteria!D85</f>
        <v>In each form, are the items of the same type in a combobox grouped together in a relevant way?</v>
      </c>
      <c r="E86" s="23" t="s">
        <v>131</v>
      </c>
      <c r="F86" s="29" t="s">
        <v>136</v>
      </c>
      <c r="G86" s="23"/>
      <c r="H86" s="23"/>
    </row>
    <row r="87" spans="1:8" ht="30" x14ac:dyDescent="0.2">
      <c r="A87" s="109"/>
      <c r="B87" s="28" t="str">
        <f>Criteria!B86</f>
        <v>RGAA</v>
      </c>
      <c r="C87" s="28" t="str">
        <f>Criteria!C86</f>
        <v>11.9</v>
      </c>
      <c r="D87" s="23" t="str">
        <f>Criteria!D86</f>
        <v>In each form, is the label of each button relevant (excluding special cases)?</v>
      </c>
      <c r="E87" s="23" t="s">
        <v>131</v>
      </c>
      <c r="F87" s="29" t="s">
        <v>136</v>
      </c>
      <c r="G87" s="23"/>
      <c r="H87" s="23"/>
    </row>
    <row r="88" spans="1:8" ht="30" x14ac:dyDescent="0.2">
      <c r="A88" s="109"/>
      <c r="B88" s="28" t="str">
        <f>Criteria!B87</f>
        <v>RGAA</v>
      </c>
      <c r="C88" s="28" t="str">
        <f>Criteria!C87</f>
        <v>11.10</v>
      </c>
      <c r="D88" s="23" t="str">
        <f>Criteria!D87</f>
        <v>In each form, is the error managementl used appropriately (excluding special cases)?</v>
      </c>
      <c r="E88" s="23" t="s">
        <v>131</v>
      </c>
      <c r="F88" s="29" t="s">
        <v>136</v>
      </c>
      <c r="G88" s="23"/>
      <c r="H88" s="23"/>
    </row>
    <row r="89" spans="1:8" ht="30" x14ac:dyDescent="0.2">
      <c r="A89" s="109"/>
      <c r="B89" s="28" t="str">
        <f>Criteria!B88</f>
        <v>RGAA</v>
      </c>
      <c r="C89" s="28" t="str">
        <f>Criteria!C88</f>
        <v>11.11</v>
      </c>
      <c r="D89" s="23" t="str">
        <f>Criteria!D88</f>
        <v>In each form, is the error management accompanied, if necessary, by suggestions to help correct input errors?</v>
      </c>
      <c r="E89" s="23" t="s">
        <v>131</v>
      </c>
      <c r="F89" s="29" t="s">
        <v>136</v>
      </c>
      <c r="G89" s="23"/>
      <c r="H89" s="23"/>
    </row>
    <row r="90" spans="1:8" ht="75" x14ac:dyDescent="0.2">
      <c r="A90" s="109"/>
      <c r="B90" s="28" t="str">
        <f>Criteria!B89</f>
        <v>RGAA</v>
      </c>
      <c r="C90" s="28" t="str">
        <f>Criteria!C89</f>
        <v>11.12</v>
      </c>
      <c r="D90" s="23" t="str">
        <f>Criteria!D89</f>
        <v>For each form that modifies or deletes data, or transmits answers to a test or examination, or whose validation has financial or legal consequences, can the data entered be modified, updated or recovered by the user?</v>
      </c>
      <c r="E90" s="23" t="s">
        <v>131</v>
      </c>
      <c r="F90" s="29" t="s">
        <v>136</v>
      </c>
      <c r="G90" s="23"/>
      <c r="H90" s="23"/>
    </row>
    <row r="91" spans="1:8" ht="30" x14ac:dyDescent="0.2">
      <c r="A91" s="110"/>
      <c r="B91" s="28" t="str">
        <f>Criteria!B90</f>
        <v>RGAA</v>
      </c>
      <c r="C91" s="28" t="str">
        <f>Criteria!C90</f>
        <v>11.13</v>
      </c>
      <c r="D91" s="23" t="str">
        <f>Criteria!D90</f>
        <v>Can the purpose of an input field be identified to facilitate the automatic filling of fields with user data?</v>
      </c>
      <c r="E91" s="23" t="s">
        <v>131</v>
      </c>
      <c r="F91" s="29" t="s">
        <v>136</v>
      </c>
      <c r="G91" s="23"/>
      <c r="H91" s="23"/>
    </row>
    <row r="92" spans="1:8" ht="30" x14ac:dyDescent="0.2">
      <c r="A92" s="108" t="str">
        <f>Criteria!$A$91</f>
        <v>NAVIGATION</v>
      </c>
      <c r="B92" s="28" t="str">
        <f>Criteria!B91</f>
        <v>RGAA</v>
      </c>
      <c r="C92" s="28" t="str">
        <f>Criteria!C91</f>
        <v>12.1</v>
      </c>
      <c r="D92" s="23" t="str">
        <f>Criteria!D91</f>
        <v>Does each set of web pages have at least two different navigation systems (excluding special cases)?</v>
      </c>
      <c r="E92" s="23" t="s">
        <v>131</v>
      </c>
      <c r="F92" s="29" t="s">
        <v>136</v>
      </c>
      <c r="G92" s="23"/>
      <c r="H92" s="23"/>
    </row>
    <row r="93" spans="1:8" ht="30" x14ac:dyDescent="0.2">
      <c r="A93" s="109"/>
      <c r="B93" s="28" t="str">
        <f>Criteria!B92</f>
        <v>RGAA</v>
      </c>
      <c r="C93" s="28" t="str">
        <f>Criteria!C92</f>
        <v>12.2</v>
      </c>
      <c r="D93" s="23" t="str">
        <f>Criteria!D92</f>
        <v>In each set of pages, are the menu and navigation bars always at the same place (except in special cases)?</v>
      </c>
      <c r="E93" s="23" t="s">
        <v>131</v>
      </c>
      <c r="F93" s="29" t="s">
        <v>136</v>
      </c>
      <c r="G93" s="23"/>
      <c r="H93" s="23"/>
    </row>
    <row r="94" spans="1:8" ht="30" x14ac:dyDescent="0.2">
      <c r="A94" s="109"/>
      <c r="B94" s="28" t="str">
        <f>Criteria!B93</f>
        <v>RGAA</v>
      </c>
      <c r="C94" s="28" t="str">
        <f>Criteria!C93</f>
        <v>12.3</v>
      </c>
      <c r="D94" s="23" t="str">
        <f>Criteria!D93</f>
        <v>Is the site map page relevant?</v>
      </c>
      <c r="E94" s="23" t="s">
        <v>131</v>
      </c>
      <c r="F94" s="29" t="s">
        <v>136</v>
      </c>
      <c r="G94" s="23"/>
      <c r="H94" s="23"/>
    </row>
    <row r="95" spans="1:8" ht="30" x14ac:dyDescent="0.2">
      <c r="A95" s="109"/>
      <c r="B95" s="28" t="str">
        <f>Criteria!B94</f>
        <v>RGAA</v>
      </c>
      <c r="C95" s="28" t="str">
        <f>Criteria!C94</f>
        <v>12.4</v>
      </c>
      <c r="D95" s="23" t="str">
        <f>Criteria!D94</f>
        <v>In each set of pages, is the site map page accessible from an identical functionality?</v>
      </c>
      <c r="E95" s="23" t="s">
        <v>131</v>
      </c>
      <c r="F95" s="29" t="s">
        <v>136</v>
      </c>
      <c r="G95" s="23"/>
      <c r="H95" s="23"/>
    </row>
    <row r="96" spans="1:8" ht="30" x14ac:dyDescent="0.2">
      <c r="A96" s="109"/>
      <c r="B96" s="28" t="str">
        <f>Criteria!B95</f>
        <v>RGAA</v>
      </c>
      <c r="C96" s="28" t="str">
        <f>Criteria!C95</f>
        <v>12.5</v>
      </c>
      <c r="D96" s="23" t="str">
        <f>Criteria!D95</f>
        <v>In each set of pages, is the search engine reachable in the same way?</v>
      </c>
      <c r="E96" s="23" t="s">
        <v>131</v>
      </c>
      <c r="F96" s="29" t="s">
        <v>136</v>
      </c>
      <c r="G96" s="23"/>
      <c r="H96" s="23"/>
    </row>
    <row r="97" spans="1:8" ht="45" x14ac:dyDescent="0.2">
      <c r="A97" s="109"/>
      <c r="B97" s="28" t="str">
        <f>Criteria!B96</f>
        <v>RGAA</v>
      </c>
      <c r="C97" s="28" t="str">
        <f>Criteria!C96</f>
        <v>12.6</v>
      </c>
      <c r="D97" s="23" t="str">
        <f>Criteria!D96</f>
        <v>Can content grouping regions present in several web pages (header, main navigation, main content, footer and search engine) be reached or avoided?</v>
      </c>
      <c r="E97" s="23" t="s">
        <v>131</v>
      </c>
      <c r="F97" s="29" t="s">
        <v>136</v>
      </c>
      <c r="G97" s="23"/>
      <c r="H97" s="23"/>
    </row>
    <row r="98" spans="1:8" ht="30" x14ac:dyDescent="0.2">
      <c r="A98" s="109"/>
      <c r="B98" s="28" t="str">
        <f>Criteria!B97</f>
        <v>RGAA</v>
      </c>
      <c r="C98" s="28" t="str">
        <f>Criteria!C97</f>
        <v>12.7</v>
      </c>
      <c r="D98" s="23" t="str">
        <f>Criteria!D97</f>
        <v>On each web page, is there a bypass or skip link to the main content region (excluding special cases)?</v>
      </c>
      <c r="E98" s="23" t="s">
        <v>131</v>
      </c>
      <c r="F98" s="29" t="s">
        <v>136</v>
      </c>
      <c r="G98" s="23"/>
      <c r="H98" s="23"/>
    </row>
    <row r="99" spans="1:8" ht="30" x14ac:dyDescent="0.2">
      <c r="A99" s="109"/>
      <c r="B99" s="28" t="str">
        <f>Criteria!B98</f>
        <v>RGAA</v>
      </c>
      <c r="C99" s="28" t="str">
        <f>Criteria!C98</f>
        <v>12.8</v>
      </c>
      <c r="D99" s="23" t="str">
        <f>Criteria!D98</f>
        <v>On each web page, is the navigation sequence consistent?</v>
      </c>
      <c r="E99" s="23" t="s">
        <v>131</v>
      </c>
      <c r="F99" s="29" t="s">
        <v>136</v>
      </c>
      <c r="G99" s="23"/>
      <c r="H99" s="23"/>
    </row>
    <row r="100" spans="1:8" ht="30" x14ac:dyDescent="0.2">
      <c r="A100" s="109"/>
      <c r="B100" s="28" t="str">
        <f>Criteria!B99</f>
        <v>RGAA</v>
      </c>
      <c r="C100" s="28" t="str">
        <f>Criteria!C99</f>
        <v>12.9</v>
      </c>
      <c r="D100" s="23" t="str">
        <f>Criteria!D99</f>
        <v>On each web page, navigation must not contain any keyboard traps. Is this rule respected?</v>
      </c>
      <c r="E100" s="23" t="s">
        <v>131</v>
      </c>
      <c r="F100" s="29" t="s">
        <v>136</v>
      </c>
      <c r="G100" s="23"/>
      <c r="H100" s="23"/>
    </row>
    <row r="101" spans="1:8" ht="45" x14ac:dyDescent="0.2">
      <c r="A101" s="109"/>
      <c r="B101" s="28" t="str">
        <f>Criteria!B100</f>
        <v>RGAA</v>
      </c>
      <c r="C101" s="28" t="str">
        <f>Criteria!C100</f>
        <v>12.10</v>
      </c>
      <c r="D101" s="23" t="str">
        <f>Criteria!D100</f>
        <v>On each web page, are keyboard shortcuts using only one key (lowercase or uppercase letter, punctuation, number or symbol) controllable by the user?</v>
      </c>
      <c r="E101" s="23" t="s">
        <v>131</v>
      </c>
      <c r="F101" s="29" t="s">
        <v>136</v>
      </c>
      <c r="G101" s="23"/>
      <c r="H101" s="23"/>
    </row>
    <row r="102" spans="1:8" ht="60" x14ac:dyDescent="0.2">
      <c r="A102" s="110"/>
      <c r="B102" s="28" t="str">
        <f>Criteria!B101</f>
        <v>RGAA</v>
      </c>
      <c r="C102" s="28" t="str">
        <f>Criteria!C101</f>
        <v>12.11</v>
      </c>
      <c r="D102" s="23" t="str">
        <f>Criteria!D101</f>
        <v>On each web page, is the additional content that appears when hovering over, focusing on or activating a user interface component accessible by keyboard if necessary?</v>
      </c>
      <c r="E102" s="23" t="s">
        <v>131</v>
      </c>
      <c r="F102" s="29" t="s">
        <v>136</v>
      </c>
      <c r="G102" s="23"/>
      <c r="H102" s="23"/>
    </row>
    <row r="103" spans="1:8" ht="45" x14ac:dyDescent="0.2">
      <c r="A103" s="108" t="str">
        <f>Criteria!$A$102</f>
        <v>CONSULTATION</v>
      </c>
      <c r="B103" s="28" t="str">
        <f>Criteria!B102</f>
        <v>RGAA</v>
      </c>
      <c r="C103" s="28" t="str">
        <f>Criteria!C102</f>
        <v>13.1</v>
      </c>
      <c r="D103" s="23" t="str">
        <f>Criteria!D102</f>
        <v>For each web page, does the user have control over each time limit for modifying the content (excluding special cases)?</v>
      </c>
      <c r="E103" s="23" t="s">
        <v>131</v>
      </c>
      <c r="F103" s="29" t="s">
        <v>136</v>
      </c>
      <c r="G103" s="23"/>
      <c r="H103" s="23"/>
    </row>
    <row r="104" spans="1:8" ht="45" x14ac:dyDescent="0.2">
      <c r="A104" s="109"/>
      <c r="B104" s="28" t="str">
        <f>Criteria!B103</f>
        <v>RGAA</v>
      </c>
      <c r="C104" s="28" t="str">
        <f>Criteria!C103</f>
        <v>13.2</v>
      </c>
      <c r="D104" s="23" t="str">
        <f>Criteria!D103</f>
        <v>On each web page, the opening of a new window must not be triggered without user action. Is this rule respected?</v>
      </c>
      <c r="E104" s="23" t="s">
        <v>131</v>
      </c>
      <c r="F104" s="29" t="s">
        <v>136</v>
      </c>
      <c r="G104" s="23"/>
      <c r="H104" s="23"/>
    </row>
    <row r="105" spans="1:8" ht="45" x14ac:dyDescent="0.2">
      <c r="A105" s="109"/>
      <c r="B105" s="28" t="str">
        <f>Criteria!B104</f>
        <v>RGAA</v>
      </c>
      <c r="C105" s="28" t="str">
        <f>Criteria!C104</f>
        <v>13.3</v>
      </c>
      <c r="D105" s="23" t="str">
        <f>Criteria!D104</f>
        <v>On each web page, does each downloadable office document have an accessible version (excluding special cases)?</v>
      </c>
      <c r="E105" s="23" t="s">
        <v>131</v>
      </c>
      <c r="F105" s="29" t="s">
        <v>136</v>
      </c>
      <c r="G105" s="23"/>
      <c r="H105" s="23"/>
    </row>
    <row r="106" spans="1:8" ht="30" x14ac:dyDescent="0.2">
      <c r="A106" s="109"/>
      <c r="B106" s="28" t="str">
        <f>Criteria!B105</f>
        <v>RGAA</v>
      </c>
      <c r="C106" s="28" t="str">
        <f>Criteria!C105</f>
        <v>13.4</v>
      </c>
      <c r="D106" s="23" t="str">
        <f>Criteria!D105</f>
        <v>For each office document with an accessible version, does this version offer the same information?</v>
      </c>
      <c r="E106" s="23" t="s">
        <v>131</v>
      </c>
      <c r="F106" s="29" t="s">
        <v>136</v>
      </c>
      <c r="G106" s="23"/>
      <c r="H106" s="23"/>
    </row>
    <row r="107" spans="1:8" ht="30" x14ac:dyDescent="0.2">
      <c r="A107" s="109"/>
      <c r="B107" s="28" t="str">
        <f>Criteria!B106</f>
        <v>RGAA</v>
      </c>
      <c r="C107" s="28" t="str">
        <f>Criteria!C106</f>
        <v>13.5</v>
      </c>
      <c r="D107" s="23" t="str">
        <f>Criteria!D106</f>
        <v>Is there an alternative to every cryptic content (ASCII art, emoticon, cryptic syntax) on every web page?</v>
      </c>
      <c r="E107" s="23" t="s">
        <v>131</v>
      </c>
      <c r="F107" s="29" t="s">
        <v>136</v>
      </c>
      <c r="G107" s="23"/>
      <c r="H107" s="23"/>
    </row>
    <row r="108" spans="1:8" ht="45" x14ac:dyDescent="0.2">
      <c r="A108" s="109"/>
      <c r="B108" s="28" t="str">
        <f>Criteria!B107</f>
        <v>RGAA</v>
      </c>
      <c r="C108" s="28" t="str">
        <f>Criteria!C107</f>
        <v>13.6</v>
      </c>
      <c r="D108" s="23" t="str">
        <f>Criteria!D107</f>
        <v>On each web page, for each cryptic content (ASCII art, emoticon, cryptic syntax) having an alternative, is this alternative relevant?</v>
      </c>
      <c r="E108" s="23" t="s">
        <v>131</v>
      </c>
      <c r="F108" s="29" t="s">
        <v>136</v>
      </c>
      <c r="G108" s="23"/>
      <c r="H108" s="23"/>
    </row>
    <row r="109" spans="1:8" ht="30" x14ac:dyDescent="0.2">
      <c r="A109" s="109"/>
      <c r="B109" s="28" t="str">
        <f>Criteria!B108</f>
        <v>RGAA</v>
      </c>
      <c r="C109" s="28" t="str">
        <f>Criteria!C108</f>
        <v>13.7</v>
      </c>
      <c r="D109" s="23" t="str">
        <f>Criteria!D108</f>
        <v>On each web page, are sudden changes in brightness or blinking used correctly?</v>
      </c>
      <c r="E109" s="23" t="s">
        <v>131</v>
      </c>
      <c r="F109" s="29" t="s">
        <v>136</v>
      </c>
      <c r="G109" s="23"/>
      <c r="H109" s="23"/>
    </row>
    <row r="110" spans="1:8" ht="30" x14ac:dyDescent="0.2">
      <c r="A110" s="109"/>
      <c r="B110" s="28" t="str">
        <f>Criteria!B109</f>
        <v>RGAA</v>
      </c>
      <c r="C110" s="28" t="str">
        <f>Criteria!C109</f>
        <v>13.8</v>
      </c>
      <c r="D110" s="23" t="str">
        <f>Criteria!D109</f>
        <v>On each web page, is every moving or blinking content controllable by the user?</v>
      </c>
      <c r="E110" s="23" t="s">
        <v>131</v>
      </c>
      <c r="F110" s="29" t="s">
        <v>136</v>
      </c>
    </row>
    <row r="111" spans="1:8" ht="45" x14ac:dyDescent="0.2">
      <c r="A111" s="109"/>
      <c r="B111" s="28" t="str">
        <f>Criteria!B110</f>
        <v>RGAA</v>
      </c>
      <c r="C111" s="28" t="str">
        <f>Criteria!C110</f>
        <v>13.9</v>
      </c>
      <c r="D111" s="23" t="str">
        <f>Criteria!D110</f>
        <v>On each web page, can the content be viewed in any screen orientation (portrait or landscape) (excluding special cases)?</v>
      </c>
      <c r="E111" s="23" t="s">
        <v>131</v>
      </c>
      <c r="F111" s="29" t="s">
        <v>136</v>
      </c>
    </row>
    <row r="112" spans="1:8" ht="45" x14ac:dyDescent="0.2">
      <c r="A112" s="109"/>
      <c r="B112" s="28" t="str">
        <f>Criteria!B111</f>
        <v>RGAA</v>
      </c>
      <c r="C112" s="28" t="str">
        <f>Criteria!C111</f>
        <v>13.10</v>
      </c>
      <c r="D112" s="23" t="str">
        <f>Criteria!D111</f>
        <v>On each web page, can the features usable or available by means of a complex gesture also be available by means of a simple gesture (excluding special cases)?</v>
      </c>
      <c r="E112" s="23" t="s">
        <v>131</v>
      </c>
      <c r="F112" s="29" t="s">
        <v>136</v>
      </c>
    </row>
    <row r="113" spans="1:6" ht="45" x14ac:dyDescent="0.2">
      <c r="A113" s="109"/>
      <c r="B113" s="28" t="str">
        <f>Criteria!B112</f>
        <v>RGAA</v>
      </c>
      <c r="C113" s="28" t="str">
        <f>Criteria!C112</f>
        <v>13.11</v>
      </c>
      <c r="D113" s="23" t="str">
        <f>Criteria!D112</f>
        <v>On each web page, can actions triggered by a pointing device on a single point on the screen be cancelled (except in special cases)?</v>
      </c>
      <c r="E113" s="23" t="s">
        <v>131</v>
      </c>
      <c r="F113" s="29" t="s">
        <v>136</v>
      </c>
    </row>
    <row r="114" spans="1:6" ht="45" x14ac:dyDescent="0.2">
      <c r="A114" s="109"/>
      <c r="B114" s="28" t="str">
        <f>Criteria!B113</f>
        <v>RGAA</v>
      </c>
      <c r="C114" s="28" t="str">
        <f>Criteria!C113</f>
        <v>13.12</v>
      </c>
      <c r="D114" s="23" t="str">
        <f>Criteria!D113</f>
        <v>On each web page, can the features that involve movement to or from the device be satisfied in an alternative way (excluding special cases)?</v>
      </c>
      <c r="E114" s="23" t="s">
        <v>131</v>
      </c>
      <c r="F114" s="29" t="s">
        <v>136</v>
      </c>
    </row>
    <row r="115" spans="1:6" ht="60" x14ac:dyDescent="0.2">
      <c r="A115" s="109"/>
      <c r="B115" s="28" t="str">
        <f>Criteria!B114</f>
        <v>-</v>
      </c>
      <c r="C115" s="28" t="str">
        <f>Criteria!C114</f>
        <v>13.13</v>
      </c>
      <c r="D115" s="23" t="str">
        <f>Criteria!D114</f>
        <v>For each document conversion feature, is the accessibility information available in the source document kept in the destination document (excluding special cases)?</v>
      </c>
      <c r="E115" s="23" t="s">
        <v>131</v>
      </c>
      <c r="F115" s="29" t="s">
        <v>136</v>
      </c>
    </row>
    <row r="116" spans="1:6" ht="45" x14ac:dyDescent="0.2">
      <c r="A116" s="110"/>
      <c r="B116" s="28" t="str">
        <f>Criteria!B115</f>
        <v>-</v>
      </c>
      <c r="C116" s="28" t="str">
        <f>Criteria!C115</f>
        <v>13.14</v>
      </c>
      <c r="D116" s="23" t="str">
        <f>Criteria!D115</f>
        <v>Does each identification or control feature that relies on the use of biological characteristics of the user have an alternative method?</v>
      </c>
      <c r="E116" s="23" t="s">
        <v>131</v>
      </c>
      <c r="F116" s="29" t="s">
        <v>136</v>
      </c>
    </row>
    <row r="117" spans="1:6" ht="45" x14ac:dyDescent="0.2">
      <c r="A117" s="108" t="str">
        <f>Criteria!$A$116</f>
        <v>DOC &amp; ACCESSIBILITY FEATURES</v>
      </c>
      <c r="B117" s="28" t="str">
        <f>Criteria!B116</f>
        <v>-</v>
      </c>
      <c r="C117" s="28" t="str">
        <f>Criteria!C116</f>
        <v>14.1</v>
      </c>
      <c r="D117" s="23" t="str">
        <f>Criteria!D116</f>
        <v>Does the website's documentation describe the accessibility features available and information relating to compatibility with accessibility?</v>
      </c>
      <c r="E117" s="23" t="s">
        <v>131</v>
      </c>
      <c r="F117" s="29" t="s">
        <v>136</v>
      </c>
    </row>
    <row r="118" spans="1:6" ht="75" x14ac:dyDescent="0.2">
      <c r="A118" s="109"/>
      <c r="B118" s="28" t="str">
        <f>Criteria!B117</f>
        <v>-</v>
      </c>
      <c r="C118" s="28" t="str">
        <f>Criteria!C117</f>
        <v>14.2</v>
      </c>
      <c r="D118" s="23" t="str">
        <f>Criteria!D117</f>
        <v>For each accessibility feature described in the documentation, the mechanism for enabling an accessibility feature meets the accessibility needs of the users concerned. Is this rule respected (excluding special cases)?</v>
      </c>
      <c r="E118" s="23" t="s">
        <v>131</v>
      </c>
      <c r="F118" s="29" t="s">
        <v>136</v>
      </c>
    </row>
    <row r="119" spans="1:6" ht="30" x14ac:dyDescent="0.2">
      <c r="A119" s="110"/>
      <c r="B119" s="28" t="str">
        <f>Criteria!B118</f>
        <v>-</v>
      </c>
      <c r="C119" s="28" t="str">
        <f>Criteria!C118</f>
        <v>14.3</v>
      </c>
      <c r="D119" s="23" t="str">
        <f>Criteria!D118</f>
        <v>Does the website documentation comply with the digital accessibility rules?</v>
      </c>
      <c r="E119" s="23" t="s">
        <v>131</v>
      </c>
      <c r="F119" s="29" t="s">
        <v>136</v>
      </c>
    </row>
    <row r="120" spans="1:6" ht="45" x14ac:dyDescent="0.2">
      <c r="A120" s="108" t="str">
        <f>Criteria!$A$119</f>
        <v>EDITING TOOLS</v>
      </c>
      <c r="B120" s="28" t="str">
        <f>Criteria!B119</f>
        <v>-</v>
      </c>
      <c r="C120" s="28" t="str">
        <f>Criteria!C119</f>
        <v>15.1</v>
      </c>
      <c r="D120" s="23" t="str">
        <f>Criteria!D119</f>
        <v>Does each editing tool allow you to define the accessibility information needed to create content that complies with the digital accessibility rules?</v>
      </c>
      <c r="E120" s="23" t="s">
        <v>131</v>
      </c>
      <c r="F120" s="29" t="s">
        <v>136</v>
      </c>
    </row>
    <row r="121" spans="1:6" ht="45" x14ac:dyDescent="0.2">
      <c r="A121" s="109"/>
      <c r="B121" s="28" t="str">
        <f>Criteria!B120</f>
        <v>-</v>
      </c>
      <c r="C121" s="28" t="str">
        <f>Criteria!C120</f>
        <v>15.2</v>
      </c>
      <c r="D121" s="23" t="str">
        <f>Criteria!D120</f>
        <v>Does each editing tool provide help with creating content that complies with the digital accessibility rules?</v>
      </c>
      <c r="E121" s="23" t="s">
        <v>131</v>
      </c>
      <c r="F121" s="29" t="s">
        <v>136</v>
      </c>
    </row>
    <row r="122" spans="1:6" ht="45" x14ac:dyDescent="0.2">
      <c r="A122" s="109"/>
      <c r="B122" s="28" t="str">
        <f>Criteria!B121</f>
        <v>-</v>
      </c>
      <c r="C122" s="28" t="str">
        <f>Criteria!C121</f>
        <v>15.3</v>
      </c>
      <c r="D122" s="23" t="str">
        <f>Criteria!D121</f>
        <v>Does the content generated by each transformation comply with the digital accessibility rules (excluding special cases)?</v>
      </c>
      <c r="E122" s="23" t="s">
        <v>131</v>
      </c>
      <c r="F122" s="29" t="s">
        <v>136</v>
      </c>
    </row>
    <row r="123" spans="1:6" ht="45" x14ac:dyDescent="0.2">
      <c r="A123" s="109"/>
      <c r="B123" s="28" t="str">
        <f>Criteria!B122</f>
        <v>-</v>
      </c>
      <c r="C123" s="28" t="str">
        <f>Criteria!C122</f>
        <v>15.4</v>
      </c>
      <c r="D123" s="23" t="str">
        <f>Criteria!D122</f>
        <v>For each accessibility error identified by an automatic or semi-automatic accessibility test, does the editing tool provide suggestions for repair?</v>
      </c>
      <c r="E123" s="23" t="s">
        <v>131</v>
      </c>
      <c r="F123" s="29" t="s">
        <v>136</v>
      </c>
    </row>
    <row r="124" spans="1:6" ht="45" x14ac:dyDescent="0.2">
      <c r="A124" s="109"/>
      <c r="B124" s="28" t="str">
        <f>Criteria!B123</f>
        <v>-</v>
      </c>
      <c r="C124" s="28" t="str">
        <f>Criteria!C123</f>
        <v>15.5</v>
      </c>
      <c r="D124" s="23" t="str">
        <f>Criteria!D123</f>
        <v>For each set of templates, at least one template complies with the digital accessibility rules. Is this rule respected?</v>
      </c>
      <c r="E124" s="23" t="s">
        <v>131</v>
      </c>
      <c r="F124" s="29" t="s">
        <v>136</v>
      </c>
    </row>
    <row r="125" spans="1:6" ht="30" x14ac:dyDescent="0.2">
      <c r="A125" s="110"/>
      <c r="B125" s="28" t="str">
        <f>Criteria!B124</f>
        <v>-</v>
      </c>
      <c r="C125" s="28" t="str">
        <f>Criteria!C124</f>
        <v>15.6</v>
      </c>
      <c r="D125" s="23" t="str">
        <f>Criteria!D124</f>
        <v>Is each template that makes it possible to comply with the digital accessibility rules clearly identifiable?</v>
      </c>
      <c r="E125" s="23" t="s">
        <v>131</v>
      </c>
      <c r="F125" s="29" t="s">
        <v>136</v>
      </c>
    </row>
    <row r="126" spans="1:6" ht="60" x14ac:dyDescent="0.2">
      <c r="A126" s="108" t="str">
        <f>Criteria!$A$125</f>
        <v>SUPPORT SERVICES</v>
      </c>
      <c r="B126" s="28" t="str">
        <f>Criteria!B125</f>
        <v>-</v>
      </c>
      <c r="C126" s="28" t="str">
        <f>Criteria!C125</f>
        <v>16.1</v>
      </c>
      <c r="D126" s="23" t="str">
        <f>Criteria!D125</f>
        <v>Does each support service provide information about the accessibility features and accessibility compatibility described in the documentation of the website?</v>
      </c>
      <c r="E126" s="23" t="s">
        <v>131</v>
      </c>
      <c r="F126" s="29" t="s">
        <v>136</v>
      </c>
    </row>
    <row r="127" spans="1:6" ht="45" x14ac:dyDescent="0.2">
      <c r="A127" s="109"/>
      <c r="B127" s="28" t="str">
        <f>Criteria!B126</f>
        <v>-</v>
      </c>
      <c r="C127" s="28" t="str">
        <f>Criteria!C126</f>
        <v>16.2</v>
      </c>
      <c r="D127" s="23" t="str">
        <f>Criteria!D126</f>
        <v>The support service meets the communication needs of people with disabilities directly or through a relay service. Is this rule respected?</v>
      </c>
      <c r="E127" s="23" t="s">
        <v>131</v>
      </c>
      <c r="F127" s="29" t="s">
        <v>136</v>
      </c>
    </row>
    <row r="128" spans="1:6" ht="30" x14ac:dyDescent="0.2">
      <c r="A128" s="110"/>
      <c r="B128" s="28" t="str">
        <f>Criteria!B127</f>
        <v>-</v>
      </c>
      <c r="C128" s="28" t="str">
        <f>Criteria!C127</f>
        <v>16.3</v>
      </c>
      <c r="D128" s="23" t="str">
        <f>Criteria!D127</f>
        <v>Does the documentation provided by the support service comply with the digital accessibility rules?</v>
      </c>
      <c r="E128" s="23" t="s">
        <v>131</v>
      </c>
      <c r="F128" s="29" t="s">
        <v>136</v>
      </c>
    </row>
    <row r="129" spans="1:6" ht="60" x14ac:dyDescent="0.2">
      <c r="A129" s="117" t="str">
        <f>Criteria!$A$128</f>
        <v>REAL-TIME COMMUNICATION</v>
      </c>
      <c r="B129" s="28" t="str">
        <f>Criteria!B128</f>
        <v>-</v>
      </c>
      <c r="C129" s="28" t="str">
        <f>Criteria!C128</f>
        <v>17.1</v>
      </c>
      <c r="D129" s="23" t="str">
        <f>Criteria!D128</f>
        <v>For each two-way voice communication web application, is the application capable of encoding and decoding this communication with a frequency range whose upper limit is at least 7,000 Hz?</v>
      </c>
      <c r="E129" s="23" t="s">
        <v>131</v>
      </c>
      <c r="F129" s="29" t="s">
        <v>136</v>
      </c>
    </row>
    <row r="130" spans="1:6" ht="45" x14ac:dyDescent="0.2">
      <c r="A130" s="109"/>
      <c r="B130" s="28" t="str">
        <f>Criteria!B129</f>
        <v>-</v>
      </c>
      <c r="C130" s="28" t="str">
        <f>Criteria!C129</f>
        <v>17.2</v>
      </c>
      <c r="D130" s="23" t="str">
        <f>Criteria!D129</f>
        <v>Does every web application that enables two-way voice communication have real-time text communication functionality?</v>
      </c>
      <c r="E130" s="23" t="s">
        <v>131</v>
      </c>
      <c r="F130" s="29" t="s">
        <v>136</v>
      </c>
    </row>
    <row r="131" spans="1:6" ht="45" x14ac:dyDescent="0.2">
      <c r="A131" s="109"/>
      <c r="B131" s="28" t="str">
        <f>Criteria!B130</f>
        <v>-</v>
      </c>
      <c r="C131" s="28" t="str">
        <f>Criteria!C130</f>
        <v>17.3</v>
      </c>
      <c r="D131" s="23" t="str">
        <f>Criteria!D130</f>
        <v>For each web application that enables two-way voice communication and real-time text, can both modes be used simultaneously?</v>
      </c>
      <c r="E131" s="23" t="s">
        <v>131</v>
      </c>
      <c r="F131" s="29" t="s">
        <v>136</v>
      </c>
    </row>
    <row r="132" spans="1:6" ht="30" x14ac:dyDescent="0.2">
      <c r="A132" s="109"/>
      <c r="B132" s="28" t="str">
        <f>Criteria!B131</f>
        <v>-</v>
      </c>
      <c r="C132" s="28" t="str">
        <f>Criteria!C131</f>
        <v>17.4</v>
      </c>
      <c r="D132" s="23" t="str">
        <f>Criteria!D131</f>
        <v>For each real-time text (RTT) functionality, can the messages be identified (excluding special cases)?</v>
      </c>
      <c r="E132" s="23" t="s">
        <v>131</v>
      </c>
      <c r="F132" s="29" t="s">
        <v>136</v>
      </c>
    </row>
    <row r="133" spans="1:6" ht="30" x14ac:dyDescent="0.2">
      <c r="A133" s="109"/>
      <c r="B133" s="28" t="str">
        <f>Criteria!B132</f>
        <v>-</v>
      </c>
      <c r="C133" s="28" t="str">
        <f>Criteria!C132</f>
        <v>17.5</v>
      </c>
      <c r="D133" s="23" t="str">
        <f>Criteria!D132</f>
        <v>For each two-way voice communication web application, is there a visual indicator of oral activity?</v>
      </c>
      <c r="E133" s="23" t="s">
        <v>131</v>
      </c>
      <c r="F133" s="29" t="s">
        <v>136</v>
      </c>
    </row>
    <row r="134" spans="1:6" ht="60" x14ac:dyDescent="0.2">
      <c r="A134" s="109"/>
      <c r="B134" s="28" t="str">
        <f>Criteria!B133</f>
        <v>-</v>
      </c>
      <c r="C134" s="28" t="str">
        <f>Criteria!C133</f>
        <v>17.6</v>
      </c>
      <c r="D134" s="23" t="str">
        <f>Criteria!D133</f>
        <v>Does each real-time text communication web application that can interact with other real-time text communication applications comply with the interoperability rules in force?</v>
      </c>
      <c r="E134" s="23" t="s">
        <v>131</v>
      </c>
      <c r="F134" s="29" t="s">
        <v>136</v>
      </c>
    </row>
    <row r="135" spans="1:6" ht="45" x14ac:dyDescent="0.2">
      <c r="A135" s="109"/>
      <c r="B135" s="28" t="str">
        <f>Criteria!B134</f>
        <v>-</v>
      </c>
      <c r="C135" s="28" t="str">
        <f>Criteria!C134</f>
        <v>17.7</v>
      </c>
      <c r="D135" s="23" t="str">
        <f>Criteria!D134</f>
        <v>For each real-time text communication (RTT) web application, the transmission time for each input unit is 500ms or less. Is this rule respected?</v>
      </c>
      <c r="E135" s="23" t="s">
        <v>131</v>
      </c>
      <c r="F135" s="29" t="s">
        <v>136</v>
      </c>
    </row>
    <row r="136" spans="1:6" ht="30" x14ac:dyDescent="0.2">
      <c r="A136" s="109"/>
      <c r="B136" s="28" t="str">
        <f>Criteria!B135</f>
        <v>-</v>
      </c>
      <c r="C136" s="28" t="str">
        <f>Criteria!C135</f>
        <v>17.8</v>
      </c>
      <c r="D136" s="23" t="str">
        <f>Criteria!D135</f>
        <v>For each telecommunication web application, is it possible to identify the person initiating a call?</v>
      </c>
      <c r="E136" s="23" t="s">
        <v>131</v>
      </c>
      <c r="F136" s="29" t="s">
        <v>136</v>
      </c>
    </row>
    <row r="137" spans="1:6" ht="60" x14ac:dyDescent="0.2">
      <c r="A137" s="109"/>
      <c r="B137" s="28" t="str">
        <f>Criteria!B136</f>
        <v>-</v>
      </c>
      <c r="C137" s="28" t="str">
        <f>Criteria!C136</f>
        <v>17.9</v>
      </c>
      <c r="D137" s="23" t="str">
        <f>Criteria!D136</f>
        <v>For each two-way voice communication web application which makes it possible to identify the activity of a speaker, it is possible to identify the activity of a signer. Is this rule respected?</v>
      </c>
      <c r="E137" s="23" t="s">
        <v>131</v>
      </c>
      <c r="F137" s="29" t="s">
        <v>136</v>
      </c>
    </row>
    <row r="138" spans="1:6" ht="45" x14ac:dyDescent="0.2">
      <c r="A138" s="109"/>
      <c r="B138" s="28" t="str">
        <f>Criteria!B137</f>
        <v>-</v>
      </c>
      <c r="C138" s="28" t="str">
        <f>Criteria!C137</f>
        <v>17.10</v>
      </c>
      <c r="D138" s="23" t="str">
        <f>Criteria!D137</f>
        <v>For each two-way voice communication web application that has voice-based services, can these be used without the need to listen or speak?</v>
      </c>
      <c r="E138" s="23" t="s">
        <v>131</v>
      </c>
      <c r="F138" s="29" t="s">
        <v>136</v>
      </c>
    </row>
    <row r="139" spans="1:6" ht="45" x14ac:dyDescent="0.2">
      <c r="A139" s="110"/>
      <c r="B139" s="28" t="str">
        <f>Criteria!B138</f>
        <v>-</v>
      </c>
      <c r="C139" s="28" t="str">
        <f>Criteria!C138</f>
        <v>17.11</v>
      </c>
      <c r="D139" s="23" t="str">
        <f>Criteria!D138</f>
        <v>For each two-way voice communication web application that has real-time video, is the quality of the video sufficient?</v>
      </c>
      <c r="E139" s="23" t="s">
        <v>131</v>
      </c>
      <c r="F139" s="29" t="s">
        <v>136</v>
      </c>
    </row>
  </sheetData>
  <mergeCells count="19">
    <mergeCell ref="A129:A139"/>
    <mergeCell ref="A4:A12"/>
    <mergeCell ref="A13:A14"/>
    <mergeCell ref="A15:A17"/>
    <mergeCell ref="A92:A102"/>
    <mergeCell ref="A103:A116"/>
    <mergeCell ref="A117:A119"/>
    <mergeCell ref="A120:A125"/>
    <mergeCell ref="A126:A128"/>
    <mergeCell ref="A46:A50"/>
    <mergeCell ref="A51:A60"/>
    <mergeCell ref="A61:A64"/>
    <mergeCell ref="A65:A78"/>
    <mergeCell ref="A79:A91"/>
    <mergeCell ref="A1:H1"/>
    <mergeCell ref="A2:H2"/>
    <mergeCell ref="A18:A35"/>
    <mergeCell ref="A36:A43"/>
    <mergeCell ref="A44:A45"/>
  </mergeCells>
  <conditionalFormatting sqref="E4:E139">
    <cfRule type="cellIs" dxfId="76" priority="1" operator="equal">
      <formula>"C"</formula>
    </cfRule>
    <cfRule type="cellIs" dxfId="75" priority="2" operator="equal">
      <formula>"NC"</formula>
    </cfRule>
    <cfRule type="cellIs" dxfId="74" priority="3" operator="equal">
      <formula>"NA"</formula>
    </cfRule>
    <cfRule type="cellIs" dxfId="73" priority="4" operator="equal">
      <formula>"NT"</formula>
    </cfRule>
  </conditionalFormatting>
  <conditionalFormatting sqref="F4:F139">
    <cfRule type="cellIs" dxfId="72" priority="5" operator="equal">
      <formula>"D"</formula>
    </cfRule>
    <cfRule type="cellIs" dxfId="71" priority="6" operator="equal">
      <formula>"E"</formula>
    </cfRule>
    <cfRule type="cellIs" dxfId="70" priority="7" operator="equal">
      <formula>"N"</formula>
    </cfRule>
  </conditionalFormatting>
  <dataValidations count="2">
    <dataValidation type="list" operator="equal" showErrorMessage="1" sqref="E4:E139" xr:uid="{F85578DD-80EB-D646-BE2C-27BC4BDBEA26}">
      <formula1>"C,NC,NA,NT"</formula1>
      <formula2>0</formula2>
    </dataValidation>
    <dataValidation type="list" operator="equal" showErrorMessage="1" sqref="F4:F139" xr:uid="{B8D801CA-AA7E-A947-9A7A-0FCDDF2C10EE}">
      <formula1>"D,E,N"</formula1>
    </dataValidation>
  </dataValidations>
  <pageMargins left="0.39374999999999999" right="0.39374999999999999" top="0.53263888888888899" bottom="0.39374999999999999" header="0.39374999999999999" footer="0.39374999999999999"/>
  <pageSetup scale="74" pageOrder="overThenDown" orientation="portrait" horizontalDpi="300" verticalDpi="300" r:id="rId1"/>
  <headerFooter>
    <oddHeader>&amp;L&amp;10RGAA 3.0 - Relevé pour le site : wwww.site.fr&amp;R&amp;10&amp;P/&amp;N - &amp;A</oddHead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Feuil11"/>
  <dimension ref="A1:AMJ139"/>
  <sheetViews>
    <sheetView zoomScaleNormal="100" zoomScalePageLayoutView="60" workbookViewId="0">
      <selection activeCell="A2" sqref="A2:H2"/>
    </sheetView>
  </sheetViews>
  <sheetFormatPr defaultColWidth="9.5546875" defaultRowHeight="15" x14ac:dyDescent="0.2"/>
  <cols>
    <col min="1" max="1" width="4.109375" customWidth="1"/>
    <col min="2" max="2" width="4.5546875" bestFit="1" customWidth="1"/>
    <col min="3" max="3" width="5.5546875" style="11" customWidth="1"/>
    <col min="4" max="4" width="39.88671875" style="1" customWidth="1"/>
    <col min="5" max="5" width="3.88671875" style="1" customWidth="1"/>
    <col min="6" max="6" width="3.109375" style="1" customWidth="1"/>
    <col min="7" max="7" width="79.88671875" style="1" customWidth="1"/>
    <col min="8" max="8" width="22.88671875" style="1" customWidth="1"/>
    <col min="9" max="9" width="64.33203125" style="1" customWidth="1"/>
    <col min="10" max="65" width="9.5546875" style="1"/>
    <col min="1025" max="1025" width="7.33203125" customWidth="1"/>
  </cols>
  <sheetData>
    <row r="1" spans="1:1024" ht="15.6" customHeight="1" x14ac:dyDescent="0.2">
      <c r="A1" s="93" t="s">
        <v>184</v>
      </c>
      <c r="B1" s="93"/>
      <c r="C1" s="93"/>
      <c r="D1" s="93"/>
      <c r="E1" s="93"/>
      <c r="F1" s="93"/>
      <c r="G1" s="93"/>
      <c r="H1" s="93"/>
    </row>
    <row r="2" spans="1:1024" x14ac:dyDescent="0.2">
      <c r="A2" s="118" t="s">
        <v>248</v>
      </c>
      <c r="B2" s="118"/>
      <c r="C2" s="118"/>
      <c r="D2" s="118"/>
      <c r="E2" s="118"/>
      <c r="F2" s="118"/>
      <c r="G2" s="118"/>
      <c r="H2" s="118"/>
    </row>
    <row r="3" spans="1:1024" ht="117.75" x14ac:dyDescent="0.2">
      <c r="A3" s="88" t="s">
        <v>218</v>
      </c>
      <c r="B3" s="88" t="s">
        <v>155</v>
      </c>
      <c r="C3" s="88" t="s">
        <v>235</v>
      </c>
      <c r="D3" s="47" t="s">
        <v>236</v>
      </c>
      <c r="E3" s="88" t="s">
        <v>240</v>
      </c>
      <c r="F3" s="88" t="s">
        <v>241</v>
      </c>
      <c r="G3" s="47" t="s">
        <v>242</v>
      </c>
      <c r="H3" s="47" t="s">
        <v>243</v>
      </c>
    </row>
    <row r="4" spans="1:1024" ht="30" x14ac:dyDescent="0.2">
      <c r="A4" s="108" t="str">
        <f>Criteria!$A$3</f>
        <v>IMAGES</v>
      </c>
      <c r="B4" s="28" t="str">
        <f>Criteria!B3</f>
        <v>RGAA</v>
      </c>
      <c r="C4" s="28" t="str">
        <f>Criteria!C3</f>
        <v>1.1</v>
      </c>
      <c r="D4" s="23" t="str">
        <f>Criteria!D3</f>
        <v>Does each image conveying information have a text alternative?</v>
      </c>
      <c r="E4" s="23" t="s">
        <v>131</v>
      </c>
      <c r="F4" s="29" t="s">
        <v>136</v>
      </c>
      <c r="G4" s="23"/>
      <c r="H4" s="23"/>
      <c r="I4"/>
    </row>
    <row r="5" spans="1:1024" ht="30" x14ac:dyDescent="0.2">
      <c r="A5" s="109"/>
      <c r="B5" s="28" t="str">
        <f>Criteria!B4</f>
        <v>RGAA</v>
      </c>
      <c r="C5" s="28" t="str">
        <f>Criteria!C4</f>
        <v>1.2</v>
      </c>
      <c r="D5" s="23" t="str">
        <f>Criteria!D4</f>
        <v>Is every decorative image correctly ignored by assistive technologies?</v>
      </c>
      <c r="E5" s="23" t="s">
        <v>131</v>
      </c>
      <c r="F5" s="29" t="s">
        <v>136</v>
      </c>
      <c r="G5" s="23"/>
      <c r="H5" s="23"/>
      <c r="AME5" s="12"/>
      <c r="AMF5" s="12"/>
      <c r="AMG5" s="12"/>
      <c r="AMH5" s="12"/>
      <c r="AMI5" s="12"/>
      <c r="AMJ5" s="12"/>
    </row>
    <row r="6" spans="1:1024" ht="45" x14ac:dyDescent="0.2">
      <c r="A6" s="109"/>
      <c r="B6" s="28" t="str">
        <f>Criteria!B5</f>
        <v>RGAA</v>
      </c>
      <c r="C6" s="28" t="str">
        <f>Criteria!C5</f>
        <v>1.3</v>
      </c>
      <c r="D6" s="23" t="str">
        <f>Criteria!D5</f>
        <v>For each image conveying information with a text alternative, is this alternative relevant (excluding special cases)?</v>
      </c>
      <c r="E6" s="23" t="s">
        <v>131</v>
      </c>
      <c r="F6" s="29" t="s">
        <v>136</v>
      </c>
      <c r="G6" s="23"/>
      <c r="H6" s="23"/>
    </row>
    <row r="7" spans="1:1024" ht="45" x14ac:dyDescent="0.2">
      <c r="A7" s="109"/>
      <c r="B7" s="28" t="str">
        <f>Criteria!B6</f>
        <v>RGAA</v>
      </c>
      <c r="C7" s="28" t="str">
        <f>Criteria!C6</f>
        <v>1.4</v>
      </c>
      <c r="D7" s="23" t="str">
        <f>Criteria!D6</f>
        <v>For each image used as a CAPTCHA or test image, with a text alternative, does this alternative make it possible to identify the nature and function of the image?</v>
      </c>
      <c r="E7" s="23" t="s">
        <v>131</v>
      </c>
      <c r="F7" s="29" t="s">
        <v>136</v>
      </c>
      <c r="G7" s="23"/>
      <c r="H7" s="23"/>
    </row>
    <row r="8" spans="1:1024" ht="45" x14ac:dyDescent="0.2">
      <c r="A8" s="109"/>
      <c r="B8" s="28" t="str">
        <f>Criteria!B7</f>
        <v>RGAA</v>
      </c>
      <c r="C8" s="28" t="str">
        <f>Criteria!C7</f>
        <v>1.5</v>
      </c>
      <c r="D8" s="23" t="str">
        <f>Criteria!D7</f>
        <v>For each image used as a CAPTCHA, is there an alternative access solution to the content or to the CAPTCHA function?</v>
      </c>
      <c r="E8" s="23" t="s">
        <v>131</v>
      </c>
      <c r="F8" s="29" t="s">
        <v>136</v>
      </c>
      <c r="G8" s="42"/>
      <c r="H8" s="23"/>
    </row>
    <row r="9" spans="1:1024" ht="30" x14ac:dyDescent="0.2">
      <c r="A9" s="109"/>
      <c r="B9" s="28" t="str">
        <f>Criteria!B8</f>
        <v>RGAA</v>
      </c>
      <c r="C9" s="28" t="str">
        <f>Criteria!C8</f>
        <v>1.6</v>
      </c>
      <c r="D9" s="23" t="str">
        <f>Criteria!D8</f>
        <v>Does each image conveying information have, if necessary, a detailed description?</v>
      </c>
      <c r="E9" s="23" t="s">
        <v>131</v>
      </c>
      <c r="F9" s="29" t="s">
        <v>136</v>
      </c>
      <c r="G9" s="23"/>
      <c r="H9" s="23"/>
    </row>
    <row r="10" spans="1:1024" ht="30" x14ac:dyDescent="0.2">
      <c r="A10" s="109"/>
      <c r="B10" s="28" t="str">
        <f>Criteria!B9</f>
        <v>RGAA</v>
      </c>
      <c r="C10" s="28" t="str">
        <f>Criteria!C9</f>
        <v>1.7</v>
      </c>
      <c r="D10" s="23" t="str">
        <f>Criteria!D9</f>
        <v>For each image conveying information with a detailed description, is this description relevant?</v>
      </c>
      <c r="E10" s="23" t="s">
        <v>131</v>
      </c>
      <c r="F10" s="29" t="s">
        <v>136</v>
      </c>
      <c r="G10" s="23"/>
      <c r="H10" s="23"/>
    </row>
    <row r="11" spans="1:1024" ht="60" x14ac:dyDescent="0.2">
      <c r="A11" s="109"/>
      <c r="B11" s="28" t="str">
        <f>Criteria!B10</f>
        <v>RGAA</v>
      </c>
      <c r="C11" s="28" t="str">
        <f>Criteria!C10</f>
        <v>1.8</v>
      </c>
      <c r="D11" s="23" t="str">
        <f>Criteria!D10</f>
        <v>In the absence of a replacement mechanism, each image of text conveying information must, if possible, be replaced by styled text. Is this rule respected (excluding special cases)?</v>
      </c>
      <c r="E11" s="23" t="s">
        <v>131</v>
      </c>
      <c r="F11" s="29" t="s">
        <v>136</v>
      </c>
      <c r="G11" s="23"/>
      <c r="H11" s="23"/>
    </row>
    <row r="12" spans="1:1024" ht="30" x14ac:dyDescent="0.2">
      <c r="A12" s="110"/>
      <c r="B12" s="28" t="str">
        <f>Criteria!B11</f>
        <v>RGAA</v>
      </c>
      <c r="C12" s="28" t="str">
        <f>Criteria!C11</f>
        <v>1.9</v>
      </c>
      <c r="D12" s="23" t="str">
        <f>Criteria!D11</f>
        <v>Is each image caption, if necessary, correctly linked to the corresponding image?</v>
      </c>
      <c r="E12" s="23" t="s">
        <v>131</v>
      </c>
      <c r="F12" s="29" t="s">
        <v>136</v>
      </c>
      <c r="G12" s="23"/>
      <c r="H12" s="23"/>
    </row>
    <row r="13" spans="1:1024" ht="30" x14ac:dyDescent="0.2">
      <c r="A13" s="108" t="str">
        <f>Criteria!$A$12</f>
        <v>FRAMES</v>
      </c>
      <c r="B13" s="28" t="str">
        <f>Criteria!B12</f>
        <v>RGAA</v>
      </c>
      <c r="C13" s="28" t="str">
        <f>Criteria!C12</f>
        <v>2.1</v>
      </c>
      <c r="D13" s="23" t="str">
        <f>Criteria!D12</f>
        <v>Does each frame have a frame title?</v>
      </c>
      <c r="E13" s="23" t="s">
        <v>131</v>
      </c>
      <c r="F13" s="29" t="s">
        <v>136</v>
      </c>
      <c r="G13" s="30"/>
      <c r="H13" s="23"/>
    </row>
    <row r="14" spans="1:1024" ht="30" x14ac:dyDescent="0.2">
      <c r="A14" s="110"/>
      <c r="B14" s="28" t="str">
        <f>Criteria!B13</f>
        <v>RGAA</v>
      </c>
      <c r="C14" s="28" t="str">
        <f>Criteria!C13</f>
        <v>2.2</v>
      </c>
      <c r="D14" s="23" t="str">
        <f>Criteria!D13</f>
        <v>For each frame with a frame title, is this frame title relevant?</v>
      </c>
      <c r="E14" s="23" t="s">
        <v>131</v>
      </c>
      <c r="F14" s="29" t="s">
        <v>136</v>
      </c>
      <c r="G14" s="23"/>
      <c r="H14" s="23"/>
    </row>
    <row r="15" spans="1:1024" ht="30" x14ac:dyDescent="0.2">
      <c r="A15" s="108" t="str">
        <f>Criteria!$A$14</f>
        <v>COLOURS</v>
      </c>
      <c r="B15" s="28" t="str">
        <f>Criteria!B14</f>
        <v>RGAA</v>
      </c>
      <c r="C15" s="28" t="str">
        <f>Criteria!C14</f>
        <v>3.1</v>
      </c>
      <c r="D15" s="23" t="str">
        <f>Criteria!D14</f>
        <v>On each web page, the information must not be provided by colour alone. Is this rule respected?</v>
      </c>
      <c r="E15" s="23" t="s">
        <v>131</v>
      </c>
      <c r="F15" s="29" t="s">
        <v>136</v>
      </c>
      <c r="G15" s="23"/>
      <c r="H15" s="23"/>
    </row>
    <row r="16" spans="1:1024" ht="45" x14ac:dyDescent="0.2">
      <c r="A16" s="109"/>
      <c r="B16" s="28" t="str">
        <f>Criteria!B15</f>
        <v>RGAA</v>
      </c>
      <c r="C16" s="28" t="str">
        <f>Criteria!C15</f>
        <v>3.2</v>
      </c>
      <c r="D16" s="23" t="str">
        <f>Criteria!D15</f>
        <v>On each web page, is the contrast between the colour of the text and the colour of its background sufficiently high (excluding special cases)?</v>
      </c>
      <c r="E16" s="23" t="s">
        <v>131</v>
      </c>
      <c r="F16" s="29" t="s">
        <v>136</v>
      </c>
      <c r="G16" s="23"/>
      <c r="H16" s="23"/>
    </row>
    <row r="17" spans="1:8" ht="60" x14ac:dyDescent="0.2">
      <c r="A17" s="110"/>
      <c r="B17" s="28" t="str">
        <f>Criteria!B16</f>
        <v>RGAA</v>
      </c>
      <c r="C17" s="28" t="str">
        <f>Criteria!C16</f>
        <v>3.3</v>
      </c>
      <c r="D17" s="23" t="str">
        <f>Criteria!D16</f>
        <v>On each web page, are the colours used in the user interface components or graphic element conveying informations sufficiently contrasting (excluding special cases)?</v>
      </c>
      <c r="E17" s="23" t="s">
        <v>131</v>
      </c>
      <c r="F17" s="29" t="s">
        <v>136</v>
      </c>
      <c r="G17" s="23"/>
      <c r="H17" s="23"/>
    </row>
    <row r="18" spans="1:8" ht="45" x14ac:dyDescent="0.2">
      <c r="A18" s="108" t="str">
        <f>Criteria!$A$17</f>
        <v>MULTIMEDIA</v>
      </c>
      <c r="B18" s="28" t="str">
        <f>Criteria!B17</f>
        <v>RGAA</v>
      </c>
      <c r="C18" s="28" t="str">
        <f>Criteria!C17</f>
        <v>4.1</v>
      </c>
      <c r="D18" s="23" t="str">
        <f>Criteria!D17</f>
        <v>Does each pre-recorded time-based media have, if necessary, a transcript or an audio description (excluding special cases)?</v>
      </c>
      <c r="E18" s="23" t="s">
        <v>131</v>
      </c>
      <c r="F18" s="29" t="s">
        <v>136</v>
      </c>
      <c r="G18" s="23"/>
      <c r="H18" s="23"/>
    </row>
    <row r="19" spans="1:8" ht="45" x14ac:dyDescent="0.2">
      <c r="A19" s="109"/>
      <c r="B19" s="28" t="str">
        <f>Criteria!B18</f>
        <v>RGAA</v>
      </c>
      <c r="C19" s="28" t="str">
        <f>Criteria!C18</f>
        <v>4.2</v>
      </c>
      <c r="D19" s="23" t="str">
        <f>Criteria!D18</f>
        <v>For each pre-recorded time-based media with a synchronised transcript or audio description, are these relevant (excluding special cases)?</v>
      </c>
      <c r="E19" s="23" t="s">
        <v>131</v>
      </c>
      <c r="F19" s="29" t="s">
        <v>136</v>
      </c>
      <c r="G19" s="23"/>
      <c r="H19" s="23"/>
    </row>
    <row r="20" spans="1:8" ht="45" x14ac:dyDescent="0.2">
      <c r="A20" s="109"/>
      <c r="B20" s="28" t="str">
        <f>Criteria!B19</f>
        <v>RGAA</v>
      </c>
      <c r="C20" s="28" t="str">
        <f>Criteria!C19</f>
        <v>4.3</v>
      </c>
      <c r="D20" s="23" t="str">
        <f>Criteria!D19</f>
        <v>Does each pre-recorded synchronised time-based media have, if necessary, synchronised captions (excluding special cases)?</v>
      </c>
      <c r="E20" s="23" t="s">
        <v>131</v>
      </c>
      <c r="F20" s="29" t="s">
        <v>136</v>
      </c>
      <c r="G20" s="23"/>
      <c r="H20" s="23"/>
    </row>
    <row r="21" spans="1:8" ht="45" x14ac:dyDescent="0.2">
      <c r="A21" s="109"/>
      <c r="B21" s="28" t="str">
        <f>Criteria!B20</f>
        <v>RGAA</v>
      </c>
      <c r="C21" s="28" t="str">
        <f>Criteria!C20</f>
        <v>4.4</v>
      </c>
      <c r="D21" s="23" t="str">
        <f>Criteria!D20</f>
        <v>For each pre-recorded synchronised time-based media with synchronised subtitles, are these captions relevant?</v>
      </c>
      <c r="E21" s="23" t="s">
        <v>131</v>
      </c>
      <c r="F21" s="29" t="s">
        <v>136</v>
      </c>
      <c r="G21" s="23"/>
      <c r="H21" s="23"/>
    </row>
    <row r="22" spans="1:8" ht="45" x14ac:dyDescent="0.2">
      <c r="A22" s="109"/>
      <c r="B22" s="28" t="str">
        <f>Criteria!B21</f>
        <v>RGAA</v>
      </c>
      <c r="C22" s="28" t="str">
        <f>Criteria!C21</f>
        <v>4.5</v>
      </c>
      <c r="D22" s="23" t="str">
        <f>Criteria!D21</f>
        <v>Does each pre-recorded time-based media have, if necessary, a synchronised audio description (excluding special cases)?</v>
      </c>
      <c r="E22" s="23" t="s">
        <v>131</v>
      </c>
      <c r="F22" s="29" t="s">
        <v>136</v>
      </c>
      <c r="G22" s="23"/>
      <c r="H22" s="23"/>
    </row>
    <row r="23" spans="1:8" ht="45" x14ac:dyDescent="0.2">
      <c r="A23" s="109"/>
      <c r="B23" s="28" t="str">
        <f>Criteria!B22</f>
        <v>RGAA</v>
      </c>
      <c r="C23" s="28" t="str">
        <f>Criteria!C22</f>
        <v>4.6</v>
      </c>
      <c r="D23" s="23" t="str">
        <f>Criteria!D22</f>
        <v>For each pre-recorded time-based media with a synchronised audio description, is this audio description relevant?</v>
      </c>
      <c r="E23" s="23" t="s">
        <v>131</v>
      </c>
      <c r="F23" s="29" t="s">
        <v>136</v>
      </c>
      <c r="G23" s="23"/>
      <c r="H23" s="23"/>
    </row>
    <row r="24" spans="1:8" ht="30" x14ac:dyDescent="0.2">
      <c r="A24" s="109"/>
      <c r="B24" s="28" t="str">
        <f>Criteria!B23</f>
        <v>RGAA</v>
      </c>
      <c r="C24" s="28" t="str">
        <f>Criteria!C23</f>
        <v>4.7</v>
      </c>
      <c r="D24" s="23" t="str">
        <f>Criteria!D23</f>
        <v>Is each time-based media clearly identifiable (excluding special cases)?</v>
      </c>
      <c r="E24" s="23" t="s">
        <v>131</v>
      </c>
      <c r="F24" s="29" t="s">
        <v>136</v>
      </c>
      <c r="G24" s="23"/>
      <c r="H24" s="23"/>
    </row>
    <row r="25" spans="1:8" ht="30" x14ac:dyDescent="0.2">
      <c r="A25" s="109"/>
      <c r="B25" s="28" t="str">
        <f>Criteria!B24</f>
        <v>RGAA</v>
      </c>
      <c r="C25" s="28" t="str">
        <f>Criteria!C24</f>
        <v>4.8</v>
      </c>
      <c r="D25" s="23" t="str">
        <f>Criteria!D24</f>
        <v>Does each non-time-based media have, if necessary, an alternative (excluding special cases)?</v>
      </c>
      <c r="E25" s="23" t="s">
        <v>131</v>
      </c>
      <c r="F25" s="29" t="s">
        <v>136</v>
      </c>
      <c r="G25" s="23"/>
      <c r="H25" s="23"/>
    </row>
    <row r="26" spans="1:8" ht="30" x14ac:dyDescent="0.2">
      <c r="A26" s="109"/>
      <c r="B26" s="28" t="str">
        <f>Criteria!B25</f>
        <v>RGAA</v>
      </c>
      <c r="C26" s="28" t="str">
        <f>Criteria!C25</f>
        <v>4.9</v>
      </c>
      <c r="D26" s="23" t="str">
        <f>Criteria!D25</f>
        <v>For each non-time-based media having an alternative, is this alternative relevant?</v>
      </c>
      <c r="E26" s="23" t="s">
        <v>131</v>
      </c>
      <c r="F26" s="29" t="s">
        <v>136</v>
      </c>
      <c r="G26" s="23"/>
      <c r="H26" s="23"/>
    </row>
    <row r="27" spans="1:8" ht="30" x14ac:dyDescent="0.2">
      <c r="A27" s="109"/>
      <c r="B27" s="28" t="str">
        <f>Criteria!B26</f>
        <v>RGAA</v>
      </c>
      <c r="C27" s="28" t="str">
        <f>Criteria!C26</f>
        <v>4.10</v>
      </c>
      <c r="D27" s="23" t="str">
        <f>Criteria!D26</f>
        <v>Is each automatically triggered sound controllable by the user?</v>
      </c>
      <c r="E27" s="23" t="s">
        <v>131</v>
      </c>
      <c r="F27" s="29" t="s">
        <v>136</v>
      </c>
      <c r="G27" s="23"/>
      <c r="H27" s="23"/>
    </row>
    <row r="28" spans="1:8" ht="30" x14ac:dyDescent="0.2">
      <c r="A28" s="109"/>
      <c r="B28" s="28" t="str">
        <f>Criteria!B27</f>
        <v>RGAA</v>
      </c>
      <c r="C28" s="28" t="str">
        <f>Criteria!C27</f>
        <v>4.11</v>
      </c>
      <c r="D28" s="23" t="str">
        <f>Criteria!D27</f>
        <v>Is the viewing of each time-based media, if required, controllable by keyboard and any pointing device?</v>
      </c>
      <c r="E28" s="23" t="s">
        <v>131</v>
      </c>
      <c r="F28" s="29" t="s">
        <v>136</v>
      </c>
      <c r="G28" s="23"/>
      <c r="H28" s="23"/>
    </row>
    <row r="29" spans="1:8" ht="45" x14ac:dyDescent="0.2">
      <c r="A29" s="109"/>
      <c r="B29" s="28" t="str">
        <f>Criteria!B28</f>
        <v>RGAA</v>
      </c>
      <c r="C29" s="28" t="str">
        <f>Criteria!C28</f>
        <v>4.12</v>
      </c>
      <c r="D29" s="23" t="str">
        <f>Criteria!D28</f>
        <v>Is the viewing of each non-time-based media accessible and operable by keyboard and any pointing device?</v>
      </c>
      <c r="E29" s="23" t="s">
        <v>131</v>
      </c>
      <c r="F29" s="29" t="s">
        <v>136</v>
      </c>
      <c r="G29" s="23"/>
      <c r="H29" s="23"/>
    </row>
    <row r="30" spans="1:8" ht="45" x14ac:dyDescent="0.2">
      <c r="A30" s="109"/>
      <c r="B30" s="28" t="str">
        <f>Criteria!B29</f>
        <v>RGAA</v>
      </c>
      <c r="C30" s="28" t="str">
        <f>Criteria!C29</f>
        <v>4.13</v>
      </c>
      <c r="D30" s="23" t="str">
        <f>Criteria!D29</f>
        <v>Is each time-based media and non-time-based media compatible with assistive technologies (excluding special cases)?</v>
      </c>
      <c r="E30" s="23" t="s">
        <v>131</v>
      </c>
      <c r="F30" s="29" t="s">
        <v>136</v>
      </c>
      <c r="G30" s="23"/>
      <c r="H30" s="23"/>
    </row>
    <row r="31" spans="1:8" ht="60" x14ac:dyDescent="0.2">
      <c r="A31" s="109"/>
      <c r="B31" s="28" t="str">
        <f>Criteria!B30</f>
        <v>-</v>
      </c>
      <c r="C31" s="28" t="str">
        <f>Criteria!C30</f>
        <v>4.14</v>
      </c>
      <c r="D31" s="23" t="str">
        <f>Criteria!D30</f>
        <v>For each time-based media that has a synchronised caption or audio description track, are the control features for these alternatives presented at the same level as the main features?</v>
      </c>
      <c r="E31" s="23" t="s">
        <v>131</v>
      </c>
      <c r="F31" s="29" t="s">
        <v>136</v>
      </c>
      <c r="G31" s="23"/>
      <c r="H31" s="23"/>
    </row>
    <row r="32" spans="1:8" ht="60" x14ac:dyDescent="0.2">
      <c r="A32" s="109"/>
      <c r="B32" s="28" t="str">
        <f>Criteria!B31</f>
        <v>-</v>
      </c>
      <c r="C32" s="28" t="str">
        <f>Criteria!C31</f>
        <v>4.15</v>
      </c>
      <c r="D32" s="23" t="str">
        <f>Criteria!D31</f>
        <v>For each feature that transmits, converts or records pre-recorded synchronised time-based media that has a captions track, are the captions correctly preserved at the end of the process?</v>
      </c>
      <c r="E32" s="23" t="s">
        <v>131</v>
      </c>
      <c r="F32" s="29" t="s">
        <v>136</v>
      </c>
      <c r="G32" s="23"/>
      <c r="H32" s="23"/>
    </row>
    <row r="33" spans="1:9" ht="60" x14ac:dyDescent="0.2">
      <c r="A33" s="109"/>
      <c r="B33" s="28" t="str">
        <f>Criteria!B32</f>
        <v>-</v>
      </c>
      <c r="C33" s="28" t="str">
        <f>Criteria!C32</f>
        <v>4.16</v>
      </c>
      <c r="D33" s="23" t="str">
        <f>Criteria!D32</f>
        <v>For each feature that transmits, converts or records a pre-recorded time-based media with an audio description, is at the end of the process the audio description correctly preserved?</v>
      </c>
      <c r="E33" s="23" t="s">
        <v>131</v>
      </c>
      <c r="F33" s="29" t="s">
        <v>136</v>
      </c>
      <c r="G33" s="23"/>
      <c r="H33" s="23"/>
    </row>
    <row r="34" spans="1:9" ht="45" x14ac:dyDescent="0.2">
      <c r="A34" s="109"/>
      <c r="B34" s="28" t="str">
        <f>Criteria!B33</f>
        <v>-</v>
      </c>
      <c r="C34" s="28" t="str">
        <f>Criteria!C33</f>
        <v>4.17</v>
      </c>
      <c r="D34" s="23" t="str">
        <f>Criteria!D33</f>
        <v>For each pre-recorded time-based media, is the presentation of captions controllable by the user (excluding special cases)?</v>
      </c>
      <c r="E34" s="23" t="s">
        <v>131</v>
      </c>
      <c r="F34" s="29" t="s">
        <v>136</v>
      </c>
      <c r="G34" s="23"/>
      <c r="H34" s="23"/>
    </row>
    <row r="35" spans="1:9" ht="45" x14ac:dyDescent="0.2">
      <c r="A35" s="110"/>
      <c r="B35" s="28" t="str">
        <f>Criteria!B34</f>
        <v>-</v>
      </c>
      <c r="C35" s="28" t="str">
        <f>Criteria!C34</f>
        <v>4.18</v>
      </c>
      <c r="D35" s="23" t="str">
        <f>Criteria!D34</f>
        <v>For each pre-recorded synchronised time-based media that has subtitles, can these be vocalised (excluding special cases)?</v>
      </c>
      <c r="E35" s="23" t="s">
        <v>131</v>
      </c>
      <c r="F35" s="29" t="s">
        <v>136</v>
      </c>
      <c r="G35" s="23"/>
      <c r="H35" s="23"/>
    </row>
    <row r="36" spans="1:9" ht="30" x14ac:dyDescent="0.2">
      <c r="A36" s="108" t="str">
        <f>Criteria!$A$35</f>
        <v>TABLES</v>
      </c>
      <c r="B36" s="28" t="str">
        <f>Criteria!B35</f>
        <v>RGAA</v>
      </c>
      <c r="C36" s="28" t="str">
        <f>Criteria!C35</f>
        <v>5.1</v>
      </c>
      <c r="D36" s="23" t="str">
        <f>Criteria!D35</f>
        <v>Does each complex data table have a summary?</v>
      </c>
      <c r="E36" s="23" t="s">
        <v>131</v>
      </c>
      <c r="F36" s="29" t="s">
        <v>136</v>
      </c>
      <c r="G36" s="23"/>
      <c r="H36" s="23"/>
    </row>
    <row r="37" spans="1:9" ht="30" x14ac:dyDescent="0.2">
      <c r="A37" s="109"/>
      <c r="B37" s="28" t="str">
        <f>Criteria!B36</f>
        <v>RGAA</v>
      </c>
      <c r="C37" s="28" t="str">
        <f>Criteria!C36</f>
        <v>5.2</v>
      </c>
      <c r="D37" s="23" t="str">
        <f>Criteria!D36</f>
        <v>For each complex data table with a summary, is the summary relevant?</v>
      </c>
      <c r="E37" s="23" t="s">
        <v>131</v>
      </c>
      <c r="F37" s="29" t="s">
        <v>136</v>
      </c>
      <c r="G37" s="23"/>
      <c r="H37" s="23"/>
    </row>
    <row r="38" spans="1:9" ht="30" x14ac:dyDescent="0.2">
      <c r="A38" s="109"/>
      <c r="B38" s="28" t="str">
        <f>Criteria!B37</f>
        <v>RGAA</v>
      </c>
      <c r="C38" s="28" t="str">
        <f>Criteria!C37</f>
        <v>5.3</v>
      </c>
      <c r="D38" s="23" t="str">
        <f>Criteria!D37</f>
        <v>For each layout table, is the linearized content still comprehensible?</v>
      </c>
      <c r="E38" s="23" t="s">
        <v>131</v>
      </c>
      <c r="F38" s="29" t="s">
        <v>136</v>
      </c>
      <c r="G38" s="23"/>
      <c r="H38" s="23"/>
    </row>
    <row r="39" spans="1:9" ht="30" x14ac:dyDescent="0.2">
      <c r="A39" s="109"/>
      <c r="B39" s="28" t="str">
        <f>Criteria!B38</f>
        <v>RGAA</v>
      </c>
      <c r="C39" s="28" t="str">
        <f>Criteria!C38</f>
        <v>5.4</v>
      </c>
      <c r="D39" s="23" t="str">
        <f>Criteria!D38</f>
        <v>For each data table with a title, is the title correctly associated with the data table?</v>
      </c>
      <c r="E39" s="23" t="s">
        <v>131</v>
      </c>
      <c r="F39" s="29" t="s">
        <v>136</v>
      </c>
      <c r="G39" s="23"/>
      <c r="H39" s="23"/>
    </row>
    <row r="40" spans="1:9" ht="30" x14ac:dyDescent="0.2">
      <c r="A40" s="109"/>
      <c r="B40" s="28" t="str">
        <f>Criteria!B39</f>
        <v>RGAA</v>
      </c>
      <c r="C40" s="28" t="str">
        <f>Criteria!C39</f>
        <v>5.5</v>
      </c>
      <c r="D40" s="23" t="str">
        <f>Criteria!D39</f>
        <v>For each data table with a title, is the title relevant?</v>
      </c>
      <c r="E40" s="23" t="s">
        <v>131</v>
      </c>
      <c r="F40" s="29" t="s">
        <v>136</v>
      </c>
      <c r="G40" s="31"/>
      <c r="H40" s="23"/>
    </row>
    <row r="41" spans="1:9" ht="30" x14ac:dyDescent="0.2">
      <c r="A41" s="109"/>
      <c r="B41" s="28" t="str">
        <f>Criteria!B40</f>
        <v>RGAA</v>
      </c>
      <c r="C41" s="28" t="str">
        <f>Criteria!C40</f>
        <v>5.6</v>
      </c>
      <c r="D41" s="23" t="str">
        <f>Criteria!D40</f>
        <v>For each data table, are each column header and each row header correctly declared?</v>
      </c>
      <c r="E41" s="23" t="s">
        <v>131</v>
      </c>
      <c r="F41" s="29" t="s">
        <v>136</v>
      </c>
      <c r="G41" s="23"/>
      <c r="H41" s="23"/>
    </row>
    <row r="42" spans="1:9" ht="45" x14ac:dyDescent="0.2">
      <c r="A42" s="109"/>
      <c r="B42" s="28" t="str">
        <f>Criteria!B41</f>
        <v>RGAA</v>
      </c>
      <c r="C42" s="28" t="str">
        <f>Criteria!C41</f>
        <v>5.7</v>
      </c>
      <c r="D42" s="23" t="str">
        <f>Criteria!D41</f>
        <v>For each data table, is the appropriate technique used to associate each cell with its headers (excluding special cases)?</v>
      </c>
      <c r="E42" s="23" t="s">
        <v>131</v>
      </c>
      <c r="F42" s="29" t="s">
        <v>136</v>
      </c>
      <c r="G42" s="23"/>
      <c r="H42" s="23"/>
    </row>
    <row r="43" spans="1:9" ht="30" x14ac:dyDescent="0.2">
      <c r="A43" s="110"/>
      <c r="B43" s="28" t="str">
        <f>Criteria!B42</f>
        <v>RGAA</v>
      </c>
      <c r="C43" s="28" t="str">
        <f>Criteria!C42</f>
        <v>5.8</v>
      </c>
      <c r="D43" s="23" t="str">
        <f>Criteria!D42</f>
        <v>Each layout table must not use elements specific to data tables. Is this rule respected?</v>
      </c>
      <c r="E43" s="23" t="s">
        <v>131</v>
      </c>
      <c r="F43" s="29" t="s">
        <v>136</v>
      </c>
      <c r="G43" s="23"/>
      <c r="H43" s="23"/>
    </row>
    <row r="44" spans="1:9" ht="30" x14ac:dyDescent="0.2">
      <c r="A44" s="108" t="str">
        <f>Criteria!$A$43</f>
        <v>LINKS</v>
      </c>
      <c r="B44" s="28" t="str">
        <f>Criteria!B43</f>
        <v>RGAA</v>
      </c>
      <c r="C44" s="28" t="str">
        <f>Criteria!C43</f>
        <v>6.1</v>
      </c>
      <c r="D44" s="23" t="str">
        <f>Criteria!D43</f>
        <v>Is every link explicit (except in special cases)?</v>
      </c>
      <c r="E44" s="23" t="s">
        <v>131</v>
      </c>
      <c r="F44" s="29" t="s">
        <v>136</v>
      </c>
      <c r="G44" s="23"/>
      <c r="H44" s="23"/>
    </row>
    <row r="45" spans="1:9" ht="30" x14ac:dyDescent="0.2">
      <c r="A45" s="110"/>
      <c r="B45" s="28" t="str">
        <f>Criteria!B44</f>
        <v>RGAA</v>
      </c>
      <c r="C45" s="28" t="str">
        <f>Criteria!C44</f>
        <v>6.2</v>
      </c>
      <c r="D45" s="23" t="str">
        <f>Criteria!D44</f>
        <v>On each web page, does each link have an accessible name?</v>
      </c>
      <c r="E45" s="23" t="s">
        <v>131</v>
      </c>
      <c r="F45" s="29" t="s">
        <v>136</v>
      </c>
      <c r="G45" s="23"/>
      <c r="H45" s="23"/>
    </row>
    <row r="46" spans="1:9" ht="30" x14ac:dyDescent="0.2">
      <c r="A46" s="108" t="str">
        <f>Criteria!$A$45</f>
        <v>SCRIPTS</v>
      </c>
      <c r="B46" s="28" t="str">
        <f>Criteria!B45</f>
        <v>RGAA</v>
      </c>
      <c r="C46" s="28" t="str">
        <f>Criteria!C45</f>
        <v>7.1</v>
      </c>
      <c r="D46" s="23" t="str">
        <f>Criteria!D45</f>
        <v>Is each script, if necessary, compatible with assistive technologies?</v>
      </c>
      <c r="E46" s="23" t="s">
        <v>131</v>
      </c>
      <c r="F46" s="29" t="s">
        <v>136</v>
      </c>
      <c r="G46" s="23"/>
      <c r="H46" s="23"/>
    </row>
    <row r="47" spans="1:9" ht="30" x14ac:dyDescent="0.2">
      <c r="A47" s="109"/>
      <c r="B47" s="28" t="str">
        <f>Criteria!B46</f>
        <v>RGAA</v>
      </c>
      <c r="C47" s="28" t="str">
        <f>Criteria!C46</f>
        <v>7.2</v>
      </c>
      <c r="D47" s="23" t="str">
        <f>Criteria!D46</f>
        <v>For each script with an alternative, is this alternative relevant?</v>
      </c>
      <c r="E47" s="23" t="s">
        <v>131</v>
      </c>
      <c r="F47" s="29" t="s">
        <v>136</v>
      </c>
      <c r="G47" s="23"/>
      <c r="H47" s="23"/>
      <c r="I47" s="37"/>
    </row>
    <row r="48" spans="1:9" ht="30" x14ac:dyDescent="0.2">
      <c r="A48" s="109"/>
      <c r="B48" s="28" t="str">
        <f>Criteria!B47</f>
        <v>RGAA</v>
      </c>
      <c r="C48" s="28" t="str">
        <f>Criteria!C47</f>
        <v>7.3</v>
      </c>
      <c r="D48" s="23" t="str">
        <f>Criteria!D47</f>
        <v>Is each script accessible and operable by keyboard and any pointing device (excluding special cases)?</v>
      </c>
      <c r="E48" s="23" t="s">
        <v>131</v>
      </c>
      <c r="F48" s="29" t="s">
        <v>136</v>
      </c>
      <c r="G48" s="23"/>
      <c r="H48" s="23"/>
    </row>
    <row r="49" spans="1:8" ht="30" x14ac:dyDescent="0.2">
      <c r="A49" s="109"/>
      <c r="B49" s="28" t="str">
        <f>Criteria!B48</f>
        <v>RGAA</v>
      </c>
      <c r="C49" s="28" t="str">
        <f>Criteria!C48</f>
        <v>7.4</v>
      </c>
      <c r="D49" s="23" t="str">
        <f>Criteria!D48</f>
        <v>For each script that initiates a context change, is the user warned or does the user have control?</v>
      </c>
      <c r="E49" s="23" t="s">
        <v>131</v>
      </c>
      <c r="F49" s="29" t="s">
        <v>136</v>
      </c>
      <c r="G49" s="23"/>
      <c r="H49" s="23"/>
    </row>
    <row r="50" spans="1:8" ht="30" x14ac:dyDescent="0.2">
      <c r="A50" s="110"/>
      <c r="B50" s="28" t="str">
        <f>Criteria!B49</f>
        <v>RGAA</v>
      </c>
      <c r="C50" s="28" t="str">
        <f>Criteria!C49</f>
        <v>7.5</v>
      </c>
      <c r="D50" s="23" t="str">
        <f>Criteria!D49</f>
        <v>On each web page, are status messages correctly rendered (by assistive technologies)?</v>
      </c>
      <c r="E50" s="23" t="s">
        <v>131</v>
      </c>
      <c r="F50" s="29" t="s">
        <v>136</v>
      </c>
      <c r="G50" s="23"/>
      <c r="H50" s="23"/>
    </row>
    <row r="51" spans="1:8" ht="30" x14ac:dyDescent="0.2">
      <c r="A51" s="108" t="str">
        <f>Criteria!$A$50</f>
        <v>MANDATORY ELEMENTS</v>
      </c>
      <c r="B51" s="28" t="str">
        <f>Criteria!B50</f>
        <v>RGAA</v>
      </c>
      <c r="C51" s="28" t="str">
        <f>Criteria!C50</f>
        <v>8.1</v>
      </c>
      <c r="D51" s="23" t="str">
        <f>Criteria!D50</f>
        <v>Has each web page a defined document type?</v>
      </c>
      <c r="E51" s="23" t="s">
        <v>131</v>
      </c>
      <c r="F51" s="29" t="s">
        <v>136</v>
      </c>
      <c r="G51" s="23"/>
      <c r="H51" s="23"/>
    </row>
    <row r="52" spans="1:8" ht="30" x14ac:dyDescent="0.2">
      <c r="A52" s="109"/>
      <c r="B52" s="28" t="str">
        <f>Criteria!B51</f>
        <v>RGAA</v>
      </c>
      <c r="C52" s="28" t="str">
        <f>Criteria!C51</f>
        <v>8.2</v>
      </c>
      <c r="D52" s="23" t="str">
        <f>Criteria!D51</f>
        <v>For each web page, is the generated source code valid for the specified document type?</v>
      </c>
      <c r="E52" s="23" t="s">
        <v>131</v>
      </c>
      <c r="F52" s="29" t="s">
        <v>136</v>
      </c>
      <c r="G52" s="23"/>
      <c r="H52" s="23"/>
    </row>
    <row r="53" spans="1:8" ht="30" x14ac:dyDescent="0.2">
      <c r="A53" s="109"/>
      <c r="B53" s="28" t="str">
        <f>Criteria!B52</f>
        <v>RGAA</v>
      </c>
      <c r="C53" s="28" t="str">
        <f>Criteria!C52</f>
        <v>8.3</v>
      </c>
      <c r="D53" s="23" t="str">
        <f>Criteria!D52</f>
        <v>On each web page, is the default language present?</v>
      </c>
      <c r="E53" s="23" t="s">
        <v>131</v>
      </c>
      <c r="F53" s="29" t="s">
        <v>136</v>
      </c>
      <c r="G53" s="23"/>
      <c r="H53" s="23"/>
    </row>
    <row r="54" spans="1:8" ht="30" x14ac:dyDescent="0.2">
      <c r="A54" s="109"/>
      <c r="B54" s="28" t="str">
        <f>Criteria!B53</f>
        <v>RGAA</v>
      </c>
      <c r="C54" s="28" t="str">
        <f>Criteria!C53</f>
        <v>8.4</v>
      </c>
      <c r="D54" s="23" t="str">
        <f>Criteria!D53</f>
        <v>For each web page with a default language, is the language code relevant?</v>
      </c>
      <c r="E54" s="23" t="s">
        <v>131</v>
      </c>
      <c r="F54" s="29" t="s">
        <v>136</v>
      </c>
      <c r="G54" s="23"/>
      <c r="H54" s="23"/>
    </row>
    <row r="55" spans="1:8" ht="30" x14ac:dyDescent="0.2">
      <c r="A55" s="109"/>
      <c r="B55" s="28" t="str">
        <f>Criteria!B54</f>
        <v>RGAA</v>
      </c>
      <c r="C55" s="28" t="str">
        <f>Criteria!C54</f>
        <v>8.5</v>
      </c>
      <c r="D55" s="23" t="str">
        <f>Criteria!D54</f>
        <v>Does every web page have a page title?</v>
      </c>
      <c r="E55" s="23" t="s">
        <v>131</v>
      </c>
      <c r="F55" s="29" t="s">
        <v>136</v>
      </c>
      <c r="G55" s="23"/>
      <c r="H55" s="23"/>
    </row>
    <row r="56" spans="1:8" ht="30" x14ac:dyDescent="0.2">
      <c r="A56" s="109"/>
      <c r="B56" s="28" t="str">
        <f>Criteria!B55</f>
        <v>RGAA</v>
      </c>
      <c r="C56" s="28" t="str">
        <f>Criteria!C55</f>
        <v>8.6</v>
      </c>
      <c r="D56" s="23" t="str">
        <f>Criteria!D55</f>
        <v>For each web page with a page title, is this title relevant?</v>
      </c>
      <c r="E56" s="23" t="s">
        <v>131</v>
      </c>
      <c r="F56" s="29" t="s">
        <v>136</v>
      </c>
      <c r="G56" s="23"/>
      <c r="H56" s="23"/>
    </row>
    <row r="57" spans="1:8" ht="30" x14ac:dyDescent="0.2">
      <c r="A57" s="109"/>
      <c r="B57" s="28" t="str">
        <f>Criteria!B56</f>
        <v>RGAA</v>
      </c>
      <c r="C57" s="28" t="str">
        <f>Criteria!C56</f>
        <v>8.7</v>
      </c>
      <c r="D57" s="23" t="str">
        <f>Criteria!D56</f>
        <v>On each web page, is each language change indicated in the source code (excluding special cases)?</v>
      </c>
      <c r="E57" s="23" t="s">
        <v>131</v>
      </c>
      <c r="F57" s="29" t="s">
        <v>136</v>
      </c>
      <c r="G57" s="23"/>
      <c r="H57" s="23"/>
    </row>
    <row r="58" spans="1:8" ht="30" x14ac:dyDescent="0.2">
      <c r="A58" s="109"/>
      <c r="B58" s="28" t="str">
        <f>Criteria!B57</f>
        <v>RGAA</v>
      </c>
      <c r="C58" s="28" t="str">
        <f>Criteria!C57</f>
        <v>8.8</v>
      </c>
      <c r="D58" s="23" t="str">
        <f>Criteria!D57</f>
        <v>On each web page, is the language code for each language change valid and relevant?</v>
      </c>
      <c r="E58" s="23" t="s">
        <v>131</v>
      </c>
      <c r="F58" s="29" t="s">
        <v>136</v>
      </c>
      <c r="G58" s="23"/>
      <c r="H58" s="23"/>
    </row>
    <row r="59" spans="1:8" ht="30" x14ac:dyDescent="0.2">
      <c r="A59" s="109"/>
      <c r="B59" s="28" t="str">
        <f>Criteria!B58</f>
        <v>RGAA</v>
      </c>
      <c r="C59" s="28" t="str">
        <f>Criteria!C58</f>
        <v>8.9</v>
      </c>
      <c r="D59" s="23" t="str">
        <f>Criteria!D58</f>
        <v>On each web page, tags must not be used only for layout purposes. Is this rule respected?</v>
      </c>
      <c r="E59" s="23" t="s">
        <v>131</v>
      </c>
      <c r="F59" s="29" t="s">
        <v>136</v>
      </c>
      <c r="G59" s="23"/>
      <c r="H59" s="23"/>
    </row>
    <row r="60" spans="1:8" ht="30" x14ac:dyDescent="0.2">
      <c r="A60" s="110"/>
      <c r="B60" s="28" t="str">
        <f>Criteria!B59</f>
        <v>RGAA</v>
      </c>
      <c r="C60" s="28" t="str">
        <f>Criteria!C59</f>
        <v>8.10</v>
      </c>
      <c r="D60" s="23" t="str">
        <f>Criteria!D59</f>
        <v>On each web page, are changes in reading direction indicated?</v>
      </c>
      <c r="E60" s="23" t="s">
        <v>131</v>
      </c>
      <c r="F60" s="29" t="s">
        <v>136</v>
      </c>
      <c r="G60" s="23"/>
      <c r="H60" s="23"/>
    </row>
    <row r="61" spans="1:8" ht="30" x14ac:dyDescent="0.2">
      <c r="A61" s="108" t="str">
        <f>Criteria!$A$60</f>
        <v>STRUCTURE</v>
      </c>
      <c r="B61" s="28" t="str">
        <f>Criteria!B60</f>
        <v>RGAA</v>
      </c>
      <c r="C61" s="28" t="str">
        <f>Criteria!C60</f>
        <v>9.1</v>
      </c>
      <c r="D61" s="23" t="str">
        <f>Criteria!D60</f>
        <v>On each web page, is the information structured by the appropriate use of headings?</v>
      </c>
      <c r="E61" s="23" t="s">
        <v>131</v>
      </c>
      <c r="F61" s="29" t="s">
        <v>136</v>
      </c>
      <c r="G61" s="23"/>
      <c r="H61" s="23"/>
    </row>
    <row r="62" spans="1:8" ht="30" x14ac:dyDescent="0.2">
      <c r="A62" s="109"/>
      <c r="B62" s="28" t="str">
        <f>Criteria!B61</f>
        <v>RGAA</v>
      </c>
      <c r="C62" s="28" t="str">
        <f>Criteria!C61</f>
        <v>9.2</v>
      </c>
      <c r="D62" s="23" t="str">
        <f>Criteria!D61</f>
        <v>On each web page, is the document structure consistent (excluding special cases)?</v>
      </c>
      <c r="E62" s="23" t="s">
        <v>131</v>
      </c>
      <c r="F62" s="29" t="s">
        <v>136</v>
      </c>
      <c r="G62" s="23"/>
      <c r="H62" s="23"/>
    </row>
    <row r="63" spans="1:8" ht="30" x14ac:dyDescent="0.2">
      <c r="A63" s="109"/>
      <c r="B63" s="28" t="str">
        <f>Criteria!B62</f>
        <v>RGAA</v>
      </c>
      <c r="C63" s="28" t="str">
        <f>Criteria!C62</f>
        <v>9.3</v>
      </c>
      <c r="D63" s="23" t="str">
        <f>Criteria!D62</f>
        <v>On each web page, is each list correctly structured?</v>
      </c>
      <c r="E63" s="23" t="s">
        <v>131</v>
      </c>
      <c r="F63" s="29" t="s">
        <v>136</v>
      </c>
      <c r="G63" s="23"/>
      <c r="H63" s="23"/>
    </row>
    <row r="64" spans="1:8" ht="30" x14ac:dyDescent="0.2">
      <c r="A64" s="110"/>
      <c r="B64" s="28" t="str">
        <f>Criteria!B63</f>
        <v>RGAA</v>
      </c>
      <c r="C64" s="28" t="str">
        <f>Criteria!C63</f>
        <v>9.4</v>
      </c>
      <c r="D64" s="23" t="str">
        <f>Criteria!D63</f>
        <v>On each web page, is each quotation correctly indicated?</v>
      </c>
      <c r="E64" s="23" t="s">
        <v>131</v>
      </c>
      <c r="F64" s="29" t="s">
        <v>136</v>
      </c>
      <c r="G64" s="23"/>
      <c r="H64" s="23"/>
    </row>
    <row r="65" spans="1:8" ht="30" x14ac:dyDescent="0.2">
      <c r="A65" s="108" t="str">
        <f>Criteria!$A$64</f>
        <v>PRESENTATION</v>
      </c>
      <c r="B65" s="28" t="str">
        <f>Criteria!B64</f>
        <v>RGAA</v>
      </c>
      <c r="C65" s="28" t="str">
        <f>Criteria!C64</f>
        <v>10.1</v>
      </c>
      <c r="D65" s="23" t="str">
        <f>Criteria!D64</f>
        <v>In the website, are style sheets used to control the presentation of information?</v>
      </c>
      <c r="E65" s="23" t="s">
        <v>131</v>
      </c>
      <c r="F65" s="29" t="s">
        <v>136</v>
      </c>
      <c r="G65" s="23"/>
      <c r="H65" s="23"/>
    </row>
    <row r="66" spans="1:8" ht="45" x14ac:dyDescent="0.2">
      <c r="A66" s="109"/>
      <c r="B66" s="28" t="str">
        <f>Criteria!B65</f>
        <v>RGAA</v>
      </c>
      <c r="C66" s="28" t="str">
        <f>Criteria!C65</f>
        <v>10.2</v>
      </c>
      <c r="D66" s="23" t="str">
        <f>Criteria!D65</f>
        <v>On each web page, is the visible content conveying information still present when the style sheets are deactivated?</v>
      </c>
      <c r="E66" s="23" t="s">
        <v>131</v>
      </c>
      <c r="F66" s="29" t="s">
        <v>136</v>
      </c>
      <c r="G66" s="23"/>
      <c r="H66" s="23"/>
    </row>
    <row r="67" spans="1:8" ht="30" x14ac:dyDescent="0.2">
      <c r="A67" s="109"/>
      <c r="B67" s="28" t="str">
        <f>Criteria!B66</f>
        <v>RGAA</v>
      </c>
      <c r="C67" s="28" t="str">
        <f>Criteria!C66</f>
        <v>10.3</v>
      </c>
      <c r="D67" s="23" t="str">
        <f>Criteria!D66</f>
        <v>On each web page, does the information remain understandable when the style sheets are deactivated?</v>
      </c>
      <c r="E67" s="23" t="s">
        <v>131</v>
      </c>
      <c r="F67" s="29" t="s">
        <v>136</v>
      </c>
      <c r="G67" s="23"/>
      <c r="H67" s="23"/>
    </row>
    <row r="68" spans="1:8" ht="45" x14ac:dyDescent="0.2">
      <c r="A68" s="109"/>
      <c r="B68" s="28" t="str">
        <f>Criteria!B67</f>
        <v>RGAA</v>
      </c>
      <c r="C68" s="28" t="str">
        <f>Criteria!C67</f>
        <v>10.4</v>
      </c>
      <c r="D68" s="23" t="str">
        <f>Criteria!D67</f>
        <v>On each web page, is the text still readable when the font size is increased by at least 200% (excluding special cases)?</v>
      </c>
      <c r="E68" s="23" t="s">
        <v>131</v>
      </c>
      <c r="F68" s="29" t="s">
        <v>136</v>
      </c>
      <c r="G68" s="23"/>
      <c r="H68" s="23"/>
    </row>
    <row r="69" spans="1:8" ht="30" x14ac:dyDescent="0.2">
      <c r="A69" s="109"/>
      <c r="B69" s="28" t="str">
        <f>Criteria!B68</f>
        <v>RGAA</v>
      </c>
      <c r="C69" s="28" t="str">
        <f>Criteria!C68</f>
        <v>10.5</v>
      </c>
      <c r="D69" s="23" t="str">
        <f>Criteria!D68</f>
        <v>On each web page, are the CSS declarations for element background and font colours used correctly?</v>
      </c>
      <c r="E69" s="23" t="s">
        <v>131</v>
      </c>
      <c r="F69" s="29" t="s">
        <v>136</v>
      </c>
      <c r="G69" s="23"/>
      <c r="H69" s="23"/>
    </row>
    <row r="70" spans="1:8" ht="30" x14ac:dyDescent="0.2">
      <c r="A70" s="109"/>
      <c r="B70" s="28" t="str">
        <f>Criteria!B69</f>
        <v>RGAA</v>
      </c>
      <c r="C70" s="28" t="str">
        <f>Criteria!C69</f>
        <v>10.6</v>
      </c>
      <c r="D70" s="23" t="str">
        <f>Criteria!D69</f>
        <v>On each web page, is each link whose nature is not obvious visible in relation to the surrounding text?</v>
      </c>
      <c r="E70" s="23" t="s">
        <v>131</v>
      </c>
      <c r="F70" s="29" t="s">
        <v>136</v>
      </c>
      <c r="G70" s="23"/>
      <c r="H70" s="23"/>
    </row>
    <row r="71" spans="1:8" ht="30" x14ac:dyDescent="0.2">
      <c r="A71" s="109"/>
      <c r="B71" s="28" t="str">
        <f>Criteria!B70</f>
        <v>RGAA</v>
      </c>
      <c r="C71" s="28" t="str">
        <f>Criteria!C70</f>
        <v>10.7</v>
      </c>
      <c r="D71" s="23" t="str">
        <f>Criteria!D70</f>
        <v>On each web page, for each element receiving the focus, is the focus visible?</v>
      </c>
      <c r="E71" s="23" t="s">
        <v>131</v>
      </c>
      <c r="F71" s="29" t="s">
        <v>136</v>
      </c>
      <c r="G71" s="23"/>
      <c r="H71" s="23"/>
    </row>
    <row r="72" spans="1:8" ht="30" x14ac:dyDescent="0.2">
      <c r="A72" s="109"/>
      <c r="B72" s="28" t="str">
        <f>Criteria!B71</f>
        <v>RGAA</v>
      </c>
      <c r="C72" s="28" t="str">
        <f>Criteria!C71</f>
        <v>10.8</v>
      </c>
      <c r="D72" s="23" t="str">
        <f>Criteria!D71</f>
        <v>For each web page, should hidden content be ignored by assistive technologies?</v>
      </c>
      <c r="E72" s="23" t="s">
        <v>131</v>
      </c>
      <c r="F72" s="29" t="s">
        <v>136</v>
      </c>
      <c r="G72" s="23"/>
      <c r="H72" s="23"/>
    </row>
    <row r="73" spans="1:8" ht="30" x14ac:dyDescent="0.2">
      <c r="A73" s="109"/>
      <c r="B73" s="28" t="str">
        <f>Criteria!B72</f>
        <v>RGAA</v>
      </c>
      <c r="C73" s="28" t="str">
        <f>Criteria!C72</f>
        <v>10.9</v>
      </c>
      <c r="D73" s="23" t="str">
        <f>Criteria!D72</f>
        <v>On each web page, information must not be conveyed solely by shape, size or location. Is this rule respected?</v>
      </c>
      <c r="E73" s="23" t="s">
        <v>131</v>
      </c>
      <c r="F73" s="29" t="s">
        <v>136</v>
      </c>
      <c r="G73" s="23"/>
      <c r="H73" s="23"/>
    </row>
    <row r="74" spans="1:8" ht="45" x14ac:dyDescent="0.2">
      <c r="A74" s="109"/>
      <c r="B74" s="28" t="str">
        <f>Criteria!B73</f>
        <v>RGAA</v>
      </c>
      <c r="C74" s="28" t="str">
        <f>Criteria!C73</f>
        <v>10.10</v>
      </c>
      <c r="D74" s="23" t="str">
        <f>Criteria!D73</f>
        <v>On each web page, information must not be conveyed by shape, size or location only. Is this rule implemented appropriately?</v>
      </c>
      <c r="E74" s="23" t="s">
        <v>131</v>
      </c>
      <c r="F74" s="29" t="s">
        <v>136</v>
      </c>
      <c r="G74" s="23"/>
      <c r="H74" s="23"/>
    </row>
    <row r="75" spans="1:8" ht="75" x14ac:dyDescent="0.2">
      <c r="A75" s="109"/>
      <c r="B75" s="28" t="str">
        <f>Criteria!B74</f>
        <v>RGAA</v>
      </c>
      <c r="C75" s="28" t="str">
        <f>Criteria!C74</f>
        <v>10.11</v>
      </c>
      <c r="D75" s="23" t="str">
        <f>Criteria!D74</f>
        <v>For each web page, can the content be presented without any loss of information or functionality and without having to scroll vertically for a window with a height of 256 px or horizontally for a window with a width of 320 px (excluding special cases)?</v>
      </c>
      <c r="E75" s="23" t="s">
        <v>131</v>
      </c>
      <c r="F75" s="29" t="s">
        <v>136</v>
      </c>
      <c r="G75" s="23"/>
      <c r="H75" s="23"/>
    </row>
    <row r="76" spans="1:8" ht="45" x14ac:dyDescent="0.2">
      <c r="A76" s="109"/>
      <c r="B76" s="28" t="str">
        <f>Criteria!B75</f>
        <v>RGAA</v>
      </c>
      <c r="C76" s="28" t="str">
        <f>Criteria!C75</f>
        <v>10.12</v>
      </c>
      <c r="D76" s="23" t="str">
        <f>Criteria!D75</f>
        <v>On each web page, can the text spacing properties be redefined by the user without loss of content or functionality (except in special cases)?</v>
      </c>
      <c r="E76" s="23" t="s">
        <v>131</v>
      </c>
      <c r="F76" s="29" t="s">
        <v>136</v>
      </c>
      <c r="G76" s="23"/>
      <c r="H76" s="23"/>
    </row>
    <row r="77" spans="1:8" ht="60" x14ac:dyDescent="0.2">
      <c r="A77" s="109"/>
      <c r="B77" s="28" t="str">
        <f>Criteria!B76</f>
        <v>RGAA</v>
      </c>
      <c r="C77" s="28" t="str">
        <f>Criteria!C76</f>
        <v>10.13</v>
      </c>
      <c r="D77" s="23" t="str">
        <f>Criteria!D76</f>
        <v>On each web page, is the additional content appearing when focused or when hovering over a user interface component controllable by the user (excluding special cases)?</v>
      </c>
      <c r="E77" s="23" t="s">
        <v>131</v>
      </c>
      <c r="F77" s="29" t="s">
        <v>136</v>
      </c>
      <c r="G77" s="23"/>
      <c r="H77" s="23"/>
    </row>
    <row r="78" spans="1:8" ht="45" x14ac:dyDescent="0.2">
      <c r="A78" s="110"/>
      <c r="B78" s="28" t="str">
        <f>Criteria!B77</f>
        <v>RGAA</v>
      </c>
      <c r="C78" s="28" t="str">
        <f>Criteria!C77</f>
        <v>10.14</v>
      </c>
      <c r="D78" s="23" t="str">
        <f>Criteria!D77</f>
        <v>On each web page, can additional content that appears using CSS styles only be made visible using the keyboard and any pointing device?</v>
      </c>
      <c r="E78" s="23" t="s">
        <v>131</v>
      </c>
      <c r="F78" s="29" t="s">
        <v>136</v>
      </c>
      <c r="G78" s="23"/>
      <c r="H78" s="23"/>
    </row>
    <row r="79" spans="1:8" ht="30" x14ac:dyDescent="0.2">
      <c r="A79" s="108" t="str">
        <f>Criteria!$A$78</f>
        <v>FORMS</v>
      </c>
      <c r="B79" s="28" t="str">
        <f>Criteria!B78</f>
        <v>RGAA</v>
      </c>
      <c r="C79" s="28" t="str">
        <f>Criteria!C78</f>
        <v>11.1</v>
      </c>
      <c r="D79" s="23" t="str">
        <f>Criteria!D78</f>
        <v>Does each form input field have a label?</v>
      </c>
      <c r="E79" s="23" t="s">
        <v>131</v>
      </c>
      <c r="F79" s="29" t="s">
        <v>136</v>
      </c>
      <c r="G79" s="23"/>
      <c r="H79" s="23"/>
    </row>
    <row r="80" spans="1:8" ht="30" x14ac:dyDescent="0.2">
      <c r="A80" s="109"/>
      <c r="B80" s="28" t="str">
        <f>Criteria!B79</f>
        <v>RGAA</v>
      </c>
      <c r="C80" s="28" t="str">
        <f>Criteria!C79</f>
        <v>11.2</v>
      </c>
      <c r="D80" s="23" t="str">
        <f>Criteria!D79</f>
        <v>Is each label associated with a form field relevant (excluding special cases)?</v>
      </c>
      <c r="E80" s="23" t="s">
        <v>131</v>
      </c>
      <c r="F80" s="29" t="s">
        <v>136</v>
      </c>
      <c r="G80" s="23"/>
      <c r="H80" s="23"/>
    </row>
    <row r="81" spans="1:8" ht="60" x14ac:dyDescent="0.2">
      <c r="A81" s="109"/>
      <c r="B81" s="28" t="str">
        <f>Criteria!B80</f>
        <v>RGAA</v>
      </c>
      <c r="C81" s="28" t="str">
        <f>Criteria!C80</f>
        <v>11.3</v>
      </c>
      <c r="D81" s="23" t="str">
        <f>Criteria!D80</f>
        <v>In each form, is each label associated with a form input field having the same function and repeated several times in the same page or in a set of web pages consistent?</v>
      </c>
      <c r="E81" s="23" t="s">
        <v>131</v>
      </c>
      <c r="F81" s="29" t="s">
        <v>136</v>
      </c>
      <c r="G81" s="23"/>
      <c r="H81" s="23"/>
    </row>
    <row r="82" spans="1:8" ht="45" x14ac:dyDescent="0.2">
      <c r="A82" s="109"/>
      <c r="B82" s="28" t="str">
        <f>Criteria!B81</f>
        <v>RGAA</v>
      </c>
      <c r="C82" s="28" t="str">
        <f>Criteria!C81</f>
        <v>11.4</v>
      </c>
      <c r="D82" s="23" t="str">
        <f>Criteria!D81</f>
        <v>In each form, are each field label and its associated field located next to each other (excluding special cases)?</v>
      </c>
      <c r="E82" s="23" t="s">
        <v>131</v>
      </c>
      <c r="F82" s="29" t="s">
        <v>136</v>
      </c>
      <c r="G82" s="23"/>
      <c r="H82" s="23"/>
    </row>
    <row r="83" spans="1:8" ht="30" x14ac:dyDescent="0.2">
      <c r="A83" s="109"/>
      <c r="B83" s="28" t="str">
        <f>Criteria!B82</f>
        <v>RGAA</v>
      </c>
      <c r="C83" s="28" t="str">
        <f>Criteria!C82</f>
        <v>11.5</v>
      </c>
      <c r="D83" s="23" t="str">
        <f>Criteria!D82</f>
        <v>In each form, are the related form controls grouped together, if necessary?</v>
      </c>
      <c r="E83" s="23" t="s">
        <v>131</v>
      </c>
      <c r="F83" s="29" t="s">
        <v>136</v>
      </c>
      <c r="G83" s="23"/>
      <c r="H83" s="23"/>
    </row>
    <row r="84" spans="1:8" ht="30" x14ac:dyDescent="0.2">
      <c r="A84" s="109"/>
      <c r="B84" s="28" t="str">
        <f>Criteria!B83</f>
        <v>RGAA</v>
      </c>
      <c r="C84" s="28" t="str">
        <f>Criteria!C83</f>
        <v>11.6</v>
      </c>
      <c r="D84" s="23" t="str">
        <f>Criteria!D83</f>
        <v>In each form, does each group of related form controls have a legend?</v>
      </c>
      <c r="E84" s="23" t="s">
        <v>131</v>
      </c>
      <c r="F84" s="29" t="s">
        <v>136</v>
      </c>
      <c r="G84" s="23"/>
      <c r="H84" s="23"/>
    </row>
    <row r="85" spans="1:8" ht="30" x14ac:dyDescent="0.2">
      <c r="A85" s="109"/>
      <c r="B85" s="28" t="str">
        <f>Criteria!B84</f>
        <v>RGAA</v>
      </c>
      <c r="C85" s="28" t="str">
        <f>Criteria!C84</f>
        <v>11.7</v>
      </c>
      <c r="D85" s="23" t="str">
        <f>Criteria!D84</f>
        <v>In each form, is each legend associated with a group of related form controls relevant?</v>
      </c>
      <c r="E85" s="23" t="s">
        <v>131</v>
      </c>
      <c r="F85" s="29" t="s">
        <v>136</v>
      </c>
      <c r="G85" s="23"/>
      <c r="H85" s="23"/>
    </row>
    <row r="86" spans="1:8" ht="30" x14ac:dyDescent="0.2">
      <c r="A86" s="109"/>
      <c r="B86" s="28" t="str">
        <f>Criteria!B85</f>
        <v>RGAA</v>
      </c>
      <c r="C86" s="28" t="str">
        <f>Criteria!C85</f>
        <v>11.8</v>
      </c>
      <c r="D86" s="23" t="str">
        <f>Criteria!D85</f>
        <v>In each form, are the items of the same type in a combobox grouped together in a relevant way?</v>
      </c>
      <c r="E86" s="23" t="s">
        <v>131</v>
      </c>
      <c r="F86" s="29" t="s">
        <v>136</v>
      </c>
      <c r="G86" s="23"/>
      <c r="H86" s="23"/>
    </row>
    <row r="87" spans="1:8" ht="30" x14ac:dyDescent="0.2">
      <c r="A87" s="109"/>
      <c r="B87" s="28" t="str">
        <f>Criteria!B86</f>
        <v>RGAA</v>
      </c>
      <c r="C87" s="28" t="str">
        <f>Criteria!C86</f>
        <v>11.9</v>
      </c>
      <c r="D87" s="23" t="str">
        <f>Criteria!D86</f>
        <v>In each form, is the label of each button relevant (excluding special cases)?</v>
      </c>
      <c r="E87" s="23" t="s">
        <v>131</v>
      </c>
      <c r="F87" s="29" t="s">
        <v>136</v>
      </c>
      <c r="G87" s="23"/>
      <c r="H87" s="23"/>
    </row>
    <row r="88" spans="1:8" ht="30" x14ac:dyDescent="0.2">
      <c r="A88" s="109"/>
      <c r="B88" s="28" t="str">
        <f>Criteria!B87</f>
        <v>RGAA</v>
      </c>
      <c r="C88" s="28" t="str">
        <f>Criteria!C87</f>
        <v>11.10</v>
      </c>
      <c r="D88" s="23" t="str">
        <f>Criteria!D87</f>
        <v>In each form, is the error managementl used appropriately (excluding special cases)?</v>
      </c>
      <c r="E88" s="23" t="s">
        <v>131</v>
      </c>
      <c r="F88" s="29" t="s">
        <v>136</v>
      </c>
      <c r="G88" s="23"/>
      <c r="H88" s="23"/>
    </row>
    <row r="89" spans="1:8" ht="30" x14ac:dyDescent="0.2">
      <c r="A89" s="109"/>
      <c r="B89" s="28" t="str">
        <f>Criteria!B88</f>
        <v>RGAA</v>
      </c>
      <c r="C89" s="28" t="str">
        <f>Criteria!C88</f>
        <v>11.11</v>
      </c>
      <c r="D89" s="23" t="str">
        <f>Criteria!D88</f>
        <v>In each form, is the error management accompanied, if necessary, by suggestions to help correct input errors?</v>
      </c>
      <c r="E89" s="23" t="s">
        <v>131</v>
      </c>
      <c r="F89" s="29" t="s">
        <v>136</v>
      </c>
      <c r="G89" s="23"/>
      <c r="H89" s="23"/>
    </row>
    <row r="90" spans="1:8" ht="75" x14ac:dyDescent="0.2">
      <c r="A90" s="109"/>
      <c r="B90" s="28" t="str">
        <f>Criteria!B89</f>
        <v>RGAA</v>
      </c>
      <c r="C90" s="28" t="str">
        <f>Criteria!C89</f>
        <v>11.12</v>
      </c>
      <c r="D90" s="23" t="str">
        <f>Criteria!D89</f>
        <v>For each form that modifies or deletes data, or transmits answers to a test or examination, or whose validation has financial or legal consequences, can the data entered be modified, updated or recovered by the user?</v>
      </c>
      <c r="E90" s="23" t="s">
        <v>131</v>
      </c>
      <c r="F90" s="29" t="s">
        <v>136</v>
      </c>
      <c r="G90" s="23"/>
      <c r="H90" s="23"/>
    </row>
    <row r="91" spans="1:8" ht="30" x14ac:dyDescent="0.2">
      <c r="A91" s="110"/>
      <c r="B91" s="28" t="str">
        <f>Criteria!B90</f>
        <v>RGAA</v>
      </c>
      <c r="C91" s="28" t="str">
        <f>Criteria!C90</f>
        <v>11.13</v>
      </c>
      <c r="D91" s="23" t="str">
        <f>Criteria!D90</f>
        <v>Can the purpose of an input field be identified to facilitate the automatic filling of fields with user data?</v>
      </c>
      <c r="E91" s="23" t="s">
        <v>131</v>
      </c>
      <c r="F91" s="29" t="s">
        <v>136</v>
      </c>
      <c r="G91" s="23"/>
      <c r="H91" s="23"/>
    </row>
    <row r="92" spans="1:8" ht="30" x14ac:dyDescent="0.2">
      <c r="A92" s="108" t="str">
        <f>Criteria!$A$91</f>
        <v>NAVIGATION</v>
      </c>
      <c r="B92" s="28" t="str">
        <f>Criteria!B91</f>
        <v>RGAA</v>
      </c>
      <c r="C92" s="28" t="str">
        <f>Criteria!C91</f>
        <v>12.1</v>
      </c>
      <c r="D92" s="23" t="str">
        <f>Criteria!D91</f>
        <v>Does each set of web pages have at least two different navigation systems (excluding special cases)?</v>
      </c>
      <c r="E92" s="23" t="s">
        <v>131</v>
      </c>
      <c r="F92" s="29" t="s">
        <v>136</v>
      </c>
      <c r="G92" s="23"/>
      <c r="H92" s="23"/>
    </row>
    <row r="93" spans="1:8" ht="30" x14ac:dyDescent="0.2">
      <c r="A93" s="109"/>
      <c r="B93" s="28" t="str">
        <f>Criteria!B92</f>
        <v>RGAA</v>
      </c>
      <c r="C93" s="28" t="str">
        <f>Criteria!C92</f>
        <v>12.2</v>
      </c>
      <c r="D93" s="23" t="str">
        <f>Criteria!D92</f>
        <v>In each set of pages, are the menu and navigation bars always at the same place (except in special cases)?</v>
      </c>
      <c r="E93" s="23" t="s">
        <v>131</v>
      </c>
      <c r="F93" s="29" t="s">
        <v>136</v>
      </c>
      <c r="G93" s="23"/>
      <c r="H93" s="23"/>
    </row>
    <row r="94" spans="1:8" ht="30" x14ac:dyDescent="0.2">
      <c r="A94" s="109"/>
      <c r="B94" s="28" t="str">
        <f>Criteria!B93</f>
        <v>RGAA</v>
      </c>
      <c r="C94" s="28" t="str">
        <f>Criteria!C93</f>
        <v>12.3</v>
      </c>
      <c r="D94" s="23" t="str">
        <f>Criteria!D93</f>
        <v>Is the site map page relevant?</v>
      </c>
      <c r="E94" s="23" t="s">
        <v>131</v>
      </c>
      <c r="F94" s="29" t="s">
        <v>136</v>
      </c>
      <c r="G94" s="23"/>
      <c r="H94" s="23"/>
    </row>
    <row r="95" spans="1:8" ht="30" x14ac:dyDescent="0.2">
      <c r="A95" s="109"/>
      <c r="B95" s="28" t="str">
        <f>Criteria!B94</f>
        <v>RGAA</v>
      </c>
      <c r="C95" s="28" t="str">
        <f>Criteria!C94</f>
        <v>12.4</v>
      </c>
      <c r="D95" s="23" t="str">
        <f>Criteria!D94</f>
        <v>In each set of pages, is the site map page accessible from an identical functionality?</v>
      </c>
      <c r="E95" s="23" t="s">
        <v>131</v>
      </c>
      <c r="F95" s="29" t="s">
        <v>136</v>
      </c>
      <c r="G95" s="23"/>
      <c r="H95" s="23"/>
    </row>
    <row r="96" spans="1:8" ht="30" x14ac:dyDescent="0.2">
      <c r="A96" s="109"/>
      <c r="B96" s="28" t="str">
        <f>Criteria!B95</f>
        <v>RGAA</v>
      </c>
      <c r="C96" s="28" t="str">
        <f>Criteria!C95</f>
        <v>12.5</v>
      </c>
      <c r="D96" s="23" t="str">
        <f>Criteria!D95</f>
        <v>In each set of pages, is the search engine reachable in the same way?</v>
      </c>
      <c r="E96" s="23" t="s">
        <v>131</v>
      </c>
      <c r="F96" s="29" t="s">
        <v>136</v>
      </c>
      <c r="G96" s="23"/>
      <c r="H96" s="23"/>
    </row>
    <row r="97" spans="1:8" ht="45" x14ac:dyDescent="0.2">
      <c r="A97" s="109"/>
      <c r="B97" s="28" t="str">
        <f>Criteria!B96</f>
        <v>RGAA</v>
      </c>
      <c r="C97" s="28" t="str">
        <f>Criteria!C96</f>
        <v>12.6</v>
      </c>
      <c r="D97" s="23" t="str">
        <f>Criteria!D96</f>
        <v>Can content grouping regions present in several web pages (header, main navigation, main content, footer and search engine) be reached or avoided?</v>
      </c>
      <c r="E97" s="23" t="s">
        <v>131</v>
      </c>
      <c r="F97" s="29" t="s">
        <v>136</v>
      </c>
      <c r="G97" s="23"/>
      <c r="H97" s="23"/>
    </row>
    <row r="98" spans="1:8" ht="30" x14ac:dyDescent="0.2">
      <c r="A98" s="109"/>
      <c r="B98" s="28" t="str">
        <f>Criteria!B97</f>
        <v>RGAA</v>
      </c>
      <c r="C98" s="28" t="str">
        <f>Criteria!C97</f>
        <v>12.7</v>
      </c>
      <c r="D98" s="23" t="str">
        <f>Criteria!D97</f>
        <v>On each web page, is there a bypass or skip link to the main content region (excluding special cases)?</v>
      </c>
      <c r="E98" s="23" t="s">
        <v>131</v>
      </c>
      <c r="F98" s="29" t="s">
        <v>136</v>
      </c>
      <c r="G98" s="23"/>
      <c r="H98" s="23"/>
    </row>
    <row r="99" spans="1:8" ht="30" x14ac:dyDescent="0.2">
      <c r="A99" s="109"/>
      <c r="B99" s="28" t="str">
        <f>Criteria!B98</f>
        <v>RGAA</v>
      </c>
      <c r="C99" s="28" t="str">
        <f>Criteria!C98</f>
        <v>12.8</v>
      </c>
      <c r="D99" s="23" t="str">
        <f>Criteria!D98</f>
        <v>On each web page, is the navigation sequence consistent?</v>
      </c>
      <c r="E99" s="23" t="s">
        <v>131</v>
      </c>
      <c r="F99" s="29" t="s">
        <v>136</v>
      </c>
      <c r="G99" s="23"/>
      <c r="H99" s="23"/>
    </row>
    <row r="100" spans="1:8" ht="30" x14ac:dyDescent="0.2">
      <c r="A100" s="109"/>
      <c r="B100" s="28" t="str">
        <f>Criteria!B99</f>
        <v>RGAA</v>
      </c>
      <c r="C100" s="28" t="str">
        <f>Criteria!C99</f>
        <v>12.9</v>
      </c>
      <c r="D100" s="23" t="str">
        <f>Criteria!D99</f>
        <v>On each web page, navigation must not contain any keyboard traps. Is this rule respected?</v>
      </c>
      <c r="E100" s="23" t="s">
        <v>131</v>
      </c>
      <c r="F100" s="29" t="s">
        <v>136</v>
      </c>
      <c r="G100" s="23"/>
      <c r="H100" s="23"/>
    </row>
    <row r="101" spans="1:8" ht="45" x14ac:dyDescent="0.2">
      <c r="A101" s="109"/>
      <c r="B101" s="28" t="str">
        <f>Criteria!B100</f>
        <v>RGAA</v>
      </c>
      <c r="C101" s="28" t="str">
        <f>Criteria!C100</f>
        <v>12.10</v>
      </c>
      <c r="D101" s="23" t="str">
        <f>Criteria!D100</f>
        <v>On each web page, are keyboard shortcuts using only one key (lowercase or uppercase letter, punctuation, number or symbol) controllable by the user?</v>
      </c>
      <c r="E101" s="23" t="s">
        <v>131</v>
      </c>
      <c r="F101" s="29" t="s">
        <v>136</v>
      </c>
      <c r="G101" s="23"/>
      <c r="H101" s="23"/>
    </row>
    <row r="102" spans="1:8" ht="60" x14ac:dyDescent="0.2">
      <c r="A102" s="110"/>
      <c r="B102" s="28" t="str">
        <f>Criteria!B101</f>
        <v>RGAA</v>
      </c>
      <c r="C102" s="28" t="str">
        <f>Criteria!C101</f>
        <v>12.11</v>
      </c>
      <c r="D102" s="23" t="str">
        <f>Criteria!D101</f>
        <v>On each web page, is the additional content that appears when hovering over, focusing on or activating a user interface component accessible by keyboard if necessary?</v>
      </c>
      <c r="E102" s="23" t="s">
        <v>131</v>
      </c>
      <c r="F102" s="29" t="s">
        <v>136</v>
      </c>
      <c r="G102" s="23"/>
      <c r="H102" s="23"/>
    </row>
    <row r="103" spans="1:8" ht="45" x14ac:dyDescent="0.2">
      <c r="A103" s="108" t="str">
        <f>Criteria!$A$102</f>
        <v>CONSULTATION</v>
      </c>
      <c r="B103" s="28" t="str">
        <f>Criteria!B102</f>
        <v>RGAA</v>
      </c>
      <c r="C103" s="28" t="str">
        <f>Criteria!C102</f>
        <v>13.1</v>
      </c>
      <c r="D103" s="23" t="str">
        <f>Criteria!D102</f>
        <v>For each web page, does the user have control over each time limit for modifying the content (excluding special cases)?</v>
      </c>
      <c r="E103" s="23" t="s">
        <v>131</v>
      </c>
      <c r="F103" s="29" t="s">
        <v>136</v>
      </c>
      <c r="G103" s="23"/>
      <c r="H103" s="23"/>
    </row>
    <row r="104" spans="1:8" ht="45" x14ac:dyDescent="0.2">
      <c r="A104" s="109"/>
      <c r="B104" s="28" t="str">
        <f>Criteria!B103</f>
        <v>RGAA</v>
      </c>
      <c r="C104" s="28" t="str">
        <f>Criteria!C103</f>
        <v>13.2</v>
      </c>
      <c r="D104" s="23" t="str">
        <f>Criteria!D103</f>
        <v>On each web page, the opening of a new window must not be triggered without user action. Is this rule respected?</v>
      </c>
      <c r="E104" s="23" t="s">
        <v>131</v>
      </c>
      <c r="F104" s="29" t="s">
        <v>136</v>
      </c>
      <c r="G104" s="23"/>
      <c r="H104" s="23"/>
    </row>
    <row r="105" spans="1:8" ht="45" x14ac:dyDescent="0.2">
      <c r="A105" s="109"/>
      <c r="B105" s="28" t="str">
        <f>Criteria!B104</f>
        <v>RGAA</v>
      </c>
      <c r="C105" s="28" t="str">
        <f>Criteria!C104</f>
        <v>13.3</v>
      </c>
      <c r="D105" s="23" t="str">
        <f>Criteria!D104</f>
        <v>On each web page, does each downloadable office document have an accessible version (excluding special cases)?</v>
      </c>
      <c r="E105" s="23" t="s">
        <v>131</v>
      </c>
      <c r="F105" s="29" t="s">
        <v>136</v>
      </c>
      <c r="G105" s="23"/>
      <c r="H105" s="23"/>
    </row>
    <row r="106" spans="1:8" ht="30" x14ac:dyDescent="0.2">
      <c r="A106" s="109"/>
      <c r="B106" s="28" t="str">
        <f>Criteria!B105</f>
        <v>RGAA</v>
      </c>
      <c r="C106" s="28" t="str">
        <f>Criteria!C105</f>
        <v>13.4</v>
      </c>
      <c r="D106" s="23" t="str">
        <f>Criteria!D105</f>
        <v>For each office document with an accessible version, does this version offer the same information?</v>
      </c>
      <c r="E106" s="23" t="s">
        <v>131</v>
      </c>
      <c r="F106" s="29" t="s">
        <v>136</v>
      </c>
      <c r="G106" s="23"/>
      <c r="H106" s="23"/>
    </row>
    <row r="107" spans="1:8" ht="30" x14ac:dyDescent="0.2">
      <c r="A107" s="109"/>
      <c r="B107" s="28" t="str">
        <f>Criteria!B106</f>
        <v>RGAA</v>
      </c>
      <c r="C107" s="28" t="str">
        <f>Criteria!C106</f>
        <v>13.5</v>
      </c>
      <c r="D107" s="23" t="str">
        <f>Criteria!D106</f>
        <v>Is there an alternative to every cryptic content (ASCII art, emoticon, cryptic syntax) on every web page?</v>
      </c>
      <c r="E107" s="23" t="s">
        <v>131</v>
      </c>
      <c r="F107" s="29" t="s">
        <v>136</v>
      </c>
      <c r="G107" s="23"/>
      <c r="H107" s="23"/>
    </row>
    <row r="108" spans="1:8" ht="45" x14ac:dyDescent="0.2">
      <c r="A108" s="109"/>
      <c r="B108" s="28" t="str">
        <f>Criteria!B107</f>
        <v>RGAA</v>
      </c>
      <c r="C108" s="28" t="str">
        <f>Criteria!C107</f>
        <v>13.6</v>
      </c>
      <c r="D108" s="23" t="str">
        <f>Criteria!D107</f>
        <v>On each web page, for each cryptic content (ASCII art, emoticon, cryptic syntax) having an alternative, is this alternative relevant?</v>
      </c>
      <c r="E108" s="23" t="s">
        <v>131</v>
      </c>
      <c r="F108" s="29" t="s">
        <v>136</v>
      </c>
      <c r="G108" s="23"/>
      <c r="H108" s="23"/>
    </row>
    <row r="109" spans="1:8" ht="30" x14ac:dyDescent="0.2">
      <c r="A109" s="109"/>
      <c r="B109" s="28" t="str">
        <f>Criteria!B108</f>
        <v>RGAA</v>
      </c>
      <c r="C109" s="28" t="str">
        <f>Criteria!C108</f>
        <v>13.7</v>
      </c>
      <c r="D109" s="23" t="str">
        <f>Criteria!D108</f>
        <v>On each web page, are sudden changes in brightness or blinking used correctly?</v>
      </c>
      <c r="E109" s="23" t="s">
        <v>131</v>
      </c>
      <c r="F109" s="29" t="s">
        <v>136</v>
      </c>
      <c r="G109" s="23"/>
      <c r="H109" s="23"/>
    </row>
    <row r="110" spans="1:8" ht="30" x14ac:dyDescent="0.2">
      <c r="A110" s="109"/>
      <c r="B110" s="28" t="str">
        <f>Criteria!B109</f>
        <v>RGAA</v>
      </c>
      <c r="C110" s="28" t="str">
        <f>Criteria!C109</f>
        <v>13.8</v>
      </c>
      <c r="D110" s="23" t="str">
        <f>Criteria!D109</f>
        <v>On each web page, is every moving or blinking content controllable by the user?</v>
      </c>
      <c r="E110" s="23" t="s">
        <v>131</v>
      </c>
      <c r="F110" s="29" t="s">
        <v>136</v>
      </c>
    </row>
    <row r="111" spans="1:8" ht="45" x14ac:dyDescent="0.2">
      <c r="A111" s="109"/>
      <c r="B111" s="28" t="str">
        <f>Criteria!B110</f>
        <v>RGAA</v>
      </c>
      <c r="C111" s="28" t="str">
        <f>Criteria!C110</f>
        <v>13.9</v>
      </c>
      <c r="D111" s="23" t="str">
        <f>Criteria!D110</f>
        <v>On each web page, can the content be viewed in any screen orientation (portrait or landscape) (excluding special cases)?</v>
      </c>
      <c r="E111" s="23" t="s">
        <v>131</v>
      </c>
      <c r="F111" s="29" t="s">
        <v>136</v>
      </c>
    </row>
    <row r="112" spans="1:8" ht="45" x14ac:dyDescent="0.2">
      <c r="A112" s="109"/>
      <c r="B112" s="28" t="str">
        <f>Criteria!B111</f>
        <v>RGAA</v>
      </c>
      <c r="C112" s="28" t="str">
        <f>Criteria!C111</f>
        <v>13.10</v>
      </c>
      <c r="D112" s="23" t="str">
        <f>Criteria!D111</f>
        <v>On each web page, can the features usable or available by means of a complex gesture also be available by means of a simple gesture (excluding special cases)?</v>
      </c>
      <c r="E112" s="23" t="s">
        <v>131</v>
      </c>
      <c r="F112" s="29" t="s">
        <v>136</v>
      </c>
    </row>
    <row r="113" spans="1:6" ht="45" x14ac:dyDescent="0.2">
      <c r="A113" s="109"/>
      <c r="B113" s="28" t="str">
        <f>Criteria!B112</f>
        <v>RGAA</v>
      </c>
      <c r="C113" s="28" t="str">
        <f>Criteria!C112</f>
        <v>13.11</v>
      </c>
      <c r="D113" s="23" t="str">
        <f>Criteria!D112</f>
        <v>On each web page, can actions triggered by a pointing device on a single point on the screen be cancelled (except in special cases)?</v>
      </c>
      <c r="E113" s="23" t="s">
        <v>131</v>
      </c>
      <c r="F113" s="29" t="s">
        <v>136</v>
      </c>
    </row>
    <row r="114" spans="1:6" ht="45" x14ac:dyDescent="0.2">
      <c r="A114" s="109"/>
      <c r="B114" s="28" t="str">
        <f>Criteria!B113</f>
        <v>RGAA</v>
      </c>
      <c r="C114" s="28" t="str">
        <f>Criteria!C113</f>
        <v>13.12</v>
      </c>
      <c r="D114" s="23" t="str">
        <f>Criteria!D113</f>
        <v>On each web page, can the features that involve movement to or from the device be satisfied in an alternative way (excluding special cases)?</v>
      </c>
      <c r="E114" s="23" t="s">
        <v>131</v>
      </c>
      <c r="F114" s="29" t="s">
        <v>136</v>
      </c>
    </row>
    <row r="115" spans="1:6" ht="60" x14ac:dyDescent="0.2">
      <c r="A115" s="109"/>
      <c r="B115" s="28" t="str">
        <f>Criteria!B114</f>
        <v>-</v>
      </c>
      <c r="C115" s="28" t="str">
        <f>Criteria!C114</f>
        <v>13.13</v>
      </c>
      <c r="D115" s="23" t="str">
        <f>Criteria!D114</f>
        <v>For each document conversion feature, is the accessibility information available in the source document kept in the destination document (excluding special cases)?</v>
      </c>
      <c r="E115" s="23" t="s">
        <v>131</v>
      </c>
      <c r="F115" s="29" t="s">
        <v>136</v>
      </c>
    </row>
    <row r="116" spans="1:6" ht="45" x14ac:dyDescent="0.2">
      <c r="A116" s="110"/>
      <c r="B116" s="28" t="str">
        <f>Criteria!B115</f>
        <v>-</v>
      </c>
      <c r="C116" s="28" t="str">
        <f>Criteria!C115</f>
        <v>13.14</v>
      </c>
      <c r="D116" s="23" t="str">
        <f>Criteria!D115</f>
        <v>Does each identification or control feature that relies on the use of biological characteristics of the user have an alternative method?</v>
      </c>
      <c r="E116" s="23" t="s">
        <v>131</v>
      </c>
      <c r="F116" s="29" t="s">
        <v>136</v>
      </c>
    </row>
    <row r="117" spans="1:6" ht="45" x14ac:dyDescent="0.2">
      <c r="A117" s="108" t="str">
        <f>Criteria!$A$116</f>
        <v>DOC &amp; ACCESSIBILITY FEATURES</v>
      </c>
      <c r="B117" s="28" t="str">
        <f>Criteria!B116</f>
        <v>-</v>
      </c>
      <c r="C117" s="28" t="str">
        <f>Criteria!C116</f>
        <v>14.1</v>
      </c>
      <c r="D117" s="23" t="str">
        <f>Criteria!D116</f>
        <v>Does the website's documentation describe the accessibility features available and information relating to compatibility with accessibility?</v>
      </c>
      <c r="E117" s="23" t="s">
        <v>131</v>
      </c>
      <c r="F117" s="29" t="s">
        <v>136</v>
      </c>
    </row>
    <row r="118" spans="1:6" ht="75" x14ac:dyDescent="0.2">
      <c r="A118" s="109"/>
      <c r="B118" s="28" t="str">
        <f>Criteria!B117</f>
        <v>-</v>
      </c>
      <c r="C118" s="28" t="str">
        <f>Criteria!C117</f>
        <v>14.2</v>
      </c>
      <c r="D118" s="23" t="str">
        <f>Criteria!D117</f>
        <v>For each accessibility feature described in the documentation, the mechanism for enabling an accessibility feature meets the accessibility needs of the users concerned. Is this rule respected (excluding special cases)?</v>
      </c>
      <c r="E118" s="23" t="s">
        <v>131</v>
      </c>
      <c r="F118" s="29" t="s">
        <v>136</v>
      </c>
    </row>
    <row r="119" spans="1:6" ht="30" x14ac:dyDescent="0.2">
      <c r="A119" s="110"/>
      <c r="B119" s="28" t="str">
        <f>Criteria!B118</f>
        <v>-</v>
      </c>
      <c r="C119" s="28" t="str">
        <f>Criteria!C118</f>
        <v>14.3</v>
      </c>
      <c r="D119" s="23" t="str">
        <f>Criteria!D118</f>
        <v>Does the website documentation comply with the digital accessibility rules?</v>
      </c>
      <c r="E119" s="23" t="s">
        <v>131</v>
      </c>
      <c r="F119" s="29" t="s">
        <v>136</v>
      </c>
    </row>
    <row r="120" spans="1:6" ht="45" x14ac:dyDescent="0.2">
      <c r="A120" s="108" t="str">
        <f>Criteria!$A$119</f>
        <v>EDITING TOOLS</v>
      </c>
      <c r="B120" s="28" t="str">
        <f>Criteria!B119</f>
        <v>-</v>
      </c>
      <c r="C120" s="28" t="str">
        <f>Criteria!C119</f>
        <v>15.1</v>
      </c>
      <c r="D120" s="23" t="str">
        <f>Criteria!D119</f>
        <v>Does each editing tool allow you to define the accessibility information needed to create content that complies with the digital accessibility rules?</v>
      </c>
      <c r="E120" s="23" t="s">
        <v>131</v>
      </c>
      <c r="F120" s="29" t="s">
        <v>136</v>
      </c>
    </row>
    <row r="121" spans="1:6" ht="45" x14ac:dyDescent="0.2">
      <c r="A121" s="109"/>
      <c r="B121" s="28" t="str">
        <f>Criteria!B120</f>
        <v>-</v>
      </c>
      <c r="C121" s="28" t="str">
        <f>Criteria!C120</f>
        <v>15.2</v>
      </c>
      <c r="D121" s="23" t="str">
        <f>Criteria!D120</f>
        <v>Does each editing tool provide help with creating content that complies with the digital accessibility rules?</v>
      </c>
      <c r="E121" s="23" t="s">
        <v>131</v>
      </c>
      <c r="F121" s="29" t="s">
        <v>136</v>
      </c>
    </row>
    <row r="122" spans="1:6" ht="45" x14ac:dyDescent="0.2">
      <c r="A122" s="109"/>
      <c r="B122" s="28" t="str">
        <f>Criteria!B121</f>
        <v>-</v>
      </c>
      <c r="C122" s="28" t="str">
        <f>Criteria!C121</f>
        <v>15.3</v>
      </c>
      <c r="D122" s="23" t="str">
        <f>Criteria!D121</f>
        <v>Does the content generated by each transformation comply with the digital accessibility rules (excluding special cases)?</v>
      </c>
      <c r="E122" s="23" t="s">
        <v>131</v>
      </c>
      <c r="F122" s="29" t="s">
        <v>136</v>
      </c>
    </row>
    <row r="123" spans="1:6" ht="45" x14ac:dyDescent="0.2">
      <c r="A123" s="109"/>
      <c r="B123" s="28" t="str">
        <f>Criteria!B122</f>
        <v>-</v>
      </c>
      <c r="C123" s="28" t="str">
        <f>Criteria!C122</f>
        <v>15.4</v>
      </c>
      <c r="D123" s="23" t="str">
        <f>Criteria!D122</f>
        <v>For each accessibility error identified by an automatic or semi-automatic accessibility test, does the editing tool provide suggestions for repair?</v>
      </c>
      <c r="E123" s="23" t="s">
        <v>131</v>
      </c>
      <c r="F123" s="29" t="s">
        <v>136</v>
      </c>
    </row>
    <row r="124" spans="1:6" ht="45" x14ac:dyDescent="0.2">
      <c r="A124" s="109"/>
      <c r="B124" s="28" t="str">
        <f>Criteria!B123</f>
        <v>-</v>
      </c>
      <c r="C124" s="28" t="str">
        <f>Criteria!C123</f>
        <v>15.5</v>
      </c>
      <c r="D124" s="23" t="str">
        <f>Criteria!D123</f>
        <v>For each set of templates, at least one template complies with the digital accessibility rules. Is this rule respected?</v>
      </c>
      <c r="E124" s="23" t="s">
        <v>131</v>
      </c>
      <c r="F124" s="29" t="s">
        <v>136</v>
      </c>
    </row>
    <row r="125" spans="1:6" ht="30" x14ac:dyDescent="0.2">
      <c r="A125" s="110"/>
      <c r="B125" s="28" t="str">
        <f>Criteria!B124</f>
        <v>-</v>
      </c>
      <c r="C125" s="28" t="str">
        <f>Criteria!C124</f>
        <v>15.6</v>
      </c>
      <c r="D125" s="23" t="str">
        <f>Criteria!D124</f>
        <v>Is each template that makes it possible to comply with the digital accessibility rules clearly identifiable?</v>
      </c>
      <c r="E125" s="23" t="s">
        <v>131</v>
      </c>
      <c r="F125" s="29" t="s">
        <v>136</v>
      </c>
    </row>
    <row r="126" spans="1:6" ht="60" x14ac:dyDescent="0.2">
      <c r="A126" s="108" t="str">
        <f>Criteria!$A$125</f>
        <v>SUPPORT SERVICES</v>
      </c>
      <c r="B126" s="28" t="str">
        <f>Criteria!B125</f>
        <v>-</v>
      </c>
      <c r="C126" s="28" t="str">
        <f>Criteria!C125</f>
        <v>16.1</v>
      </c>
      <c r="D126" s="23" t="str">
        <f>Criteria!D125</f>
        <v>Does each support service provide information about the accessibility features and accessibility compatibility described in the documentation of the website?</v>
      </c>
      <c r="E126" s="23" t="s">
        <v>131</v>
      </c>
      <c r="F126" s="29" t="s">
        <v>136</v>
      </c>
    </row>
    <row r="127" spans="1:6" ht="45" x14ac:dyDescent="0.2">
      <c r="A127" s="109"/>
      <c r="B127" s="28" t="str">
        <f>Criteria!B126</f>
        <v>-</v>
      </c>
      <c r="C127" s="28" t="str">
        <f>Criteria!C126</f>
        <v>16.2</v>
      </c>
      <c r="D127" s="23" t="str">
        <f>Criteria!D126</f>
        <v>The support service meets the communication needs of people with disabilities directly or through a relay service. Is this rule respected?</v>
      </c>
      <c r="E127" s="23" t="s">
        <v>131</v>
      </c>
      <c r="F127" s="29" t="s">
        <v>136</v>
      </c>
    </row>
    <row r="128" spans="1:6" ht="30" x14ac:dyDescent="0.2">
      <c r="A128" s="110"/>
      <c r="B128" s="28" t="str">
        <f>Criteria!B127</f>
        <v>-</v>
      </c>
      <c r="C128" s="28" t="str">
        <f>Criteria!C127</f>
        <v>16.3</v>
      </c>
      <c r="D128" s="23" t="str">
        <f>Criteria!D127</f>
        <v>Does the documentation provided by the support service comply with the digital accessibility rules?</v>
      </c>
      <c r="E128" s="23" t="s">
        <v>131</v>
      </c>
      <c r="F128" s="29" t="s">
        <v>136</v>
      </c>
    </row>
    <row r="129" spans="1:6" ht="60" x14ac:dyDescent="0.2">
      <c r="A129" s="117" t="str">
        <f>Criteria!$A$128</f>
        <v>REAL-TIME COMMUNICATION</v>
      </c>
      <c r="B129" s="28" t="str">
        <f>Criteria!B128</f>
        <v>-</v>
      </c>
      <c r="C129" s="28" t="str">
        <f>Criteria!C128</f>
        <v>17.1</v>
      </c>
      <c r="D129" s="23" t="str">
        <f>Criteria!D128</f>
        <v>For each two-way voice communication web application, is the application capable of encoding and decoding this communication with a frequency range whose upper limit is at least 7,000 Hz?</v>
      </c>
      <c r="E129" s="23" t="s">
        <v>131</v>
      </c>
      <c r="F129" s="29" t="s">
        <v>136</v>
      </c>
    </row>
    <row r="130" spans="1:6" ht="45" x14ac:dyDescent="0.2">
      <c r="A130" s="109"/>
      <c r="B130" s="28" t="str">
        <f>Criteria!B129</f>
        <v>-</v>
      </c>
      <c r="C130" s="28" t="str">
        <f>Criteria!C129</f>
        <v>17.2</v>
      </c>
      <c r="D130" s="23" t="str">
        <f>Criteria!D129</f>
        <v>Does every web application that enables two-way voice communication have real-time text communication functionality?</v>
      </c>
      <c r="E130" s="23" t="s">
        <v>131</v>
      </c>
      <c r="F130" s="29" t="s">
        <v>136</v>
      </c>
    </row>
    <row r="131" spans="1:6" ht="45" x14ac:dyDescent="0.2">
      <c r="A131" s="109"/>
      <c r="B131" s="28" t="str">
        <f>Criteria!B130</f>
        <v>-</v>
      </c>
      <c r="C131" s="28" t="str">
        <f>Criteria!C130</f>
        <v>17.3</v>
      </c>
      <c r="D131" s="23" t="str">
        <f>Criteria!D130</f>
        <v>For each web application that enables two-way voice communication and real-time text, can both modes be used simultaneously?</v>
      </c>
      <c r="E131" s="23" t="s">
        <v>131</v>
      </c>
      <c r="F131" s="29" t="s">
        <v>136</v>
      </c>
    </row>
    <row r="132" spans="1:6" ht="30" x14ac:dyDescent="0.2">
      <c r="A132" s="109"/>
      <c r="B132" s="28" t="str">
        <f>Criteria!B131</f>
        <v>-</v>
      </c>
      <c r="C132" s="28" t="str">
        <f>Criteria!C131</f>
        <v>17.4</v>
      </c>
      <c r="D132" s="23" t="str">
        <f>Criteria!D131</f>
        <v>For each real-time text (RTT) functionality, can the messages be identified (excluding special cases)?</v>
      </c>
      <c r="E132" s="23" t="s">
        <v>131</v>
      </c>
      <c r="F132" s="29" t="s">
        <v>136</v>
      </c>
    </row>
    <row r="133" spans="1:6" ht="30" x14ac:dyDescent="0.2">
      <c r="A133" s="109"/>
      <c r="B133" s="28" t="str">
        <f>Criteria!B132</f>
        <v>-</v>
      </c>
      <c r="C133" s="28" t="str">
        <f>Criteria!C132</f>
        <v>17.5</v>
      </c>
      <c r="D133" s="23" t="str">
        <f>Criteria!D132</f>
        <v>For each two-way voice communication web application, is there a visual indicator of oral activity?</v>
      </c>
      <c r="E133" s="23" t="s">
        <v>131</v>
      </c>
      <c r="F133" s="29" t="s">
        <v>136</v>
      </c>
    </row>
    <row r="134" spans="1:6" ht="60" x14ac:dyDescent="0.2">
      <c r="A134" s="109"/>
      <c r="B134" s="28" t="str">
        <f>Criteria!B133</f>
        <v>-</v>
      </c>
      <c r="C134" s="28" t="str">
        <f>Criteria!C133</f>
        <v>17.6</v>
      </c>
      <c r="D134" s="23" t="str">
        <f>Criteria!D133</f>
        <v>Does each real-time text communication web application that can interact with other real-time text communication applications comply with the interoperability rules in force?</v>
      </c>
      <c r="E134" s="23" t="s">
        <v>131</v>
      </c>
      <c r="F134" s="29" t="s">
        <v>136</v>
      </c>
    </row>
    <row r="135" spans="1:6" ht="45" x14ac:dyDescent="0.2">
      <c r="A135" s="109"/>
      <c r="B135" s="28" t="str">
        <f>Criteria!B134</f>
        <v>-</v>
      </c>
      <c r="C135" s="28" t="str">
        <f>Criteria!C134</f>
        <v>17.7</v>
      </c>
      <c r="D135" s="23" t="str">
        <f>Criteria!D134</f>
        <v>For each real-time text communication (RTT) web application, the transmission time for each input unit is 500ms or less. Is this rule respected?</v>
      </c>
      <c r="E135" s="23" t="s">
        <v>131</v>
      </c>
      <c r="F135" s="29" t="s">
        <v>136</v>
      </c>
    </row>
    <row r="136" spans="1:6" ht="30" x14ac:dyDescent="0.2">
      <c r="A136" s="109"/>
      <c r="B136" s="28" t="str">
        <f>Criteria!B135</f>
        <v>-</v>
      </c>
      <c r="C136" s="28" t="str">
        <f>Criteria!C135</f>
        <v>17.8</v>
      </c>
      <c r="D136" s="23" t="str">
        <f>Criteria!D135</f>
        <v>For each telecommunication web application, is it possible to identify the person initiating a call?</v>
      </c>
      <c r="E136" s="23" t="s">
        <v>131</v>
      </c>
      <c r="F136" s="29" t="s">
        <v>136</v>
      </c>
    </row>
    <row r="137" spans="1:6" ht="60" x14ac:dyDescent="0.2">
      <c r="A137" s="109"/>
      <c r="B137" s="28" t="str">
        <f>Criteria!B136</f>
        <v>-</v>
      </c>
      <c r="C137" s="28" t="str">
        <f>Criteria!C136</f>
        <v>17.9</v>
      </c>
      <c r="D137" s="23" t="str">
        <f>Criteria!D136</f>
        <v>For each two-way voice communication web application which makes it possible to identify the activity of a speaker, it is possible to identify the activity of a signer. Is this rule respected?</v>
      </c>
      <c r="E137" s="23" t="s">
        <v>131</v>
      </c>
      <c r="F137" s="29" t="s">
        <v>136</v>
      </c>
    </row>
    <row r="138" spans="1:6" ht="45" x14ac:dyDescent="0.2">
      <c r="A138" s="109"/>
      <c r="B138" s="28" t="str">
        <f>Criteria!B137</f>
        <v>-</v>
      </c>
      <c r="C138" s="28" t="str">
        <f>Criteria!C137</f>
        <v>17.10</v>
      </c>
      <c r="D138" s="23" t="str">
        <f>Criteria!D137</f>
        <v>For each two-way voice communication web application that has voice-based services, can these be used without the need to listen or speak?</v>
      </c>
      <c r="E138" s="23" t="s">
        <v>131</v>
      </c>
      <c r="F138" s="29" t="s">
        <v>136</v>
      </c>
    </row>
    <row r="139" spans="1:6" ht="45" x14ac:dyDescent="0.2">
      <c r="A139" s="110"/>
      <c r="B139" s="28" t="str">
        <f>Criteria!B138</f>
        <v>-</v>
      </c>
      <c r="C139" s="28" t="str">
        <f>Criteria!C138</f>
        <v>17.11</v>
      </c>
      <c r="D139" s="23" t="str">
        <f>Criteria!D138</f>
        <v>For each two-way voice communication web application that has real-time video, is the quality of the video sufficient?</v>
      </c>
      <c r="E139" s="23" t="s">
        <v>131</v>
      </c>
      <c r="F139" s="29" t="s">
        <v>136</v>
      </c>
    </row>
  </sheetData>
  <mergeCells count="19">
    <mergeCell ref="A129:A139"/>
    <mergeCell ref="A4:A12"/>
    <mergeCell ref="A13:A14"/>
    <mergeCell ref="A15:A17"/>
    <mergeCell ref="A92:A102"/>
    <mergeCell ref="A103:A116"/>
    <mergeCell ref="A117:A119"/>
    <mergeCell ref="A120:A125"/>
    <mergeCell ref="A126:A128"/>
    <mergeCell ref="A46:A50"/>
    <mergeCell ref="A51:A60"/>
    <mergeCell ref="A61:A64"/>
    <mergeCell ref="A65:A78"/>
    <mergeCell ref="A79:A91"/>
    <mergeCell ref="A1:H1"/>
    <mergeCell ref="A2:H2"/>
    <mergeCell ref="A18:A35"/>
    <mergeCell ref="A36:A43"/>
    <mergeCell ref="A44:A45"/>
  </mergeCells>
  <conditionalFormatting sqref="E4:E139">
    <cfRule type="cellIs" dxfId="69" priority="1" operator="equal">
      <formula>"C"</formula>
    </cfRule>
    <cfRule type="cellIs" dxfId="68" priority="2" operator="equal">
      <formula>"NC"</formula>
    </cfRule>
    <cfRule type="cellIs" dxfId="67" priority="3" operator="equal">
      <formula>"NA"</formula>
    </cfRule>
    <cfRule type="cellIs" dxfId="66" priority="4" operator="equal">
      <formula>"NT"</formula>
    </cfRule>
  </conditionalFormatting>
  <conditionalFormatting sqref="F4:F139">
    <cfRule type="cellIs" dxfId="65" priority="5" operator="equal">
      <formula>"D"</formula>
    </cfRule>
    <cfRule type="cellIs" dxfId="64" priority="6" operator="equal">
      <formula>"E"</formula>
    </cfRule>
    <cfRule type="cellIs" dxfId="63" priority="7" operator="equal">
      <formula>"N"</formula>
    </cfRule>
  </conditionalFormatting>
  <dataValidations count="2">
    <dataValidation type="list" operator="equal" showErrorMessage="1" sqref="E4:E139" xr:uid="{88C52A2E-D643-A84B-9C54-388083BE7605}">
      <formula1>"C,NC,NA,NT"</formula1>
      <formula2>0</formula2>
    </dataValidation>
    <dataValidation type="list" operator="equal" showErrorMessage="1" sqref="F4:F139" xr:uid="{D562C736-140C-CF44-9EE0-B408CB3E4AD6}">
      <formula1>"D,E,N"</formula1>
    </dataValidation>
  </dataValidations>
  <pageMargins left="0.39374999999999999" right="0.39374999999999999" top="0.53263888888888899" bottom="0.39374999999999999" header="0.39374999999999999" footer="0.39374999999999999"/>
  <pageSetup scale="74" pageOrder="overThenDown" orientation="portrait" horizontalDpi="300" verticalDpi="300" r:id="rId1"/>
  <headerFooter>
    <oddHeader>&amp;L&amp;10RGAA 3.0 - Relevé pour le site : wwww.site.fr&amp;R&amp;10&amp;P/&amp;N - &amp;A</oddHead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Feuil12"/>
  <dimension ref="A1:AMJ139"/>
  <sheetViews>
    <sheetView zoomScaleNormal="100" zoomScalePageLayoutView="60" workbookViewId="0">
      <selection activeCell="A2" sqref="A2:H2"/>
    </sheetView>
  </sheetViews>
  <sheetFormatPr defaultColWidth="9.5546875" defaultRowHeight="15" x14ac:dyDescent="0.2"/>
  <cols>
    <col min="1" max="1" width="4.109375" customWidth="1"/>
    <col min="2" max="2" width="4.5546875" bestFit="1" customWidth="1"/>
    <col min="3" max="3" width="5.5546875" style="11" customWidth="1"/>
    <col min="4" max="4" width="39.88671875" style="1" customWidth="1"/>
    <col min="5" max="5" width="3.88671875" style="1" customWidth="1"/>
    <col min="6" max="6" width="3.109375" style="1" customWidth="1"/>
    <col min="7" max="7" width="79.88671875" style="1" customWidth="1"/>
    <col min="8" max="8" width="22.88671875" style="1" customWidth="1"/>
    <col min="9" max="9" width="64.33203125" style="1" customWidth="1"/>
    <col min="10" max="65" width="9.5546875" style="1"/>
    <col min="1025" max="1025" width="7.33203125" customWidth="1"/>
  </cols>
  <sheetData>
    <row r="1" spans="1:1024" ht="15.6" customHeight="1" x14ac:dyDescent="0.2">
      <c r="A1" s="93" t="s">
        <v>184</v>
      </c>
      <c r="B1" s="93"/>
      <c r="C1" s="93"/>
      <c r="D1" s="93"/>
      <c r="E1" s="93"/>
      <c r="F1" s="93"/>
      <c r="G1" s="93"/>
      <c r="H1" s="93"/>
    </row>
    <row r="2" spans="1:1024" x14ac:dyDescent="0.2">
      <c r="A2" s="118" t="s">
        <v>249</v>
      </c>
      <c r="B2" s="118"/>
      <c r="C2" s="118"/>
      <c r="D2" s="118"/>
      <c r="E2" s="118"/>
      <c r="F2" s="118"/>
      <c r="G2" s="118"/>
      <c r="H2" s="118"/>
    </row>
    <row r="3" spans="1:1024" ht="117.75" x14ac:dyDescent="0.2">
      <c r="A3" s="88" t="s">
        <v>218</v>
      </c>
      <c r="B3" s="88" t="s">
        <v>155</v>
      </c>
      <c r="C3" s="88" t="s">
        <v>235</v>
      </c>
      <c r="D3" s="47" t="s">
        <v>236</v>
      </c>
      <c r="E3" s="88" t="s">
        <v>240</v>
      </c>
      <c r="F3" s="88" t="s">
        <v>241</v>
      </c>
      <c r="G3" s="47" t="s">
        <v>242</v>
      </c>
      <c r="H3" s="47" t="s">
        <v>243</v>
      </c>
    </row>
    <row r="4" spans="1:1024" ht="30" x14ac:dyDescent="0.2">
      <c r="A4" s="108" t="str">
        <f>Criteria!$A$3</f>
        <v>IMAGES</v>
      </c>
      <c r="B4" s="28" t="str">
        <f>Criteria!B3</f>
        <v>RGAA</v>
      </c>
      <c r="C4" s="28" t="str">
        <f>Criteria!C3</f>
        <v>1.1</v>
      </c>
      <c r="D4" s="23" t="str">
        <f>Criteria!D3</f>
        <v>Does each image conveying information have a text alternative?</v>
      </c>
      <c r="E4" s="23" t="s">
        <v>131</v>
      </c>
      <c r="F4" s="29" t="s">
        <v>136</v>
      </c>
      <c r="G4" s="23"/>
      <c r="H4" s="23"/>
      <c r="I4"/>
    </row>
    <row r="5" spans="1:1024" ht="30" x14ac:dyDescent="0.2">
      <c r="A5" s="109"/>
      <c r="B5" s="28" t="str">
        <f>Criteria!B4</f>
        <v>RGAA</v>
      </c>
      <c r="C5" s="28" t="str">
        <f>Criteria!C4</f>
        <v>1.2</v>
      </c>
      <c r="D5" s="23" t="str">
        <f>Criteria!D4</f>
        <v>Is every decorative image correctly ignored by assistive technologies?</v>
      </c>
      <c r="E5" s="23" t="s">
        <v>131</v>
      </c>
      <c r="F5" s="29" t="s">
        <v>136</v>
      </c>
      <c r="G5" s="23"/>
      <c r="H5" s="23"/>
      <c r="AME5" s="12"/>
      <c r="AMF5" s="12"/>
      <c r="AMG5" s="12"/>
      <c r="AMH5" s="12"/>
      <c r="AMI5" s="12"/>
      <c r="AMJ5" s="12"/>
    </row>
    <row r="6" spans="1:1024" ht="45" x14ac:dyDescent="0.2">
      <c r="A6" s="109"/>
      <c r="B6" s="28" t="str">
        <f>Criteria!B5</f>
        <v>RGAA</v>
      </c>
      <c r="C6" s="28" t="str">
        <f>Criteria!C5</f>
        <v>1.3</v>
      </c>
      <c r="D6" s="23" t="str">
        <f>Criteria!D5</f>
        <v>For each image conveying information with a text alternative, is this alternative relevant (excluding special cases)?</v>
      </c>
      <c r="E6" s="23" t="s">
        <v>131</v>
      </c>
      <c r="F6" s="29" t="s">
        <v>136</v>
      </c>
      <c r="G6" s="23"/>
      <c r="H6" s="23"/>
    </row>
    <row r="7" spans="1:1024" ht="45" x14ac:dyDescent="0.2">
      <c r="A7" s="109"/>
      <c r="B7" s="28" t="str">
        <f>Criteria!B6</f>
        <v>RGAA</v>
      </c>
      <c r="C7" s="28" t="str">
        <f>Criteria!C6</f>
        <v>1.4</v>
      </c>
      <c r="D7" s="23" t="str">
        <f>Criteria!D6</f>
        <v>For each image used as a CAPTCHA or test image, with a text alternative, does this alternative make it possible to identify the nature and function of the image?</v>
      </c>
      <c r="E7" s="23" t="s">
        <v>131</v>
      </c>
      <c r="F7" s="29" t="s">
        <v>136</v>
      </c>
      <c r="G7" s="23"/>
      <c r="H7" s="23"/>
    </row>
    <row r="8" spans="1:1024" ht="45" x14ac:dyDescent="0.2">
      <c r="A8" s="109"/>
      <c r="B8" s="28" t="str">
        <f>Criteria!B7</f>
        <v>RGAA</v>
      </c>
      <c r="C8" s="28" t="str">
        <f>Criteria!C7</f>
        <v>1.5</v>
      </c>
      <c r="D8" s="23" t="str">
        <f>Criteria!D7</f>
        <v>For each image used as a CAPTCHA, is there an alternative access solution to the content or to the CAPTCHA function?</v>
      </c>
      <c r="E8" s="23" t="s">
        <v>131</v>
      </c>
      <c r="F8" s="29" t="s">
        <v>136</v>
      </c>
      <c r="G8" s="42"/>
      <c r="H8" s="23"/>
    </row>
    <row r="9" spans="1:1024" ht="30" x14ac:dyDescent="0.2">
      <c r="A9" s="109"/>
      <c r="B9" s="28" t="str">
        <f>Criteria!B8</f>
        <v>RGAA</v>
      </c>
      <c r="C9" s="28" t="str">
        <f>Criteria!C8</f>
        <v>1.6</v>
      </c>
      <c r="D9" s="23" t="str">
        <f>Criteria!D8</f>
        <v>Does each image conveying information have, if necessary, a detailed description?</v>
      </c>
      <c r="E9" s="23" t="s">
        <v>131</v>
      </c>
      <c r="F9" s="29" t="s">
        <v>136</v>
      </c>
      <c r="G9" s="23"/>
      <c r="H9" s="23"/>
    </row>
    <row r="10" spans="1:1024" ht="30" x14ac:dyDescent="0.2">
      <c r="A10" s="109"/>
      <c r="B10" s="28" t="str">
        <f>Criteria!B9</f>
        <v>RGAA</v>
      </c>
      <c r="C10" s="28" t="str">
        <f>Criteria!C9</f>
        <v>1.7</v>
      </c>
      <c r="D10" s="23" t="str">
        <f>Criteria!D9</f>
        <v>For each image conveying information with a detailed description, is this description relevant?</v>
      </c>
      <c r="E10" s="23" t="s">
        <v>131</v>
      </c>
      <c r="F10" s="29" t="s">
        <v>136</v>
      </c>
      <c r="G10" s="23"/>
      <c r="H10" s="23"/>
    </row>
    <row r="11" spans="1:1024" ht="60" x14ac:dyDescent="0.2">
      <c r="A11" s="109"/>
      <c r="B11" s="28" t="str">
        <f>Criteria!B10</f>
        <v>RGAA</v>
      </c>
      <c r="C11" s="28" t="str">
        <f>Criteria!C10</f>
        <v>1.8</v>
      </c>
      <c r="D11" s="23" t="str">
        <f>Criteria!D10</f>
        <v>In the absence of a replacement mechanism, each image of text conveying information must, if possible, be replaced by styled text. Is this rule respected (excluding special cases)?</v>
      </c>
      <c r="E11" s="23" t="s">
        <v>131</v>
      </c>
      <c r="F11" s="29" t="s">
        <v>136</v>
      </c>
      <c r="G11" s="23"/>
      <c r="H11" s="23"/>
    </row>
    <row r="12" spans="1:1024" ht="30" x14ac:dyDescent="0.2">
      <c r="A12" s="110"/>
      <c r="B12" s="28" t="str">
        <f>Criteria!B11</f>
        <v>RGAA</v>
      </c>
      <c r="C12" s="28" t="str">
        <f>Criteria!C11</f>
        <v>1.9</v>
      </c>
      <c r="D12" s="23" t="str">
        <f>Criteria!D11</f>
        <v>Is each image caption, if necessary, correctly linked to the corresponding image?</v>
      </c>
      <c r="E12" s="23" t="s">
        <v>131</v>
      </c>
      <c r="F12" s="29" t="s">
        <v>136</v>
      </c>
      <c r="G12" s="23"/>
      <c r="H12" s="23"/>
    </row>
    <row r="13" spans="1:1024" ht="30" x14ac:dyDescent="0.2">
      <c r="A13" s="108" t="str">
        <f>Criteria!$A$12</f>
        <v>FRAMES</v>
      </c>
      <c r="B13" s="28" t="str">
        <f>Criteria!B12</f>
        <v>RGAA</v>
      </c>
      <c r="C13" s="28" t="str">
        <f>Criteria!C12</f>
        <v>2.1</v>
      </c>
      <c r="D13" s="23" t="str">
        <f>Criteria!D12</f>
        <v>Does each frame have a frame title?</v>
      </c>
      <c r="E13" s="23" t="s">
        <v>131</v>
      </c>
      <c r="F13" s="29" t="s">
        <v>136</v>
      </c>
      <c r="G13" s="30"/>
      <c r="H13" s="23"/>
    </row>
    <row r="14" spans="1:1024" ht="30" x14ac:dyDescent="0.2">
      <c r="A14" s="110"/>
      <c r="B14" s="28" t="str">
        <f>Criteria!B13</f>
        <v>RGAA</v>
      </c>
      <c r="C14" s="28" t="str">
        <f>Criteria!C13</f>
        <v>2.2</v>
      </c>
      <c r="D14" s="23" t="str">
        <f>Criteria!D13</f>
        <v>For each frame with a frame title, is this frame title relevant?</v>
      </c>
      <c r="E14" s="23" t="s">
        <v>131</v>
      </c>
      <c r="F14" s="29" t="s">
        <v>136</v>
      </c>
      <c r="G14" s="23"/>
      <c r="H14" s="23"/>
    </row>
    <row r="15" spans="1:1024" ht="30" x14ac:dyDescent="0.2">
      <c r="A15" s="108" t="str">
        <f>Criteria!$A$14</f>
        <v>COLOURS</v>
      </c>
      <c r="B15" s="28" t="str">
        <f>Criteria!B14</f>
        <v>RGAA</v>
      </c>
      <c r="C15" s="28" t="str">
        <f>Criteria!C14</f>
        <v>3.1</v>
      </c>
      <c r="D15" s="23" t="str">
        <f>Criteria!D14</f>
        <v>On each web page, the information must not be provided by colour alone. Is this rule respected?</v>
      </c>
      <c r="E15" s="23" t="s">
        <v>131</v>
      </c>
      <c r="F15" s="29" t="s">
        <v>136</v>
      </c>
      <c r="G15" s="23"/>
      <c r="H15" s="23"/>
    </row>
    <row r="16" spans="1:1024" ht="45" x14ac:dyDescent="0.2">
      <c r="A16" s="109"/>
      <c r="B16" s="28" t="str">
        <f>Criteria!B15</f>
        <v>RGAA</v>
      </c>
      <c r="C16" s="28" t="str">
        <f>Criteria!C15</f>
        <v>3.2</v>
      </c>
      <c r="D16" s="23" t="str">
        <f>Criteria!D15</f>
        <v>On each web page, is the contrast between the colour of the text and the colour of its background sufficiently high (excluding special cases)?</v>
      </c>
      <c r="E16" s="23" t="s">
        <v>131</v>
      </c>
      <c r="F16" s="29" t="s">
        <v>136</v>
      </c>
      <c r="G16" s="23"/>
      <c r="H16" s="23"/>
    </row>
    <row r="17" spans="1:8" ht="60" x14ac:dyDescent="0.2">
      <c r="A17" s="110"/>
      <c r="B17" s="28" t="str">
        <f>Criteria!B16</f>
        <v>RGAA</v>
      </c>
      <c r="C17" s="28" t="str">
        <f>Criteria!C16</f>
        <v>3.3</v>
      </c>
      <c r="D17" s="23" t="str">
        <f>Criteria!D16</f>
        <v>On each web page, are the colours used in the user interface components or graphic element conveying informations sufficiently contrasting (excluding special cases)?</v>
      </c>
      <c r="E17" s="23" t="s">
        <v>131</v>
      </c>
      <c r="F17" s="29" t="s">
        <v>136</v>
      </c>
      <c r="G17" s="23"/>
      <c r="H17" s="23"/>
    </row>
    <row r="18" spans="1:8" ht="45" x14ac:dyDescent="0.2">
      <c r="A18" s="108" t="str">
        <f>Criteria!$A$17</f>
        <v>MULTIMEDIA</v>
      </c>
      <c r="B18" s="28" t="str">
        <f>Criteria!B17</f>
        <v>RGAA</v>
      </c>
      <c r="C18" s="28" t="str">
        <f>Criteria!C17</f>
        <v>4.1</v>
      </c>
      <c r="D18" s="23" t="str">
        <f>Criteria!D17</f>
        <v>Does each pre-recorded time-based media have, if necessary, a transcript or an audio description (excluding special cases)?</v>
      </c>
      <c r="E18" s="23" t="s">
        <v>131</v>
      </c>
      <c r="F18" s="29" t="s">
        <v>136</v>
      </c>
      <c r="G18" s="23"/>
      <c r="H18" s="23"/>
    </row>
    <row r="19" spans="1:8" ht="45" x14ac:dyDescent="0.2">
      <c r="A19" s="109"/>
      <c r="B19" s="28" t="str">
        <f>Criteria!B18</f>
        <v>RGAA</v>
      </c>
      <c r="C19" s="28" t="str">
        <f>Criteria!C18</f>
        <v>4.2</v>
      </c>
      <c r="D19" s="23" t="str">
        <f>Criteria!D18</f>
        <v>For each pre-recorded time-based media with a synchronised transcript or audio description, are these relevant (excluding special cases)?</v>
      </c>
      <c r="E19" s="23" t="s">
        <v>131</v>
      </c>
      <c r="F19" s="29" t="s">
        <v>136</v>
      </c>
      <c r="G19" s="23"/>
      <c r="H19" s="23"/>
    </row>
    <row r="20" spans="1:8" ht="45" x14ac:dyDescent="0.2">
      <c r="A20" s="109"/>
      <c r="B20" s="28" t="str">
        <f>Criteria!B19</f>
        <v>RGAA</v>
      </c>
      <c r="C20" s="28" t="str">
        <f>Criteria!C19</f>
        <v>4.3</v>
      </c>
      <c r="D20" s="23" t="str">
        <f>Criteria!D19</f>
        <v>Does each pre-recorded synchronised time-based media have, if necessary, synchronised captions (excluding special cases)?</v>
      </c>
      <c r="E20" s="23" t="s">
        <v>131</v>
      </c>
      <c r="F20" s="29" t="s">
        <v>136</v>
      </c>
      <c r="G20" s="23"/>
      <c r="H20" s="23"/>
    </row>
    <row r="21" spans="1:8" ht="45" x14ac:dyDescent="0.2">
      <c r="A21" s="109"/>
      <c r="B21" s="28" t="str">
        <f>Criteria!B20</f>
        <v>RGAA</v>
      </c>
      <c r="C21" s="28" t="str">
        <f>Criteria!C20</f>
        <v>4.4</v>
      </c>
      <c r="D21" s="23" t="str">
        <f>Criteria!D20</f>
        <v>For each pre-recorded synchronised time-based media with synchronised subtitles, are these captions relevant?</v>
      </c>
      <c r="E21" s="23" t="s">
        <v>131</v>
      </c>
      <c r="F21" s="29" t="s">
        <v>136</v>
      </c>
      <c r="G21" s="23"/>
      <c r="H21" s="23"/>
    </row>
    <row r="22" spans="1:8" ht="45" x14ac:dyDescent="0.2">
      <c r="A22" s="109"/>
      <c r="B22" s="28" t="str">
        <f>Criteria!B21</f>
        <v>RGAA</v>
      </c>
      <c r="C22" s="28" t="str">
        <f>Criteria!C21</f>
        <v>4.5</v>
      </c>
      <c r="D22" s="23" t="str">
        <f>Criteria!D21</f>
        <v>Does each pre-recorded time-based media have, if necessary, a synchronised audio description (excluding special cases)?</v>
      </c>
      <c r="E22" s="23" t="s">
        <v>131</v>
      </c>
      <c r="F22" s="29" t="s">
        <v>136</v>
      </c>
      <c r="G22" s="23"/>
      <c r="H22" s="23"/>
    </row>
    <row r="23" spans="1:8" ht="45" x14ac:dyDescent="0.2">
      <c r="A23" s="109"/>
      <c r="B23" s="28" t="str">
        <f>Criteria!B22</f>
        <v>RGAA</v>
      </c>
      <c r="C23" s="28" t="str">
        <f>Criteria!C22</f>
        <v>4.6</v>
      </c>
      <c r="D23" s="23" t="str">
        <f>Criteria!D22</f>
        <v>For each pre-recorded time-based media with a synchronised audio description, is this audio description relevant?</v>
      </c>
      <c r="E23" s="23" t="s">
        <v>131</v>
      </c>
      <c r="F23" s="29" t="s">
        <v>136</v>
      </c>
      <c r="G23" s="23"/>
      <c r="H23" s="23"/>
    </row>
    <row r="24" spans="1:8" ht="30" x14ac:dyDescent="0.2">
      <c r="A24" s="109"/>
      <c r="B24" s="28" t="str">
        <f>Criteria!B23</f>
        <v>RGAA</v>
      </c>
      <c r="C24" s="28" t="str">
        <f>Criteria!C23</f>
        <v>4.7</v>
      </c>
      <c r="D24" s="23" t="str">
        <f>Criteria!D23</f>
        <v>Is each time-based media clearly identifiable (excluding special cases)?</v>
      </c>
      <c r="E24" s="23" t="s">
        <v>131</v>
      </c>
      <c r="F24" s="29" t="s">
        <v>136</v>
      </c>
      <c r="G24" s="23"/>
      <c r="H24" s="23"/>
    </row>
    <row r="25" spans="1:8" ht="30" x14ac:dyDescent="0.2">
      <c r="A25" s="109"/>
      <c r="B25" s="28" t="str">
        <f>Criteria!B24</f>
        <v>RGAA</v>
      </c>
      <c r="C25" s="28" t="str">
        <f>Criteria!C24</f>
        <v>4.8</v>
      </c>
      <c r="D25" s="23" t="str">
        <f>Criteria!D24</f>
        <v>Does each non-time-based media have, if necessary, an alternative (excluding special cases)?</v>
      </c>
      <c r="E25" s="23" t="s">
        <v>131</v>
      </c>
      <c r="F25" s="29" t="s">
        <v>136</v>
      </c>
      <c r="G25" s="23"/>
      <c r="H25" s="23"/>
    </row>
    <row r="26" spans="1:8" ht="30" x14ac:dyDescent="0.2">
      <c r="A26" s="109"/>
      <c r="B26" s="28" t="str">
        <f>Criteria!B25</f>
        <v>RGAA</v>
      </c>
      <c r="C26" s="28" t="str">
        <f>Criteria!C25</f>
        <v>4.9</v>
      </c>
      <c r="D26" s="23" t="str">
        <f>Criteria!D25</f>
        <v>For each non-time-based media having an alternative, is this alternative relevant?</v>
      </c>
      <c r="E26" s="23" t="s">
        <v>131</v>
      </c>
      <c r="F26" s="29" t="s">
        <v>136</v>
      </c>
      <c r="G26" s="23"/>
      <c r="H26" s="23"/>
    </row>
    <row r="27" spans="1:8" ht="30" x14ac:dyDescent="0.2">
      <c r="A27" s="109"/>
      <c r="B27" s="28" t="str">
        <f>Criteria!B26</f>
        <v>RGAA</v>
      </c>
      <c r="C27" s="28" t="str">
        <f>Criteria!C26</f>
        <v>4.10</v>
      </c>
      <c r="D27" s="23" t="str">
        <f>Criteria!D26</f>
        <v>Is each automatically triggered sound controllable by the user?</v>
      </c>
      <c r="E27" s="23" t="s">
        <v>131</v>
      </c>
      <c r="F27" s="29" t="s">
        <v>136</v>
      </c>
      <c r="G27" s="23"/>
      <c r="H27" s="23"/>
    </row>
    <row r="28" spans="1:8" ht="30" x14ac:dyDescent="0.2">
      <c r="A28" s="109"/>
      <c r="B28" s="28" t="str">
        <f>Criteria!B27</f>
        <v>RGAA</v>
      </c>
      <c r="C28" s="28" t="str">
        <f>Criteria!C27</f>
        <v>4.11</v>
      </c>
      <c r="D28" s="23" t="str">
        <f>Criteria!D27</f>
        <v>Is the viewing of each time-based media, if required, controllable by keyboard and any pointing device?</v>
      </c>
      <c r="E28" s="23" t="s">
        <v>131</v>
      </c>
      <c r="F28" s="29" t="s">
        <v>136</v>
      </c>
      <c r="G28" s="23"/>
      <c r="H28" s="23"/>
    </row>
    <row r="29" spans="1:8" ht="45" x14ac:dyDescent="0.2">
      <c r="A29" s="109"/>
      <c r="B29" s="28" t="str">
        <f>Criteria!B28</f>
        <v>RGAA</v>
      </c>
      <c r="C29" s="28" t="str">
        <f>Criteria!C28</f>
        <v>4.12</v>
      </c>
      <c r="D29" s="23" t="str">
        <f>Criteria!D28</f>
        <v>Is the viewing of each non-time-based media accessible and operable by keyboard and any pointing device?</v>
      </c>
      <c r="E29" s="23" t="s">
        <v>131</v>
      </c>
      <c r="F29" s="29" t="s">
        <v>136</v>
      </c>
      <c r="G29" s="23"/>
      <c r="H29" s="23"/>
    </row>
    <row r="30" spans="1:8" ht="45" x14ac:dyDescent="0.2">
      <c r="A30" s="109"/>
      <c r="B30" s="28" t="str">
        <f>Criteria!B29</f>
        <v>RGAA</v>
      </c>
      <c r="C30" s="28" t="str">
        <f>Criteria!C29</f>
        <v>4.13</v>
      </c>
      <c r="D30" s="23" t="str">
        <f>Criteria!D29</f>
        <v>Is each time-based media and non-time-based media compatible with assistive technologies (excluding special cases)?</v>
      </c>
      <c r="E30" s="23" t="s">
        <v>131</v>
      </c>
      <c r="F30" s="29" t="s">
        <v>136</v>
      </c>
      <c r="G30" s="23"/>
      <c r="H30" s="23"/>
    </row>
    <row r="31" spans="1:8" ht="60" x14ac:dyDescent="0.2">
      <c r="A31" s="109"/>
      <c r="B31" s="28" t="str">
        <f>Criteria!B30</f>
        <v>-</v>
      </c>
      <c r="C31" s="28" t="str">
        <f>Criteria!C30</f>
        <v>4.14</v>
      </c>
      <c r="D31" s="23" t="str">
        <f>Criteria!D30</f>
        <v>For each time-based media that has a synchronised caption or audio description track, are the control features for these alternatives presented at the same level as the main features?</v>
      </c>
      <c r="E31" s="23" t="s">
        <v>131</v>
      </c>
      <c r="F31" s="29" t="s">
        <v>136</v>
      </c>
      <c r="G31" s="23"/>
      <c r="H31" s="23"/>
    </row>
    <row r="32" spans="1:8" ht="60" x14ac:dyDescent="0.2">
      <c r="A32" s="109"/>
      <c r="B32" s="28" t="str">
        <f>Criteria!B31</f>
        <v>-</v>
      </c>
      <c r="C32" s="28" t="str">
        <f>Criteria!C31</f>
        <v>4.15</v>
      </c>
      <c r="D32" s="23" t="str">
        <f>Criteria!D31</f>
        <v>For each feature that transmits, converts or records pre-recorded synchronised time-based media that has a captions track, are the captions correctly preserved at the end of the process?</v>
      </c>
      <c r="E32" s="23" t="s">
        <v>131</v>
      </c>
      <c r="F32" s="29" t="s">
        <v>136</v>
      </c>
      <c r="G32" s="23"/>
      <c r="H32" s="23"/>
    </row>
    <row r="33" spans="1:9" ht="60" x14ac:dyDescent="0.2">
      <c r="A33" s="109"/>
      <c r="B33" s="28" t="str">
        <f>Criteria!B32</f>
        <v>-</v>
      </c>
      <c r="C33" s="28" t="str">
        <f>Criteria!C32</f>
        <v>4.16</v>
      </c>
      <c r="D33" s="23" t="str">
        <f>Criteria!D32</f>
        <v>For each feature that transmits, converts or records a pre-recorded time-based media with an audio description, is at the end of the process the audio description correctly preserved?</v>
      </c>
      <c r="E33" s="23" t="s">
        <v>131</v>
      </c>
      <c r="F33" s="29" t="s">
        <v>136</v>
      </c>
      <c r="G33" s="23"/>
      <c r="H33" s="23"/>
    </row>
    <row r="34" spans="1:9" ht="45" x14ac:dyDescent="0.2">
      <c r="A34" s="109"/>
      <c r="B34" s="28" t="str">
        <f>Criteria!B33</f>
        <v>-</v>
      </c>
      <c r="C34" s="28" t="str">
        <f>Criteria!C33</f>
        <v>4.17</v>
      </c>
      <c r="D34" s="23" t="str">
        <f>Criteria!D33</f>
        <v>For each pre-recorded time-based media, is the presentation of captions controllable by the user (excluding special cases)?</v>
      </c>
      <c r="E34" s="23" t="s">
        <v>131</v>
      </c>
      <c r="F34" s="29" t="s">
        <v>136</v>
      </c>
      <c r="G34" s="23"/>
      <c r="H34" s="23"/>
    </row>
    <row r="35" spans="1:9" ht="45" x14ac:dyDescent="0.2">
      <c r="A35" s="110"/>
      <c r="B35" s="28" t="str">
        <f>Criteria!B34</f>
        <v>-</v>
      </c>
      <c r="C35" s="28" t="str">
        <f>Criteria!C34</f>
        <v>4.18</v>
      </c>
      <c r="D35" s="23" t="str">
        <f>Criteria!D34</f>
        <v>For each pre-recorded synchronised time-based media that has subtitles, can these be vocalised (excluding special cases)?</v>
      </c>
      <c r="E35" s="23" t="s">
        <v>131</v>
      </c>
      <c r="F35" s="29" t="s">
        <v>136</v>
      </c>
      <c r="G35" s="23"/>
      <c r="H35" s="23"/>
    </row>
    <row r="36" spans="1:9" ht="30" x14ac:dyDescent="0.2">
      <c r="A36" s="108" t="str">
        <f>Criteria!$A$35</f>
        <v>TABLES</v>
      </c>
      <c r="B36" s="28" t="str">
        <f>Criteria!B35</f>
        <v>RGAA</v>
      </c>
      <c r="C36" s="28" t="str">
        <f>Criteria!C35</f>
        <v>5.1</v>
      </c>
      <c r="D36" s="23" t="str">
        <f>Criteria!D35</f>
        <v>Does each complex data table have a summary?</v>
      </c>
      <c r="E36" s="23" t="s">
        <v>131</v>
      </c>
      <c r="F36" s="29" t="s">
        <v>136</v>
      </c>
      <c r="G36" s="23"/>
      <c r="H36" s="23"/>
    </row>
    <row r="37" spans="1:9" ht="30" x14ac:dyDescent="0.2">
      <c r="A37" s="109"/>
      <c r="B37" s="28" t="str">
        <f>Criteria!B36</f>
        <v>RGAA</v>
      </c>
      <c r="C37" s="28" t="str">
        <f>Criteria!C36</f>
        <v>5.2</v>
      </c>
      <c r="D37" s="23" t="str">
        <f>Criteria!D36</f>
        <v>For each complex data table with a summary, is the summary relevant?</v>
      </c>
      <c r="E37" s="23" t="s">
        <v>131</v>
      </c>
      <c r="F37" s="29" t="s">
        <v>136</v>
      </c>
      <c r="G37" s="23"/>
      <c r="H37" s="23"/>
    </row>
    <row r="38" spans="1:9" ht="30" x14ac:dyDescent="0.2">
      <c r="A38" s="109"/>
      <c r="B38" s="28" t="str">
        <f>Criteria!B37</f>
        <v>RGAA</v>
      </c>
      <c r="C38" s="28" t="str">
        <f>Criteria!C37</f>
        <v>5.3</v>
      </c>
      <c r="D38" s="23" t="str">
        <f>Criteria!D37</f>
        <v>For each layout table, is the linearized content still comprehensible?</v>
      </c>
      <c r="E38" s="23" t="s">
        <v>131</v>
      </c>
      <c r="F38" s="29" t="s">
        <v>136</v>
      </c>
      <c r="G38" s="23"/>
      <c r="H38" s="23"/>
    </row>
    <row r="39" spans="1:9" ht="30" x14ac:dyDescent="0.2">
      <c r="A39" s="109"/>
      <c r="B39" s="28" t="str">
        <f>Criteria!B38</f>
        <v>RGAA</v>
      </c>
      <c r="C39" s="28" t="str">
        <f>Criteria!C38</f>
        <v>5.4</v>
      </c>
      <c r="D39" s="23" t="str">
        <f>Criteria!D38</f>
        <v>For each data table with a title, is the title correctly associated with the data table?</v>
      </c>
      <c r="E39" s="23" t="s">
        <v>131</v>
      </c>
      <c r="F39" s="29" t="s">
        <v>136</v>
      </c>
      <c r="G39" s="23"/>
      <c r="H39" s="23"/>
    </row>
    <row r="40" spans="1:9" ht="30" x14ac:dyDescent="0.2">
      <c r="A40" s="109"/>
      <c r="B40" s="28" t="str">
        <f>Criteria!B39</f>
        <v>RGAA</v>
      </c>
      <c r="C40" s="28" t="str">
        <f>Criteria!C39</f>
        <v>5.5</v>
      </c>
      <c r="D40" s="23" t="str">
        <f>Criteria!D39</f>
        <v>For each data table with a title, is the title relevant?</v>
      </c>
      <c r="E40" s="23" t="s">
        <v>131</v>
      </c>
      <c r="F40" s="29" t="s">
        <v>136</v>
      </c>
      <c r="G40" s="31"/>
      <c r="H40" s="23"/>
    </row>
    <row r="41" spans="1:9" ht="30" x14ac:dyDescent="0.2">
      <c r="A41" s="109"/>
      <c r="B41" s="28" t="str">
        <f>Criteria!B40</f>
        <v>RGAA</v>
      </c>
      <c r="C41" s="28" t="str">
        <f>Criteria!C40</f>
        <v>5.6</v>
      </c>
      <c r="D41" s="23" t="str">
        <f>Criteria!D40</f>
        <v>For each data table, are each column header and each row header correctly declared?</v>
      </c>
      <c r="E41" s="23" t="s">
        <v>131</v>
      </c>
      <c r="F41" s="29" t="s">
        <v>136</v>
      </c>
      <c r="G41" s="23"/>
      <c r="H41" s="23"/>
    </row>
    <row r="42" spans="1:9" ht="45" x14ac:dyDescent="0.2">
      <c r="A42" s="109"/>
      <c r="B42" s="28" t="str">
        <f>Criteria!B41</f>
        <v>RGAA</v>
      </c>
      <c r="C42" s="28" t="str">
        <f>Criteria!C41</f>
        <v>5.7</v>
      </c>
      <c r="D42" s="23" t="str">
        <f>Criteria!D41</f>
        <v>For each data table, is the appropriate technique used to associate each cell with its headers (excluding special cases)?</v>
      </c>
      <c r="E42" s="23" t="s">
        <v>131</v>
      </c>
      <c r="F42" s="29" t="s">
        <v>136</v>
      </c>
      <c r="G42" s="23"/>
      <c r="H42" s="23"/>
    </row>
    <row r="43" spans="1:9" ht="30" x14ac:dyDescent="0.2">
      <c r="A43" s="110"/>
      <c r="B43" s="28" t="str">
        <f>Criteria!B42</f>
        <v>RGAA</v>
      </c>
      <c r="C43" s="28" t="str">
        <f>Criteria!C42</f>
        <v>5.8</v>
      </c>
      <c r="D43" s="23" t="str">
        <f>Criteria!D42</f>
        <v>Each layout table must not use elements specific to data tables. Is this rule respected?</v>
      </c>
      <c r="E43" s="23" t="s">
        <v>131</v>
      </c>
      <c r="F43" s="29" t="s">
        <v>136</v>
      </c>
      <c r="G43" s="23"/>
      <c r="H43" s="23"/>
    </row>
    <row r="44" spans="1:9" ht="30" x14ac:dyDescent="0.2">
      <c r="A44" s="108" t="str">
        <f>Criteria!$A$43</f>
        <v>LINKS</v>
      </c>
      <c r="B44" s="28" t="str">
        <f>Criteria!B43</f>
        <v>RGAA</v>
      </c>
      <c r="C44" s="28" t="str">
        <f>Criteria!C43</f>
        <v>6.1</v>
      </c>
      <c r="D44" s="23" t="str">
        <f>Criteria!D43</f>
        <v>Is every link explicit (except in special cases)?</v>
      </c>
      <c r="E44" s="23" t="s">
        <v>131</v>
      </c>
      <c r="F44" s="29" t="s">
        <v>136</v>
      </c>
      <c r="G44" s="23"/>
      <c r="H44" s="23"/>
    </row>
    <row r="45" spans="1:9" ht="30" x14ac:dyDescent="0.2">
      <c r="A45" s="110"/>
      <c r="B45" s="28" t="str">
        <f>Criteria!B44</f>
        <v>RGAA</v>
      </c>
      <c r="C45" s="28" t="str">
        <f>Criteria!C44</f>
        <v>6.2</v>
      </c>
      <c r="D45" s="23" t="str">
        <f>Criteria!D44</f>
        <v>On each web page, does each link have an accessible name?</v>
      </c>
      <c r="E45" s="23" t="s">
        <v>131</v>
      </c>
      <c r="F45" s="29" t="s">
        <v>136</v>
      </c>
      <c r="G45" s="23"/>
      <c r="H45" s="23"/>
    </row>
    <row r="46" spans="1:9" ht="30" x14ac:dyDescent="0.2">
      <c r="A46" s="108" t="str">
        <f>Criteria!$A$45</f>
        <v>SCRIPTS</v>
      </c>
      <c r="B46" s="28" t="str">
        <f>Criteria!B45</f>
        <v>RGAA</v>
      </c>
      <c r="C46" s="28" t="str">
        <f>Criteria!C45</f>
        <v>7.1</v>
      </c>
      <c r="D46" s="23" t="str">
        <f>Criteria!D45</f>
        <v>Is each script, if necessary, compatible with assistive technologies?</v>
      </c>
      <c r="E46" s="23" t="s">
        <v>131</v>
      </c>
      <c r="F46" s="29" t="s">
        <v>136</v>
      </c>
      <c r="G46" s="23"/>
      <c r="H46" s="23"/>
    </row>
    <row r="47" spans="1:9" ht="30" x14ac:dyDescent="0.2">
      <c r="A47" s="109"/>
      <c r="B47" s="28" t="str">
        <f>Criteria!B46</f>
        <v>RGAA</v>
      </c>
      <c r="C47" s="28" t="str">
        <f>Criteria!C46</f>
        <v>7.2</v>
      </c>
      <c r="D47" s="23" t="str">
        <f>Criteria!D46</f>
        <v>For each script with an alternative, is this alternative relevant?</v>
      </c>
      <c r="E47" s="23" t="s">
        <v>131</v>
      </c>
      <c r="F47" s="29" t="s">
        <v>136</v>
      </c>
      <c r="G47" s="23"/>
      <c r="H47" s="23"/>
      <c r="I47" s="37"/>
    </row>
    <row r="48" spans="1:9" ht="30" x14ac:dyDescent="0.2">
      <c r="A48" s="109"/>
      <c r="B48" s="28" t="str">
        <f>Criteria!B47</f>
        <v>RGAA</v>
      </c>
      <c r="C48" s="28" t="str">
        <f>Criteria!C47</f>
        <v>7.3</v>
      </c>
      <c r="D48" s="23" t="str">
        <f>Criteria!D47</f>
        <v>Is each script accessible and operable by keyboard and any pointing device (excluding special cases)?</v>
      </c>
      <c r="E48" s="23" t="s">
        <v>131</v>
      </c>
      <c r="F48" s="29" t="s">
        <v>136</v>
      </c>
      <c r="G48" s="23"/>
      <c r="H48" s="23"/>
    </row>
    <row r="49" spans="1:8" ht="30" x14ac:dyDescent="0.2">
      <c r="A49" s="109"/>
      <c r="B49" s="28" t="str">
        <f>Criteria!B48</f>
        <v>RGAA</v>
      </c>
      <c r="C49" s="28" t="str">
        <f>Criteria!C48</f>
        <v>7.4</v>
      </c>
      <c r="D49" s="23" t="str">
        <f>Criteria!D48</f>
        <v>For each script that initiates a context change, is the user warned or does the user have control?</v>
      </c>
      <c r="E49" s="23" t="s">
        <v>131</v>
      </c>
      <c r="F49" s="29" t="s">
        <v>136</v>
      </c>
      <c r="G49" s="23"/>
      <c r="H49" s="23"/>
    </row>
    <row r="50" spans="1:8" ht="30" x14ac:dyDescent="0.2">
      <c r="A50" s="110"/>
      <c r="B50" s="28" t="str">
        <f>Criteria!B49</f>
        <v>RGAA</v>
      </c>
      <c r="C50" s="28" t="str">
        <f>Criteria!C49</f>
        <v>7.5</v>
      </c>
      <c r="D50" s="23" t="str">
        <f>Criteria!D49</f>
        <v>On each web page, are status messages correctly rendered (by assistive technologies)?</v>
      </c>
      <c r="E50" s="23" t="s">
        <v>131</v>
      </c>
      <c r="F50" s="29" t="s">
        <v>136</v>
      </c>
      <c r="G50" s="23"/>
      <c r="H50" s="23"/>
    </row>
    <row r="51" spans="1:8" ht="30" x14ac:dyDescent="0.2">
      <c r="A51" s="108" t="str">
        <f>Criteria!$A$50</f>
        <v>MANDATORY ELEMENTS</v>
      </c>
      <c r="B51" s="28" t="str">
        <f>Criteria!B50</f>
        <v>RGAA</v>
      </c>
      <c r="C51" s="28" t="str">
        <f>Criteria!C50</f>
        <v>8.1</v>
      </c>
      <c r="D51" s="23" t="str">
        <f>Criteria!D50</f>
        <v>Has each web page a defined document type?</v>
      </c>
      <c r="E51" s="23" t="s">
        <v>131</v>
      </c>
      <c r="F51" s="29" t="s">
        <v>136</v>
      </c>
      <c r="G51" s="23"/>
      <c r="H51" s="23"/>
    </row>
    <row r="52" spans="1:8" ht="30" x14ac:dyDescent="0.2">
      <c r="A52" s="109"/>
      <c r="B52" s="28" t="str">
        <f>Criteria!B51</f>
        <v>RGAA</v>
      </c>
      <c r="C52" s="28" t="str">
        <f>Criteria!C51</f>
        <v>8.2</v>
      </c>
      <c r="D52" s="23" t="str">
        <f>Criteria!D51</f>
        <v>For each web page, is the generated source code valid for the specified document type?</v>
      </c>
      <c r="E52" s="23" t="s">
        <v>131</v>
      </c>
      <c r="F52" s="29" t="s">
        <v>136</v>
      </c>
      <c r="G52" s="23"/>
      <c r="H52" s="23"/>
    </row>
    <row r="53" spans="1:8" ht="30" x14ac:dyDescent="0.2">
      <c r="A53" s="109"/>
      <c r="B53" s="28" t="str">
        <f>Criteria!B52</f>
        <v>RGAA</v>
      </c>
      <c r="C53" s="28" t="str">
        <f>Criteria!C52</f>
        <v>8.3</v>
      </c>
      <c r="D53" s="23" t="str">
        <f>Criteria!D52</f>
        <v>On each web page, is the default language present?</v>
      </c>
      <c r="E53" s="23" t="s">
        <v>131</v>
      </c>
      <c r="F53" s="29" t="s">
        <v>136</v>
      </c>
      <c r="G53" s="23"/>
      <c r="H53" s="23"/>
    </row>
    <row r="54" spans="1:8" ht="30" x14ac:dyDescent="0.2">
      <c r="A54" s="109"/>
      <c r="B54" s="28" t="str">
        <f>Criteria!B53</f>
        <v>RGAA</v>
      </c>
      <c r="C54" s="28" t="str">
        <f>Criteria!C53</f>
        <v>8.4</v>
      </c>
      <c r="D54" s="23" t="str">
        <f>Criteria!D53</f>
        <v>For each web page with a default language, is the language code relevant?</v>
      </c>
      <c r="E54" s="23" t="s">
        <v>131</v>
      </c>
      <c r="F54" s="29" t="s">
        <v>136</v>
      </c>
      <c r="G54" s="23"/>
      <c r="H54" s="23"/>
    </row>
    <row r="55" spans="1:8" ht="30" x14ac:dyDescent="0.2">
      <c r="A55" s="109"/>
      <c r="B55" s="28" t="str">
        <f>Criteria!B54</f>
        <v>RGAA</v>
      </c>
      <c r="C55" s="28" t="str">
        <f>Criteria!C54</f>
        <v>8.5</v>
      </c>
      <c r="D55" s="23" t="str">
        <f>Criteria!D54</f>
        <v>Does every web page have a page title?</v>
      </c>
      <c r="E55" s="23" t="s">
        <v>131</v>
      </c>
      <c r="F55" s="29" t="s">
        <v>136</v>
      </c>
      <c r="G55" s="23"/>
      <c r="H55" s="23"/>
    </row>
    <row r="56" spans="1:8" ht="30" x14ac:dyDescent="0.2">
      <c r="A56" s="109"/>
      <c r="B56" s="28" t="str">
        <f>Criteria!B55</f>
        <v>RGAA</v>
      </c>
      <c r="C56" s="28" t="str">
        <f>Criteria!C55</f>
        <v>8.6</v>
      </c>
      <c r="D56" s="23" t="str">
        <f>Criteria!D55</f>
        <v>For each web page with a page title, is this title relevant?</v>
      </c>
      <c r="E56" s="23" t="s">
        <v>131</v>
      </c>
      <c r="F56" s="29" t="s">
        <v>136</v>
      </c>
      <c r="G56" s="23"/>
      <c r="H56" s="23"/>
    </row>
    <row r="57" spans="1:8" ht="30" x14ac:dyDescent="0.2">
      <c r="A57" s="109"/>
      <c r="B57" s="28" t="str">
        <f>Criteria!B56</f>
        <v>RGAA</v>
      </c>
      <c r="C57" s="28" t="str">
        <f>Criteria!C56</f>
        <v>8.7</v>
      </c>
      <c r="D57" s="23" t="str">
        <f>Criteria!D56</f>
        <v>On each web page, is each language change indicated in the source code (excluding special cases)?</v>
      </c>
      <c r="E57" s="23" t="s">
        <v>131</v>
      </c>
      <c r="F57" s="29" t="s">
        <v>136</v>
      </c>
      <c r="G57" s="23"/>
      <c r="H57" s="23"/>
    </row>
    <row r="58" spans="1:8" ht="30" x14ac:dyDescent="0.2">
      <c r="A58" s="109"/>
      <c r="B58" s="28" t="str">
        <f>Criteria!B57</f>
        <v>RGAA</v>
      </c>
      <c r="C58" s="28" t="str">
        <f>Criteria!C57</f>
        <v>8.8</v>
      </c>
      <c r="D58" s="23" t="str">
        <f>Criteria!D57</f>
        <v>On each web page, is the language code for each language change valid and relevant?</v>
      </c>
      <c r="E58" s="23" t="s">
        <v>131</v>
      </c>
      <c r="F58" s="29" t="s">
        <v>136</v>
      </c>
      <c r="G58" s="23"/>
      <c r="H58" s="23"/>
    </row>
    <row r="59" spans="1:8" ht="30" x14ac:dyDescent="0.2">
      <c r="A59" s="109"/>
      <c r="B59" s="28" t="str">
        <f>Criteria!B58</f>
        <v>RGAA</v>
      </c>
      <c r="C59" s="28" t="str">
        <f>Criteria!C58</f>
        <v>8.9</v>
      </c>
      <c r="D59" s="23" t="str">
        <f>Criteria!D58</f>
        <v>On each web page, tags must not be used only for layout purposes. Is this rule respected?</v>
      </c>
      <c r="E59" s="23" t="s">
        <v>131</v>
      </c>
      <c r="F59" s="29" t="s">
        <v>136</v>
      </c>
      <c r="G59" s="23"/>
      <c r="H59" s="23"/>
    </row>
    <row r="60" spans="1:8" ht="30" x14ac:dyDescent="0.2">
      <c r="A60" s="110"/>
      <c r="B60" s="28" t="str">
        <f>Criteria!B59</f>
        <v>RGAA</v>
      </c>
      <c r="C60" s="28" t="str">
        <f>Criteria!C59</f>
        <v>8.10</v>
      </c>
      <c r="D60" s="23" t="str">
        <f>Criteria!D59</f>
        <v>On each web page, are changes in reading direction indicated?</v>
      </c>
      <c r="E60" s="23" t="s">
        <v>131</v>
      </c>
      <c r="F60" s="29" t="s">
        <v>136</v>
      </c>
      <c r="G60" s="23"/>
      <c r="H60" s="23"/>
    </row>
    <row r="61" spans="1:8" ht="30" x14ac:dyDescent="0.2">
      <c r="A61" s="108" t="str">
        <f>Criteria!$A$60</f>
        <v>STRUCTURE</v>
      </c>
      <c r="B61" s="28" t="str">
        <f>Criteria!B60</f>
        <v>RGAA</v>
      </c>
      <c r="C61" s="28" t="str">
        <f>Criteria!C60</f>
        <v>9.1</v>
      </c>
      <c r="D61" s="23" t="str">
        <f>Criteria!D60</f>
        <v>On each web page, is the information structured by the appropriate use of headings?</v>
      </c>
      <c r="E61" s="23" t="s">
        <v>131</v>
      </c>
      <c r="F61" s="29" t="s">
        <v>136</v>
      </c>
      <c r="G61" s="23"/>
      <c r="H61" s="23"/>
    </row>
    <row r="62" spans="1:8" ht="30" x14ac:dyDescent="0.2">
      <c r="A62" s="109"/>
      <c r="B62" s="28" t="str">
        <f>Criteria!B61</f>
        <v>RGAA</v>
      </c>
      <c r="C62" s="28" t="str">
        <f>Criteria!C61</f>
        <v>9.2</v>
      </c>
      <c r="D62" s="23" t="str">
        <f>Criteria!D61</f>
        <v>On each web page, is the document structure consistent (excluding special cases)?</v>
      </c>
      <c r="E62" s="23" t="s">
        <v>131</v>
      </c>
      <c r="F62" s="29" t="s">
        <v>136</v>
      </c>
      <c r="G62" s="23"/>
      <c r="H62" s="23"/>
    </row>
    <row r="63" spans="1:8" ht="30" x14ac:dyDescent="0.2">
      <c r="A63" s="109"/>
      <c r="B63" s="28" t="str">
        <f>Criteria!B62</f>
        <v>RGAA</v>
      </c>
      <c r="C63" s="28" t="str">
        <f>Criteria!C62</f>
        <v>9.3</v>
      </c>
      <c r="D63" s="23" t="str">
        <f>Criteria!D62</f>
        <v>On each web page, is each list correctly structured?</v>
      </c>
      <c r="E63" s="23" t="s">
        <v>131</v>
      </c>
      <c r="F63" s="29" t="s">
        <v>136</v>
      </c>
      <c r="G63" s="23"/>
      <c r="H63" s="23"/>
    </row>
    <row r="64" spans="1:8" ht="30" x14ac:dyDescent="0.2">
      <c r="A64" s="110"/>
      <c r="B64" s="28" t="str">
        <f>Criteria!B63</f>
        <v>RGAA</v>
      </c>
      <c r="C64" s="28" t="str">
        <f>Criteria!C63</f>
        <v>9.4</v>
      </c>
      <c r="D64" s="23" t="str">
        <f>Criteria!D63</f>
        <v>On each web page, is each quotation correctly indicated?</v>
      </c>
      <c r="E64" s="23" t="s">
        <v>131</v>
      </c>
      <c r="F64" s="29" t="s">
        <v>136</v>
      </c>
      <c r="G64" s="23"/>
      <c r="H64" s="23"/>
    </row>
    <row r="65" spans="1:8" ht="30" x14ac:dyDescent="0.2">
      <c r="A65" s="108" t="str">
        <f>Criteria!$A$64</f>
        <v>PRESENTATION</v>
      </c>
      <c r="B65" s="28" t="str">
        <f>Criteria!B64</f>
        <v>RGAA</v>
      </c>
      <c r="C65" s="28" t="str">
        <f>Criteria!C64</f>
        <v>10.1</v>
      </c>
      <c r="D65" s="23" t="str">
        <f>Criteria!D64</f>
        <v>In the website, are style sheets used to control the presentation of information?</v>
      </c>
      <c r="E65" s="23" t="s">
        <v>131</v>
      </c>
      <c r="F65" s="29" t="s">
        <v>136</v>
      </c>
      <c r="G65" s="23"/>
      <c r="H65" s="23"/>
    </row>
    <row r="66" spans="1:8" ht="45" x14ac:dyDescent="0.2">
      <c r="A66" s="109"/>
      <c r="B66" s="28" t="str">
        <f>Criteria!B65</f>
        <v>RGAA</v>
      </c>
      <c r="C66" s="28" t="str">
        <f>Criteria!C65</f>
        <v>10.2</v>
      </c>
      <c r="D66" s="23" t="str">
        <f>Criteria!D65</f>
        <v>On each web page, is the visible content conveying information still present when the style sheets are deactivated?</v>
      </c>
      <c r="E66" s="23" t="s">
        <v>131</v>
      </c>
      <c r="F66" s="29" t="s">
        <v>136</v>
      </c>
      <c r="G66" s="23"/>
      <c r="H66" s="23"/>
    </row>
    <row r="67" spans="1:8" ht="30" x14ac:dyDescent="0.2">
      <c r="A67" s="109"/>
      <c r="B67" s="28" t="str">
        <f>Criteria!B66</f>
        <v>RGAA</v>
      </c>
      <c r="C67" s="28" t="str">
        <f>Criteria!C66</f>
        <v>10.3</v>
      </c>
      <c r="D67" s="23" t="str">
        <f>Criteria!D66</f>
        <v>On each web page, does the information remain understandable when the style sheets are deactivated?</v>
      </c>
      <c r="E67" s="23" t="s">
        <v>131</v>
      </c>
      <c r="F67" s="29" t="s">
        <v>136</v>
      </c>
      <c r="G67" s="23"/>
      <c r="H67" s="23"/>
    </row>
    <row r="68" spans="1:8" ht="45" x14ac:dyDescent="0.2">
      <c r="A68" s="109"/>
      <c r="B68" s="28" t="str">
        <f>Criteria!B67</f>
        <v>RGAA</v>
      </c>
      <c r="C68" s="28" t="str">
        <f>Criteria!C67</f>
        <v>10.4</v>
      </c>
      <c r="D68" s="23" t="str">
        <f>Criteria!D67</f>
        <v>On each web page, is the text still readable when the font size is increased by at least 200% (excluding special cases)?</v>
      </c>
      <c r="E68" s="23" t="s">
        <v>131</v>
      </c>
      <c r="F68" s="29" t="s">
        <v>136</v>
      </c>
      <c r="G68" s="23"/>
      <c r="H68" s="23"/>
    </row>
    <row r="69" spans="1:8" ht="30" x14ac:dyDescent="0.2">
      <c r="A69" s="109"/>
      <c r="B69" s="28" t="str">
        <f>Criteria!B68</f>
        <v>RGAA</v>
      </c>
      <c r="C69" s="28" t="str">
        <f>Criteria!C68</f>
        <v>10.5</v>
      </c>
      <c r="D69" s="23" t="str">
        <f>Criteria!D68</f>
        <v>On each web page, are the CSS declarations for element background and font colours used correctly?</v>
      </c>
      <c r="E69" s="23" t="s">
        <v>131</v>
      </c>
      <c r="F69" s="29" t="s">
        <v>136</v>
      </c>
      <c r="G69" s="23"/>
      <c r="H69" s="23"/>
    </row>
    <row r="70" spans="1:8" ht="30" x14ac:dyDescent="0.2">
      <c r="A70" s="109"/>
      <c r="B70" s="28" t="str">
        <f>Criteria!B69</f>
        <v>RGAA</v>
      </c>
      <c r="C70" s="28" t="str">
        <f>Criteria!C69</f>
        <v>10.6</v>
      </c>
      <c r="D70" s="23" t="str">
        <f>Criteria!D69</f>
        <v>On each web page, is each link whose nature is not obvious visible in relation to the surrounding text?</v>
      </c>
      <c r="E70" s="23" t="s">
        <v>131</v>
      </c>
      <c r="F70" s="29" t="s">
        <v>136</v>
      </c>
      <c r="G70" s="23"/>
      <c r="H70" s="23"/>
    </row>
    <row r="71" spans="1:8" ht="30" x14ac:dyDescent="0.2">
      <c r="A71" s="109"/>
      <c r="B71" s="28" t="str">
        <f>Criteria!B70</f>
        <v>RGAA</v>
      </c>
      <c r="C71" s="28" t="str">
        <f>Criteria!C70</f>
        <v>10.7</v>
      </c>
      <c r="D71" s="23" t="str">
        <f>Criteria!D70</f>
        <v>On each web page, for each element receiving the focus, is the focus visible?</v>
      </c>
      <c r="E71" s="23" t="s">
        <v>131</v>
      </c>
      <c r="F71" s="29" t="s">
        <v>136</v>
      </c>
      <c r="G71" s="23"/>
      <c r="H71" s="23"/>
    </row>
    <row r="72" spans="1:8" ht="30" x14ac:dyDescent="0.2">
      <c r="A72" s="109"/>
      <c r="B72" s="28" t="str">
        <f>Criteria!B71</f>
        <v>RGAA</v>
      </c>
      <c r="C72" s="28" t="str">
        <f>Criteria!C71</f>
        <v>10.8</v>
      </c>
      <c r="D72" s="23" t="str">
        <f>Criteria!D71</f>
        <v>For each web page, should hidden content be ignored by assistive technologies?</v>
      </c>
      <c r="E72" s="23" t="s">
        <v>131</v>
      </c>
      <c r="F72" s="29" t="s">
        <v>136</v>
      </c>
      <c r="G72" s="23"/>
      <c r="H72" s="23"/>
    </row>
    <row r="73" spans="1:8" ht="30" x14ac:dyDescent="0.2">
      <c r="A73" s="109"/>
      <c r="B73" s="28" t="str">
        <f>Criteria!B72</f>
        <v>RGAA</v>
      </c>
      <c r="C73" s="28" t="str">
        <f>Criteria!C72</f>
        <v>10.9</v>
      </c>
      <c r="D73" s="23" t="str">
        <f>Criteria!D72</f>
        <v>On each web page, information must not be conveyed solely by shape, size or location. Is this rule respected?</v>
      </c>
      <c r="E73" s="23" t="s">
        <v>131</v>
      </c>
      <c r="F73" s="29" t="s">
        <v>136</v>
      </c>
      <c r="G73" s="23"/>
      <c r="H73" s="23"/>
    </row>
    <row r="74" spans="1:8" ht="45" x14ac:dyDescent="0.2">
      <c r="A74" s="109"/>
      <c r="B74" s="28" t="str">
        <f>Criteria!B73</f>
        <v>RGAA</v>
      </c>
      <c r="C74" s="28" t="str">
        <f>Criteria!C73</f>
        <v>10.10</v>
      </c>
      <c r="D74" s="23" t="str">
        <f>Criteria!D73</f>
        <v>On each web page, information must not be conveyed by shape, size or location only. Is this rule implemented appropriately?</v>
      </c>
      <c r="E74" s="23" t="s">
        <v>131</v>
      </c>
      <c r="F74" s="29" t="s">
        <v>136</v>
      </c>
      <c r="G74" s="23"/>
      <c r="H74" s="23"/>
    </row>
    <row r="75" spans="1:8" ht="75" x14ac:dyDescent="0.2">
      <c r="A75" s="109"/>
      <c r="B75" s="28" t="str">
        <f>Criteria!B74</f>
        <v>RGAA</v>
      </c>
      <c r="C75" s="28" t="str">
        <f>Criteria!C74</f>
        <v>10.11</v>
      </c>
      <c r="D75" s="23" t="str">
        <f>Criteria!D74</f>
        <v>For each web page, can the content be presented without any loss of information or functionality and without having to scroll vertically for a window with a height of 256 px or horizontally for a window with a width of 320 px (excluding special cases)?</v>
      </c>
      <c r="E75" s="23" t="s">
        <v>131</v>
      </c>
      <c r="F75" s="29" t="s">
        <v>136</v>
      </c>
      <c r="G75" s="23"/>
      <c r="H75" s="23"/>
    </row>
    <row r="76" spans="1:8" ht="45" x14ac:dyDescent="0.2">
      <c r="A76" s="109"/>
      <c r="B76" s="28" t="str">
        <f>Criteria!B75</f>
        <v>RGAA</v>
      </c>
      <c r="C76" s="28" t="str">
        <f>Criteria!C75</f>
        <v>10.12</v>
      </c>
      <c r="D76" s="23" t="str">
        <f>Criteria!D75</f>
        <v>On each web page, can the text spacing properties be redefined by the user without loss of content or functionality (except in special cases)?</v>
      </c>
      <c r="E76" s="23" t="s">
        <v>131</v>
      </c>
      <c r="F76" s="29" t="s">
        <v>136</v>
      </c>
      <c r="G76" s="23"/>
      <c r="H76" s="23"/>
    </row>
    <row r="77" spans="1:8" ht="60" x14ac:dyDescent="0.2">
      <c r="A77" s="109"/>
      <c r="B77" s="28" t="str">
        <f>Criteria!B76</f>
        <v>RGAA</v>
      </c>
      <c r="C77" s="28" t="str">
        <f>Criteria!C76</f>
        <v>10.13</v>
      </c>
      <c r="D77" s="23" t="str">
        <f>Criteria!D76</f>
        <v>On each web page, is the additional content appearing when focused or when hovering over a user interface component controllable by the user (excluding special cases)?</v>
      </c>
      <c r="E77" s="23" t="s">
        <v>131</v>
      </c>
      <c r="F77" s="29" t="s">
        <v>136</v>
      </c>
      <c r="G77" s="23"/>
      <c r="H77" s="23"/>
    </row>
    <row r="78" spans="1:8" ht="45" x14ac:dyDescent="0.2">
      <c r="A78" s="110"/>
      <c r="B78" s="28" t="str">
        <f>Criteria!B77</f>
        <v>RGAA</v>
      </c>
      <c r="C78" s="28" t="str">
        <f>Criteria!C77</f>
        <v>10.14</v>
      </c>
      <c r="D78" s="23" t="str">
        <f>Criteria!D77</f>
        <v>On each web page, can additional content that appears using CSS styles only be made visible using the keyboard and any pointing device?</v>
      </c>
      <c r="E78" s="23" t="s">
        <v>131</v>
      </c>
      <c r="F78" s="29" t="s">
        <v>136</v>
      </c>
      <c r="G78" s="23"/>
      <c r="H78" s="23"/>
    </row>
    <row r="79" spans="1:8" ht="30" x14ac:dyDescent="0.2">
      <c r="A79" s="108" t="str">
        <f>Criteria!$A$78</f>
        <v>FORMS</v>
      </c>
      <c r="B79" s="28" t="str">
        <f>Criteria!B78</f>
        <v>RGAA</v>
      </c>
      <c r="C79" s="28" t="str">
        <f>Criteria!C78</f>
        <v>11.1</v>
      </c>
      <c r="D79" s="23" t="str">
        <f>Criteria!D78</f>
        <v>Does each form input field have a label?</v>
      </c>
      <c r="E79" s="23" t="s">
        <v>131</v>
      </c>
      <c r="F79" s="29" t="s">
        <v>136</v>
      </c>
      <c r="G79" s="23"/>
      <c r="H79" s="23"/>
    </row>
    <row r="80" spans="1:8" ht="30" x14ac:dyDescent="0.2">
      <c r="A80" s="109"/>
      <c r="B80" s="28" t="str">
        <f>Criteria!B79</f>
        <v>RGAA</v>
      </c>
      <c r="C80" s="28" t="str">
        <f>Criteria!C79</f>
        <v>11.2</v>
      </c>
      <c r="D80" s="23" t="str">
        <f>Criteria!D79</f>
        <v>Is each label associated with a form field relevant (excluding special cases)?</v>
      </c>
      <c r="E80" s="23" t="s">
        <v>131</v>
      </c>
      <c r="F80" s="29" t="s">
        <v>136</v>
      </c>
      <c r="G80" s="23"/>
      <c r="H80" s="23"/>
    </row>
    <row r="81" spans="1:8" ht="60" x14ac:dyDescent="0.2">
      <c r="A81" s="109"/>
      <c r="B81" s="28" t="str">
        <f>Criteria!B80</f>
        <v>RGAA</v>
      </c>
      <c r="C81" s="28" t="str">
        <f>Criteria!C80</f>
        <v>11.3</v>
      </c>
      <c r="D81" s="23" t="str">
        <f>Criteria!D80</f>
        <v>In each form, is each label associated with a form input field having the same function and repeated several times in the same page or in a set of web pages consistent?</v>
      </c>
      <c r="E81" s="23" t="s">
        <v>131</v>
      </c>
      <c r="F81" s="29" t="s">
        <v>136</v>
      </c>
      <c r="G81" s="23"/>
      <c r="H81" s="23"/>
    </row>
    <row r="82" spans="1:8" ht="45" x14ac:dyDescent="0.2">
      <c r="A82" s="109"/>
      <c r="B82" s="28" t="str">
        <f>Criteria!B81</f>
        <v>RGAA</v>
      </c>
      <c r="C82" s="28" t="str">
        <f>Criteria!C81</f>
        <v>11.4</v>
      </c>
      <c r="D82" s="23" t="str">
        <f>Criteria!D81</f>
        <v>In each form, are each field label and its associated field located next to each other (excluding special cases)?</v>
      </c>
      <c r="E82" s="23" t="s">
        <v>131</v>
      </c>
      <c r="F82" s="29" t="s">
        <v>136</v>
      </c>
      <c r="G82" s="23"/>
      <c r="H82" s="23"/>
    </row>
    <row r="83" spans="1:8" ht="30" x14ac:dyDescent="0.2">
      <c r="A83" s="109"/>
      <c r="B83" s="28" t="str">
        <f>Criteria!B82</f>
        <v>RGAA</v>
      </c>
      <c r="C83" s="28" t="str">
        <f>Criteria!C82</f>
        <v>11.5</v>
      </c>
      <c r="D83" s="23" t="str">
        <f>Criteria!D82</f>
        <v>In each form, are the related form controls grouped together, if necessary?</v>
      </c>
      <c r="E83" s="23" t="s">
        <v>131</v>
      </c>
      <c r="F83" s="29" t="s">
        <v>136</v>
      </c>
      <c r="G83" s="23"/>
      <c r="H83" s="23"/>
    </row>
    <row r="84" spans="1:8" ht="30" x14ac:dyDescent="0.2">
      <c r="A84" s="109"/>
      <c r="B84" s="28" t="str">
        <f>Criteria!B83</f>
        <v>RGAA</v>
      </c>
      <c r="C84" s="28" t="str">
        <f>Criteria!C83</f>
        <v>11.6</v>
      </c>
      <c r="D84" s="23" t="str">
        <f>Criteria!D83</f>
        <v>In each form, does each group of related form controls have a legend?</v>
      </c>
      <c r="E84" s="23" t="s">
        <v>131</v>
      </c>
      <c r="F84" s="29" t="s">
        <v>136</v>
      </c>
      <c r="G84" s="23"/>
      <c r="H84" s="23"/>
    </row>
    <row r="85" spans="1:8" ht="30" x14ac:dyDescent="0.2">
      <c r="A85" s="109"/>
      <c r="B85" s="28" t="str">
        <f>Criteria!B84</f>
        <v>RGAA</v>
      </c>
      <c r="C85" s="28" t="str">
        <f>Criteria!C84</f>
        <v>11.7</v>
      </c>
      <c r="D85" s="23" t="str">
        <f>Criteria!D84</f>
        <v>In each form, is each legend associated with a group of related form controls relevant?</v>
      </c>
      <c r="E85" s="23" t="s">
        <v>131</v>
      </c>
      <c r="F85" s="29" t="s">
        <v>136</v>
      </c>
      <c r="G85" s="23"/>
      <c r="H85" s="23"/>
    </row>
    <row r="86" spans="1:8" ht="30" x14ac:dyDescent="0.2">
      <c r="A86" s="109"/>
      <c r="B86" s="28" t="str">
        <f>Criteria!B85</f>
        <v>RGAA</v>
      </c>
      <c r="C86" s="28" t="str">
        <f>Criteria!C85</f>
        <v>11.8</v>
      </c>
      <c r="D86" s="23" t="str">
        <f>Criteria!D85</f>
        <v>In each form, are the items of the same type in a combobox grouped together in a relevant way?</v>
      </c>
      <c r="E86" s="23" t="s">
        <v>131</v>
      </c>
      <c r="F86" s="29" t="s">
        <v>136</v>
      </c>
      <c r="G86" s="23"/>
      <c r="H86" s="23"/>
    </row>
    <row r="87" spans="1:8" ht="30" x14ac:dyDescent="0.2">
      <c r="A87" s="109"/>
      <c r="B87" s="28" t="str">
        <f>Criteria!B86</f>
        <v>RGAA</v>
      </c>
      <c r="C87" s="28" t="str">
        <f>Criteria!C86</f>
        <v>11.9</v>
      </c>
      <c r="D87" s="23" t="str">
        <f>Criteria!D86</f>
        <v>In each form, is the label of each button relevant (excluding special cases)?</v>
      </c>
      <c r="E87" s="23" t="s">
        <v>131</v>
      </c>
      <c r="F87" s="29" t="s">
        <v>136</v>
      </c>
      <c r="G87" s="23"/>
      <c r="H87" s="23"/>
    </row>
    <row r="88" spans="1:8" ht="30" x14ac:dyDescent="0.2">
      <c r="A88" s="109"/>
      <c r="B88" s="28" t="str">
        <f>Criteria!B87</f>
        <v>RGAA</v>
      </c>
      <c r="C88" s="28" t="str">
        <f>Criteria!C87</f>
        <v>11.10</v>
      </c>
      <c r="D88" s="23" t="str">
        <f>Criteria!D87</f>
        <v>In each form, is the error managementl used appropriately (excluding special cases)?</v>
      </c>
      <c r="E88" s="23" t="s">
        <v>131</v>
      </c>
      <c r="F88" s="29" t="s">
        <v>136</v>
      </c>
      <c r="G88" s="23"/>
      <c r="H88" s="23"/>
    </row>
    <row r="89" spans="1:8" ht="30" x14ac:dyDescent="0.2">
      <c r="A89" s="109"/>
      <c r="B89" s="28" t="str">
        <f>Criteria!B88</f>
        <v>RGAA</v>
      </c>
      <c r="C89" s="28" t="str">
        <f>Criteria!C88</f>
        <v>11.11</v>
      </c>
      <c r="D89" s="23" t="str">
        <f>Criteria!D88</f>
        <v>In each form, is the error management accompanied, if necessary, by suggestions to help correct input errors?</v>
      </c>
      <c r="E89" s="23" t="s">
        <v>131</v>
      </c>
      <c r="F89" s="29" t="s">
        <v>136</v>
      </c>
      <c r="G89" s="23"/>
      <c r="H89" s="23"/>
    </row>
    <row r="90" spans="1:8" ht="75" x14ac:dyDescent="0.2">
      <c r="A90" s="109"/>
      <c r="B90" s="28" t="str">
        <f>Criteria!B89</f>
        <v>RGAA</v>
      </c>
      <c r="C90" s="28" t="str">
        <f>Criteria!C89</f>
        <v>11.12</v>
      </c>
      <c r="D90" s="23" t="str">
        <f>Criteria!D89</f>
        <v>For each form that modifies or deletes data, or transmits answers to a test or examination, or whose validation has financial or legal consequences, can the data entered be modified, updated or recovered by the user?</v>
      </c>
      <c r="E90" s="23" t="s">
        <v>131</v>
      </c>
      <c r="F90" s="29" t="s">
        <v>136</v>
      </c>
      <c r="G90" s="23"/>
      <c r="H90" s="23"/>
    </row>
    <row r="91" spans="1:8" ht="30" x14ac:dyDescent="0.2">
      <c r="A91" s="110"/>
      <c r="B91" s="28" t="str">
        <f>Criteria!B90</f>
        <v>RGAA</v>
      </c>
      <c r="C91" s="28" t="str">
        <f>Criteria!C90</f>
        <v>11.13</v>
      </c>
      <c r="D91" s="23" t="str">
        <f>Criteria!D90</f>
        <v>Can the purpose of an input field be identified to facilitate the automatic filling of fields with user data?</v>
      </c>
      <c r="E91" s="23" t="s">
        <v>131</v>
      </c>
      <c r="F91" s="29" t="s">
        <v>136</v>
      </c>
      <c r="G91" s="23"/>
      <c r="H91" s="23"/>
    </row>
    <row r="92" spans="1:8" ht="30" x14ac:dyDescent="0.2">
      <c r="A92" s="108" t="str">
        <f>Criteria!$A$91</f>
        <v>NAVIGATION</v>
      </c>
      <c r="B92" s="28" t="str">
        <f>Criteria!B91</f>
        <v>RGAA</v>
      </c>
      <c r="C92" s="28" t="str">
        <f>Criteria!C91</f>
        <v>12.1</v>
      </c>
      <c r="D92" s="23" t="str">
        <f>Criteria!D91</f>
        <v>Does each set of web pages have at least two different navigation systems (excluding special cases)?</v>
      </c>
      <c r="E92" s="23" t="s">
        <v>131</v>
      </c>
      <c r="F92" s="29" t="s">
        <v>136</v>
      </c>
      <c r="G92" s="23"/>
      <c r="H92" s="23"/>
    </row>
    <row r="93" spans="1:8" ht="30" x14ac:dyDescent="0.2">
      <c r="A93" s="109"/>
      <c r="B93" s="28" t="str">
        <f>Criteria!B92</f>
        <v>RGAA</v>
      </c>
      <c r="C93" s="28" t="str">
        <f>Criteria!C92</f>
        <v>12.2</v>
      </c>
      <c r="D93" s="23" t="str">
        <f>Criteria!D92</f>
        <v>In each set of pages, are the menu and navigation bars always at the same place (except in special cases)?</v>
      </c>
      <c r="E93" s="23" t="s">
        <v>131</v>
      </c>
      <c r="F93" s="29" t="s">
        <v>136</v>
      </c>
      <c r="G93" s="23"/>
      <c r="H93" s="23"/>
    </row>
    <row r="94" spans="1:8" ht="30" x14ac:dyDescent="0.2">
      <c r="A94" s="109"/>
      <c r="B94" s="28" t="str">
        <f>Criteria!B93</f>
        <v>RGAA</v>
      </c>
      <c r="C94" s="28" t="str">
        <f>Criteria!C93</f>
        <v>12.3</v>
      </c>
      <c r="D94" s="23" t="str">
        <f>Criteria!D93</f>
        <v>Is the site map page relevant?</v>
      </c>
      <c r="E94" s="23" t="s">
        <v>131</v>
      </c>
      <c r="F94" s="29" t="s">
        <v>136</v>
      </c>
      <c r="G94" s="23"/>
      <c r="H94" s="23"/>
    </row>
    <row r="95" spans="1:8" ht="30" x14ac:dyDescent="0.2">
      <c r="A95" s="109"/>
      <c r="B95" s="28" t="str">
        <f>Criteria!B94</f>
        <v>RGAA</v>
      </c>
      <c r="C95" s="28" t="str">
        <f>Criteria!C94</f>
        <v>12.4</v>
      </c>
      <c r="D95" s="23" t="str">
        <f>Criteria!D94</f>
        <v>In each set of pages, is the site map page accessible from an identical functionality?</v>
      </c>
      <c r="E95" s="23" t="s">
        <v>131</v>
      </c>
      <c r="F95" s="29" t="s">
        <v>136</v>
      </c>
      <c r="G95" s="23"/>
      <c r="H95" s="23"/>
    </row>
    <row r="96" spans="1:8" ht="30" x14ac:dyDescent="0.2">
      <c r="A96" s="109"/>
      <c r="B96" s="28" t="str">
        <f>Criteria!B95</f>
        <v>RGAA</v>
      </c>
      <c r="C96" s="28" t="str">
        <f>Criteria!C95</f>
        <v>12.5</v>
      </c>
      <c r="D96" s="23" t="str">
        <f>Criteria!D95</f>
        <v>In each set of pages, is the search engine reachable in the same way?</v>
      </c>
      <c r="E96" s="23" t="s">
        <v>131</v>
      </c>
      <c r="F96" s="29" t="s">
        <v>136</v>
      </c>
      <c r="G96" s="23"/>
      <c r="H96" s="23"/>
    </row>
    <row r="97" spans="1:8" ht="45" x14ac:dyDescent="0.2">
      <c r="A97" s="109"/>
      <c r="B97" s="28" t="str">
        <f>Criteria!B96</f>
        <v>RGAA</v>
      </c>
      <c r="C97" s="28" t="str">
        <f>Criteria!C96</f>
        <v>12.6</v>
      </c>
      <c r="D97" s="23" t="str">
        <f>Criteria!D96</f>
        <v>Can content grouping regions present in several web pages (header, main navigation, main content, footer and search engine) be reached or avoided?</v>
      </c>
      <c r="E97" s="23" t="s">
        <v>131</v>
      </c>
      <c r="F97" s="29" t="s">
        <v>136</v>
      </c>
      <c r="G97" s="23"/>
      <c r="H97" s="23"/>
    </row>
    <row r="98" spans="1:8" ht="30" x14ac:dyDescent="0.2">
      <c r="A98" s="109"/>
      <c r="B98" s="28" t="str">
        <f>Criteria!B97</f>
        <v>RGAA</v>
      </c>
      <c r="C98" s="28" t="str">
        <f>Criteria!C97</f>
        <v>12.7</v>
      </c>
      <c r="D98" s="23" t="str">
        <f>Criteria!D97</f>
        <v>On each web page, is there a bypass or skip link to the main content region (excluding special cases)?</v>
      </c>
      <c r="E98" s="23" t="s">
        <v>131</v>
      </c>
      <c r="F98" s="29" t="s">
        <v>136</v>
      </c>
      <c r="G98" s="23"/>
      <c r="H98" s="23"/>
    </row>
    <row r="99" spans="1:8" ht="30" x14ac:dyDescent="0.2">
      <c r="A99" s="109"/>
      <c r="B99" s="28" t="str">
        <f>Criteria!B98</f>
        <v>RGAA</v>
      </c>
      <c r="C99" s="28" t="str">
        <f>Criteria!C98</f>
        <v>12.8</v>
      </c>
      <c r="D99" s="23" t="str">
        <f>Criteria!D98</f>
        <v>On each web page, is the navigation sequence consistent?</v>
      </c>
      <c r="E99" s="23" t="s">
        <v>131</v>
      </c>
      <c r="F99" s="29" t="s">
        <v>136</v>
      </c>
      <c r="G99" s="23"/>
      <c r="H99" s="23"/>
    </row>
    <row r="100" spans="1:8" ht="30" x14ac:dyDescent="0.2">
      <c r="A100" s="109"/>
      <c r="B100" s="28" t="str">
        <f>Criteria!B99</f>
        <v>RGAA</v>
      </c>
      <c r="C100" s="28" t="str">
        <f>Criteria!C99</f>
        <v>12.9</v>
      </c>
      <c r="D100" s="23" t="str">
        <f>Criteria!D99</f>
        <v>On each web page, navigation must not contain any keyboard traps. Is this rule respected?</v>
      </c>
      <c r="E100" s="23" t="s">
        <v>131</v>
      </c>
      <c r="F100" s="29" t="s">
        <v>136</v>
      </c>
      <c r="G100" s="23"/>
      <c r="H100" s="23"/>
    </row>
    <row r="101" spans="1:8" ht="45" x14ac:dyDescent="0.2">
      <c r="A101" s="109"/>
      <c r="B101" s="28" t="str">
        <f>Criteria!B100</f>
        <v>RGAA</v>
      </c>
      <c r="C101" s="28" t="str">
        <f>Criteria!C100</f>
        <v>12.10</v>
      </c>
      <c r="D101" s="23" t="str">
        <f>Criteria!D100</f>
        <v>On each web page, are keyboard shortcuts using only one key (lowercase or uppercase letter, punctuation, number or symbol) controllable by the user?</v>
      </c>
      <c r="E101" s="23" t="s">
        <v>131</v>
      </c>
      <c r="F101" s="29" t="s">
        <v>136</v>
      </c>
      <c r="G101" s="23"/>
      <c r="H101" s="23"/>
    </row>
    <row r="102" spans="1:8" ht="60" x14ac:dyDescent="0.2">
      <c r="A102" s="110"/>
      <c r="B102" s="28" t="str">
        <f>Criteria!B101</f>
        <v>RGAA</v>
      </c>
      <c r="C102" s="28" t="str">
        <f>Criteria!C101</f>
        <v>12.11</v>
      </c>
      <c r="D102" s="23" t="str">
        <f>Criteria!D101</f>
        <v>On each web page, is the additional content that appears when hovering over, focusing on or activating a user interface component accessible by keyboard if necessary?</v>
      </c>
      <c r="E102" s="23" t="s">
        <v>131</v>
      </c>
      <c r="F102" s="29" t="s">
        <v>136</v>
      </c>
      <c r="G102" s="23"/>
      <c r="H102" s="23"/>
    </row>
    <row r="103" spans="1:8" ht="45" x14ac:dyDescent="0.2">
      <c r="A103" s="108" t="str">
        <f>Criteria!$A$102</f>
        <v>CONSULTATION</v>
      </c>
      <c r="B103" s="28" t="str">
        <f>Criteria!B102</f>
        <v>RGAA</v>
      </c>
      <c r="C103" s="28" t="str">
        <f>Criteria!C102</f>
        <v>13.1</v>
      </c>
      <c r="D103" s="23" t="str">
        <f>Criteria!D102</f>
        <v>For each web page, does the user have control over each time limit for modifying the content (excluding special cases)?</v>
      </c>
      <c r="E103" s="23" t="s">
        <v>131</v>
      </c>
      <c r="F103" s="29" t="s">
        <v>136</v>
      </c>
      <c r="G103" s="23"/>
      <c r="H103" s="23"/>
    </row>
    <row r="104" spans="1:8" ht="45" x14ac:dyDescent="0.2">
      <c r="A104" s="109"/>
      <c r="B104" s="28" t="str">
        <f>Criteria!B103</f>
        <v>RGAA</v>
      </c>
      <c r="C104" s="28" t="str">
        <f>Criteria!C103</f>
        <v>13.2</v>
      </c>
      <c r="D104" s="23" t="str">
        <f>Criteria!D103</f>
        <v>On each web page, the opening of a new window must not be triggered without user action. Is this rule respected?</v>
      </c>
      <c r="E104" s="23" t="s">
        <v>131</v>
      </c>
      <c r="F104" s="29" t="s">
        <v>136</v>
      </c>
      <c r="G104" s="23"/>
      <c r="H104" s="23"/>
    </row>
    <row r="105" spans="1:8" ht="45" x14ac:dyDescent="0.2">
      <c r="A105" s="109"/>
      <c r="B105" s="28" t="str">
        <f>Criteria!B104</f>
        <v>RGAA</v>
      </c>
      <c r="C105" s="28" t="str">
        <f>Criteria!C104</f>
        <v>13.3</v>
      </c>
      <c r="D105" s="23" t="str">
        <f>Criteria!D104</f>
        <v>On each web page, does each downloadable office document have an accessible version (excluding special cases)?</v>
      </c>
      <c r="E105" s="23" t="s">
        <v>131</v>
      </c>
      <c r="F105" s="29" t="s">
        <v>136</v>
      </c>
      <c r="G105" s="23"/>
      <c r="H105" s="23"/>
    </row>
    <row r="106" spans="1:8" ht="30" x14ac:dyDescent="0.2">
      <c r="A106" s="109"/>
      <c r="B106" s="28" t="str">
        <f>Criteria!B105</f>
        <v>RGAA</v>
      </c>
      <c r="C106" s="28" t="str">
        <f>Criteria!C105</f>
        <v>13.4</v>
      </c>
      <c r="D106" s="23" t="str">
        <f>Criteria!D105</f>
        <v>For each office document with an accessible version, does this version offer the same information?</v>
      </c>
      <c r="E106" s="23" t="s">
        <v>131</v>
      </c>
      <c r="F106" s="29" t="s">
        <v>136</v>
      </c>
      <c r="G106" s="23"/>
      <c r="H106" s="23"/>
    </row>
    <row r="107" spans="1:8" ht="30" x14ac:dyDescent="0.2">
      <c r="A107" s="109"/>
      <c r="B107" s="28" t="str">
        <f>Criteria!B106</f>
        <v>RGAA</v>
      </c>
      <c r="C107" s="28" t="str">
        <f>Criteria!C106</f>
        <v>13.5</v>
      </c>
      <c r="D107" s="23" t="str">
        <f>Criteria!D106</f>
        <v>Is there an alternative to every cryptic content (ASCII art, emoticon, cryptic syntax) on every web page?</v>
      </c>
      <c r="E107" s="23" t="s">
        <v>131</v>
      </c>
      <c r="F107" s="29" t="s">
        <v>136</v>
      </c>
      <c r="G107" s="23"/>
      <c r="H107" s="23"/>
    </row>
    <row r="108" spans="1:8" ht="45" x14ac:dyDescent="0.2">
      <c r="A108" s="109"/>
      <c r="B108" s="28" t="str">
        <f>Criteria!B107</f>
        <v>RGAA</v>
      </c>
      <c r="C108" s="28" t="str">
        <f>Criteria!C107</f>
        <v>13.6</v>
      </c>
      <c r="D108" s="23" t="str">
        <f>Criteria!D107</f>
        <v>On each web page, for each cryptic content (ASCII art, emoticon, cryptic syntax) having an alternative, is this alternative relevant?</v>
      </c>
      <c r="E108" s="23" t="s">
        <v>131</v>
      </c>
      <c r="F108" s="29" t="s">
        <v>136</v>
      </c>
      <c r="G108" s="23"/>
      <c r="H108" s="23"/>
    </row>
    <row r="109" spans="1:8" ht="30" x14ac:dyDescent="0.2">
      <c r="A109" s="109"/>
      <c r="B109" s="28" t="str">
        <f>Criteria!B108</f>
        <v>RGAA</v>
      </c>
      <c r="C109" s="28" t="str">
        <f>Criteria!C108</f>
        <v>13.7</v>
      </c>
      <c r="D109" s="23" t="str">
        <f>Criteria!D108</f>
        <v>On each web page, are sudden changes in brightness or blinking used correctly?</v>
      </c>
      <c r="E109" s="23" t="s">
        <v>131</v>
      </c>
      <c r="F109" s="29" t="s">
        <v>136</v>
      </c>
      <c r="G109" s="23"/>
      <c r="H109" s="23"/>
    </row>
    <row r="110" spans="1:8" ht="30" x14ac:dyDescent="0.2">
      <c r="A110" s="109"/>
      <c r="B110" s="28" t="str">
        <f>Criteria!B109</f>
        <v>RGAA</v>
      </c>
      <c r="C110" s="28" t="str">
        <f>Criteria!C109</f>
        <v>13.8</v>
      </c>
      <c r="D110" s="23" t="str">
        <f>Criteria!D109</f>
        <v>On each web page, is every moving or blinking content controllable by the user?</v>
      </c>
      <c r="E110" s="23" t="s">
        <v>131</v>
      </c>
      <c r="F110" s="29" t="s">
        <v>136</v>
      </c>
    </row>
    <row r="111" spans="1:8" ht="45" x14ac:dyDescent="0.2">
      <c r="A111" s="109"/>
      <c r="B111" s="28" t="str">
        <f>Criteria!B110</f>
        <v>RGAA</v>
      </c>
      <c r="C111" s="28" t="str">
        <f>Criteria!C110</f>
        <v>13.9</v>
      </c>
      <c r="D111" s="23" t="str">
        <f>Criteria!D110</f>
        <v>On each web page, can the content be viewed in any screen orientation (portrait or landscape) (excluding special cases)?</v>
      </c>
      <c r="E111" s="23" t="s">
        <v>131</v>
      </c>
      <c r="F111" s="29" t="s">
        <v>136</v>
      </c>
    </row>
    <row r="112" spans="1:8" ht="45" x14ac:dyDescent="0.2">
      <c r="A112" s="109"/>
      <c r="B112" s="28" t="str">
        <f>Criteria!B111</f>
        <v>RGAA</v>
      </c>
      <c r="C112" s="28" t="str">
        <f>Criteria!C111</f>
        <v>13.10</v>
      </c>
      <c r="D112" s="23" t="str">
        <f>Criteria!D111</f>
        <v>On each web page, can the features usable or available by means of a complex gesture also be available by means of a simple gesture (excluding special cases)?</v>
      </c>
      <c r="E112" s="23" t="s">
        <v>131</v>
      </c>
      <c r="F112" s="29" t="s">
        <v>136</v>
      </c>
    </row>
    <row r="113" spans="1:6" ht="45" x14ac:dyDescent="0.2">
      <c r="A113" s="109"/>
      <c r="B113" s="28" t="str">
        <f>Criteria!B112</f>
        <v>RGAA</v>
      </c>
      <c r="C113" s="28" t="str">
        <f>Criteria!C112</f>
        <v>13.11</v>
      </c>
      <c r="D113" s="23" t="str">
        <f>Criteria!D112</f>
        <v>On each web page, can actions triggered by a pointing device on a single point on the screen be cancelled (except in special cases)?</v>
      </c>
      <c r="E113" s="23" t="s">
        <v>131</v>
      </c>
      <c r="F113" s="29" t="s">
        <v>136</v>
      </c>
    </row>
    <row r="114" spans="1:6" ht="45" x14ac:dyDescent="0.2">
      <c r="A114" s="109"/>
      <c r="B114" s="28" t="str">
        <f>Criteria!B113</f>
        <v>RGAA</v>
      </c>
      <c r="C114" s="28" t="str">
        <f>Criteria!C113</f>
        <v>13.12</v>
      </c>
      <c r="D114" s="23" t="str">
        <f>Criteria!D113</f>
        <v>On each web page, can the features that involve movement to or from the device be satisfied in an alternative way (excluding special cases)?</v>
      </c>
      <c r="E114" s="23" t="s">
        <v>131</v>
      </c>
      <c r="F114" s="29" t="s">
        <v>136</v>
      </c>
    </row>
    <row r="115" spans="1:6" ht="60" x14ac:dyDescent="0.2">
      <c r="A115" s="109"/>
      <c r="B115" s="28" t="str">
        <f>Criteria!B114</f>
        <v>-</v>
      </c>
      <c r="C115" s="28" t="str">
        <f>Criteria!C114</f>
        <v>13.13</v>
      </c>
      <c r="D115" s="23" t="str">
        <f>Criteria!D114</f>
        <v>For each document conversion feature, is the accessibility information available in the source document kept in the destination document (excluding special cases)?</v>
      </c>
      <c r="E115" s="23" t="s">
        <v>131</v>
      </c>
      <c r="F115" s="29" t="s">
        <v>136</v>
      </c>
    </row>
    <row r="116" spans="1:6" ht="45" x14ac:dyDescent="0.2">
      <c r="A116" s="110"/>
      <c r="B116" s="28" t="str">
        <f>Criteria!B115</f>
        <v>-</v>
      </c>
      <c r="C116" s="28" t="str">
        <f>Criteria!C115</f>
        <v>13.14</v>
      </c>
      <c r="D116" s="23" t="str">
        <f>Criteria!D115</f>
        <v>Does each identification or control feature that relies on the use of biological characteristics of the user have an alternative method?</v>
      </c>
      <c r="E116" s="23" t="s">
        <v>131</v>
      </c>
      <c r="F116" s="29" t="s">
        <v>136</v>
      </c>
    </row>
    <row r="117" spans="1:6" ht="45" x14ac:dyDescent="0.2">
      <c r="A117" s="108" t="str">
        <f>Criteria!$A$116</f>
        <v>DOC &amp; ACCESSIBILITY FEATURES</v>
      </c>
      <c r="B117" s="28" t="str">
        <f>Criteria!B116</f>
        <v>-</v>
      </c>
      <c r="C117" s="28" t="str">
        <f>Criteria!C116</f>
        <v>14.1</v>
      </c>
      <c r="D117" s="23" t="str">
        <f>Criteria!D116</f>
        <v>Does the website's documentation describe the accessibility features available and information relating to compatibility with accessibility?</v>
      </c>
      <c r="E117" s="23" t="s">
        <v>131</v>
      </c>
      <c r="F117" s="29" t="s">
        <v>136</v>
      </c>
    </row>
    <row r="118" spans="1:6" ht="75" x14ac:dyDescent="0.2">
      <c r="A118" s="109"/>
      <c r="B118" s="28" t="str">
        <f>Criteria!B117</f>
        <v>-</v>
      </c>
      <c r="C118" s="28" t="str">
        <f>Criteria!C117</f>
        <v>14.2</v>
      </c>
      <c r="D118" s="23" t="str">
        <f>Criteria!D117</f>
        <v>For each accessibility feature described in the documentation, the mechanism for enabling an accessibility feature meets the accessibility needs of the users concerned. Is this rule respected (excluding special cases)?</v>
      </c>
      <c r="E118" s="23" t="s">
        <v>131</v>
      </c>
      <c r="F118" s="29" t="s">
        <v>136</v>
      </c>
    </row>
    <row r="119" spans="1:6" ht="30" x14ac:dyDescent="0.2">
      <c r="A119" s="110"/>
      <c r="B119" s="28" t="str">
        <f>Criteria!B118</f>
        <v>-</v>
      </c>
      <c r="C119" s="28" t="str">
        <f>Criteria!C118</f>
        <v>14.3</v>
      </c>
      <c r="D119" s="23" t="str">
        <f>Criteria!D118</f>
        <v>Does the website documentation comply with the digital accessibility rules?</v>
      </c>
      <c r="E119" s="23" t="s">
        <v>131</v>
      </c>
      <c r="F119" s="29" t="s">
        <v>136</v>
      </c>
    </row>
    <row r="120" spans="1:6" ht="45" x14ac:dyDescent="0.2">
      <c r="A120" s="108" t="str">
        <f>Criteria!$A$119</f>
        <v>EDITING TOOLS</v>
      </c>
      <c r="B120" s="28" t="str">
        <f>Criteria!B119</f>
        <v>-</v>
      </c>
      <c r="C120" s="28" t="str">
        <f>Criteria!C119</f>
        <v>15.1</v>
      </c>
      <c r="D120" s="23" t="str">
        <f>Criteria!D119</f>
        <v>Does each editing tool allow you to define the accessibility information needed to create content that complies with the digital accessibility rules?</v>
      </c>
      <c r="E120" s="23" t="s">
        <v>131</v>
      </c>
      <c r="F120" s="29" t="s">
        <v>136</v>
      </c>
    </row>
    <row r="121" spans="1:6" ht="45" x14ac:dyDescent="0.2">
      <c r="A121" s="109"/>
      <c r="B121" s="28" t="str">
        <f>Criteria!B120</f>
        <v>-</v>
      </c>
      <c r="C121" s="28" t="str">
        <f>Criteria!C120</f>
        <v>15.2</v>
      </c>
      <c r="D121" s="23" t="str">
        <f>Criteria!D120</f>
        <v>Does each editing tool provide help with creating content that complies with the digital accessibility rules?</v>
      </c>
      <c r="E121" s="23" t="s">
        <v>131</v>
      </c>
      <c r="F121" s="29" t="s">
        <v>136</v>
      </c>
    </row>
    <row r="122" spans="1:6" ht="45" x14ac:dyDescent="0.2">
      <c r="A122" s="109"/>
      <c r="B122" s="28" t="str">
        <f>Criteria!B121</f>
        <v>-</v>
      </c>
      <c r="C122" s="28" t="str">
        <f>Criteria!C121</f>
        <v>15.3</v>
      </c>
      <c r="D122" s="23" t="str">
        <f>Criteria!D121</f>
        <v>Does the content generated by each transformation comply with the digital accessibility rules (excluding special cases)?</v>
      </c>
      <c r="E122" s="23" t="s">
        <v>131</v>
      </c>
      <c r="F122" s="29" t="s">
        <v>136</v>
      </c>
    </row>
    <row r="123" spans="1:6" ht="45" x14ac:dyDescent="0.2">
      <c r="A123" s="109"/>
      <c r="B123" s="28" t="str">
        <f>Criteria!B122</f>
        <v>-</v>
      </c>
      <c r="C123" s="28" t="str">
        <f>Criteria!C122</f>
        <v>15.4</v>
      </c>
      <c r="D123" s="23" t="str">
        <f>Criteria!D122</f>
        <v>For each accessibility error identified by an automatic or semi-automatic accessibility test, does the editing tool provide suggestions for repair?</v>
      </c>
      <c r="E123" s="23" t="s">
        <v>131</v>
      </c>
      <c r="F123" s="29" t="s">
        <v>136</v>
      </c>
    </row>
    <row r="124" spans="1:6" ht="45" x14ac:dyDescent="0.2">
      <c r="A124" s="109"/>
      <c r="B124" s="28" t="str">
        <f>Criteria!B123</f>
        <v>-</v>
      </c>
      <c r="C124" s="28" t="str">
        <f>Criteria!C123</f>
        <v>15.5</v>
      </c>
      <c r="D124" s="23" t="str">
        <f>Criteria!D123</f>
        <v>For each set of templates, at least one template complies with the digital accessibility rules. Is this rule respected?</v>
      </c>
      <c r="E124" s="23" t="s">
        <v>131</v>
      </c>
      <c r="F124" s="29" t="s">
        <v>136</v>
      </c>
    </row>
    <row r="125" spans="1:6" ht="30" x14ac:dyDescent="0.2">
      <c r="A125" s="110"/>
      <c r="B125" s="28" t="str">
        <f>Criteria!B124</f>
        <v>-</v>
      </c>
      <c r="C125" s="28" t="str">
        <f>Criteria!C124</f>
        <v>15.6</v>
      </c>
      <c r="D125" s="23" t="str">
        <f>Criteria!D124</f>
        <v>Is each template that makes it possible to comply with the digital accessibility rules clearly identifiable?</v>
      </c>
      <c r="E125" s="23" t="s">
        <v>131</v>
      </c>
      <c r="F125" s="29" t="s">
        <v>136</v>
      </c>
    </row>
    <row r="126" spans="1:6" ht="60" x14ac:dyDescent="0.2">
      <c r="A126" s="108" t="str">
        <f>Criteria!$A$125</f>
        <v>SUPPORT SERVICES</v>
      </c>
      <c r="B126" s="28" t="str">
        <f>Criteria!B125</f>
        <v>-</v>
      </c>
      <c r="C126" s="28" t="str">
        <f>Criteria!C125</f>
        <v>16.1</v>
      </c>
      <c r="D126" s="23" t="str">
        <f>Criteria!D125</f>
        <v>Does each support service provide information about the accessibility features and accessibility compatibility described in the documentation of the website?</v>
      </c>
      <c r="E126" s="23" t="s">
        <v>131</v>
      </c>
      <c r="F126" s="29" t="s">
        <v>136</v>
      </c>
    </row>
    <row r="127" spans="1:6" ht="45" x14ac:dyDescent="0.2">
      <c r="A127" s="109"/>
      <c r="B127" s="28" t="str">
        <f>Criteria!B126</f>
        <v>-</v>
      </c>
      <c r="C127" s="28" t="str">
        <f>Criteria!C126</f>
        <v>16.2</v>
      </c>
      <c r="D127" s="23" t="str">
        <f>Criteria!D126</f>
        <v>The support service meets the communication needs of people with disabilities directly or through a relay service. Is this rule respected?</v>
      </c>
      <c r="E127" s="23" t="s">
        <v>131</v>
      </c>
      <c r="F127" s="29" t="s">
        <v>136</v>
      </c>
    </row>
    <row r="128" spans="1:6" ht="30" x14ac:dyDescent="0.2">
      <c r="A128" s="110"/>
      <c r="B128" s="28" t="str">
        <f>Criteria!B127</f>
        <v>-</v>
      </c>
      <c r="C128" s="28" t="str">
        <f>Criteria!C127</f>
        <v>16.3</v>
      </c>
      <c r="D128" s="23" t="str">
        <f>Criteria!D127</f>
        <v>Does the documentation provided by the support service comply with the digital accessibility rules?</v>
      </c>
      <c r="E128" s="23" t="s">
        <v>131</v>
      </c>
      <c r="F128" s="29" t="s">
        <v>136</v>
      </c>
    </row>
    <row r="129" spans="1:6" ht="60" x14ac:dyDescent="0.2">
      <c r="A129" s="117" t="str">
        <f>Criteria!$A$128</f>
        <v>REAL-TIME COMMUNICATION</v>
      </c>
      <c r="B129" s="28" t="str">
        <f>Criteria!B128</f>
        <v>-</v>
      </c>
      <c r="C129" s="28" t="str">
        <f>Criteria!C128</f>
        <v>17.1</v>
      </c>
      <c r="D129" s="23" t="str">
        <f>Criteria!D128</f>
        <v>For each two-way voice communication web application, is the application capable of encoding and decoding this communication with a frequency range whose upper limit is at least 7,000 Hz?</v>
      </c>
      <c r="E129" s="23" t="s">
        <v>131</v>
      </c>
      <c r="F129" s="29" t="s">
        <v>136</v>
      </c>
    </row>
    <row r="130" spans="1:6" ht="45" x14ac:dyDescent="0.2">
      <c r="A130" s="109"/>
      <c r="B130" s="28" t="str">
        <f>Criteria!B129</f>
        <v>-</v>
      </c>
      <c r="C130" s="28" t="str">
        <f>Criteria!C129</f>
        <v>17.2</v>
      </c>
      <c r="D130" s="23" t="str">
        <f>Criteria!D129</f>
        <v>Does every web application that enables two-way voice communication have real-time text communication functionality?</v>
      </c>
      <c r="E130" s="23" t="s">
        <v>131</v>
      </c>
      <c r="F130" s="29" t="s">
        <v>136</v>
      </c>
    </row>
    <row r="131" spans="1:6" ht="45" x14ac:dyDescent="0.2">
      <c r="A131" s="109"/>
      <c r="B131" s="28" t="str">
        <f>Criteria!B130</f>
        <v>-</v>
      </c>
      <c r="C131" s="28" t="str">
        <f>Criteria!C130</f>
        <v>17.3</v>
      </c>
      <c r="D131" s="23" t="str">
        <f>Criteria!D130</f>
        <v>For each web application that enables two-way voice communication and real-time text, can both modes be used simultaneously?</v>
      </c>
      <c r="E131" s="23" t="s">
        <v>131</v>
      </c>
      <c r="F131" s="29" t="s">
        <v>136</v>
      </c>
    </row>
    <row r="132" spans="1:6" ht="30" x14ac:dyDescent="0.2">
      <c r="A132" s="109"/>
      <c r="B132" s="28" t="str">
        <f>Criteria!B131</f>
        <v>-</v>
      </c>
      <c r="C132" s="28" t="str">
        <f>Criteria!C131</f>
        <v>17.4</v>
      </c>
      <c r="D132" s="23" t="str">
        <f>Criteria!D131</f>
        <v>For each real-time text (RTT) functionality, can the messages be identified (excluding special cases)?</v>
      </c>
      <c r="E132" s="23" t="s">
        <v>131</v>
      </c>
      <c r="F132" s="29" t="s">
        <v>136</v>
      </c>
    </row>
    <row r="133" spans="1:6" ht="30" x14ac:dyDescent="0.2">
      <c r="A133" s="109"/>
      <c r="B133" s="28" t="str">
        <f>Criteria!B132</f>
        <v>-</v>
      </c>
      <c r="C133" s="28" t="str">
        <f>Criteria!C132</f>
        <v>17.5</v>
      </c>
      <c r="D133" s="23" t="str">
        <f>Criteria!D132</f>
        <v>For each two-way voice communication web application, is there a visual indicator of oral activity?</v>
      </c>
      <c r="E133" s="23" t="s">
        <v>131</v>
      </c>
      <c r="F133" s="29" t="s">
        <v>136</v>
      </c>
    </row>
    <row r="134" spans="1:6" ht="60" x14ac:dyDescent="0.2">
      <c r="A134" s="109"/>
      <c r="B134" s="28" t="str">
        <f>Criteria!B133</f>
        <v>-</v>
      </c>
      <c r="C134" s="28" t="str">
        <f>Criteria!C133</f>
        <v>17.6</v>
      </c>
      <c r="D134" s="23" t="str">
        <f>Criteria!D133</f>
        <v>Does each real-time text communication web application that can interact with other real-time text communication applications comply with the interoperability rules in force?</v>
      </c>
      <c r="E134" s="23" t="s">
        <v>131</v>
      </c>
      <c r="F134" s="29" t="s">
        <v>136</v>
      </c>
    </row>
    <row r="135" spans="1:6" ht="45" x14ac:dyDescent="0.2">
      <c r="A135" s="109"/>
      <c r="B135" s="28" t="str">
        <f>Criteria!B134</f>
        <v>-</v>
      </c>
      <c r="C135" s="28" t="str">
        <f>Criteria!C134</f>
        <v>17.7</v>
      </c>
      <c r="D135" s="23" t="str">
        <f>Criteria!D134</f>
        <v>For each real-time text communication (RTT) web application, the transmission time for each input unit is 500ms or less. Is this rule respected?</v>
      </c>
      <c r="E135" s="23" t="s">
        <v>131</v>
      </c>
      <c r="F135" s="29" t="s">
        <v>136</v>
      </c>
    </row>
    <row r="136" spans="1:6" ht="30" x14ac:dyDescent="0.2">
      <c r="A136" s="109"/>
      <c r="B136" s="28" t="str">
        <f>Criteria!B135</f>
        <v>-</v>
      </c>
      <c r="C136" s="28" t="str">
        <f>Criteria!C135</f>
        <v>17.8</v>
      </c>
      <c r="D136" s="23" t="str">
        <f>Criteria!D135</f>
        <v>For each telecommunication web application, is it possible to identify the person initiating a call?</v>
      </c>
      <c r="E136" s="23" t="s">
        <v>131</v>
      </c>
      <c r="F136" s="29" t="s">
        <v>136</v>
      </c>
    </row>
    <row r="137" spans="1:6" ht="60" x14ac:dyDescent="0.2">
      <c r="A137" s="109"/>
      <c r="B137" s="28" t="str">
        <f>Criteria!B136</f>
        <v>-</v>
      </c>
      <c r="C137" s="28" t="str">
        <f>Criteria!C136</f>
        <v>17.9</v>
      </c>
      <c r="D137" s="23" t="str">
        <f>Criteria!D136</f>
        <v>For each two-way voice communication web application which makes it possible to identify the activity of a speaker, it is possible to identify the activity of a signer. Is this rule respected?</v>
      </c>
      <c r="E137" s="23" t="s">
        <v>131</v>
      </c>
      <c r="F137" s="29" t="s">
        <v>136</v>
      </c>
    </row>
    <row r="138" spans="1:6" ht="45" x14ac:dyDescent="0.2">
      <c r="A138" s="109"/>
      <c r="B138" s="28" t="str">
        <f>Criteria!B137</f>
        <v>-</v>
      </c>
      <c r="C138" s="28" t="str">
        <f>Criteria!C137</f>
        <v>17.10</v>
      </c>
      <c r="D138" s="23" t="str">
        <f>Criteria!D137</f>
        <v>For each two-way voice communication web application that has voice-based services, can these be used without the need to listen or speak?</v>
      </c>
      <c r="E138" s="23" t="s">
        <v>131</v>
      </c>
      <c r="F138" s="29" t="s">
        <v>136</v>
      </c>
    </row>
    <row r="139" spans="1:6" ht="45" x14ac:dyDescent="0.2">
      <c r="A139" s="110"/>
      <c r="B139" s="28" t="str">
        <f>Criteria!B138</f>
        <v>-</v>
      </c>
      <c r="C139" s="28" t="str">
        <f>Criteria!C138</f>
        <v>17.11</v>
      </c>
      <c r="D139" s="23" t="str">
        <f>Criteria!D138</f>
        <v>For each two-way voice communication web application that has real-time video, is the quality of the video sufficient?</v>
      </c>
      <c r="E139" s="23" t="s">
        <v>131</v>
      </c>
      <c r="F139" s="29" t="s">
        <v>136</v>
      </c>
    </row>
  </sheetData>
  <mergeCells count="19">
    <mergeCell ref="A129:A139"/>
    <mergeCell ref="A4:A12"/>
    <mergeCell ref="A13:A14"/>
    <mergeCell ref="A15:A17"/>
    <mergeCell ref="A92:A102"/>
    <mergeCell ref="A103:A116"/>
    <mergeCell ref="A117:A119"/>
    <mergeCell ref="A120:A125"/>
    <mergeCell ref="A126:A128"/>
    <mergeCell ref="A46:A50"/>
    <mergeCell ref="A51:A60"/>
    <mergeCell ref="A61:A64"/>
    <mergeCell ref="A65:A78"/>
    <mergeCell ref="A79:A91"/>
    <mergeCell ref="A1:H1"/>
    <mergeCell ref="A2:H2"/>
    <mergeCell ref="A18:A35"/>
    <mergeCell ref="A36:A43"/>
    <mergeCell ref="A44:A45"/>
  </mergeCells>
  <conditionalFormatting sqref="E4:E139">
    <cfRule type="cellIs" dxfId="62" priority="1" operator="equal">
      <formula>"C"</formula>
    </cfRule>
    <cfRule type="cellIs" dxfId="61" priority="2" operator="equal">
      <formula>"NC"</formula>
    </cfRule>
    <cfRule type="cellIs" dxfId="60" priority="3" operator="equal">
      <formula>"NA"</formula>
    </cfRule>
    <cfRule type="cellIs" dxfId="59" priority="4" operator="equal">
      <formula>"NT"</formula>
    </cfRule>
  </conditionalFormatting>
  <conditionalFormatting sqref="F4:F139">
    <cfRule type="cellIs" dxfId="58" priority="5" operator="equal">
      <formula>"D"</formula>
    </cfRule>
    <cfRule type="cellIs" dxfId="57" priority="6" operator="equal">
      <formula>"E"</formula>
    </cfRule>
    <cfRule type="cellIs" dxfId="56" priority="7" operator="equal">
      <formula>"N"</formula>
    </cfRule>
  </conditionalFormatting>
  <dataValidations count="2">
    <dataValidation type="list" operator="equal" showErrorMessage="1" sqref="E4:E139" xr:uid="{1C579325-5328-4F4F-93BF-0C3C92304634}">
      <formula1>"C,NC,NA,NT"</formula1>
      <formula2>0</formula2>
    </dataValidation>
    <dataValidation type="list" operator="equal" showErrorMessage="1" sqref="F4:F139" xr:uid="{1F7996DA-5048-E14C-A6DD-CEA3385AD2B0}">
      <formula1>"D,E,N"</formula1>
    </dataValidation>
  </dataValidations>
  <pageMargins left="0.39374999999999999" right="0.39374999999999999" top="0.53263888888888899" bottom="0.39374999999999999" header="0.39374999999999999" footer="0.39374999999999999"/>
  <pageSetup scale="74" pageOrder="overThenDown" orientation="portrait" horizontalDpi="300" verticalDpi="300"/>
  <headerFooter>
    <oddHeader>&amp;L&amp;10RGAA 3.0 - Relevé pour le site : wwww.site.fr&amp;R&amp;10&amp;P/&amp;N - &amp;A</oddHead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Feuil13"/>
  <dimension ref="A1:AMJ139"/>
  <sheetViews>
    <sheetView zoomScaleNormal="100" zoomScalePageLayoutView="60" workbookViewId="0">
      <selection activeCell="A3" sqref="A3:H3"/>
    </sheetView>
  </sheetViews>
  <sheetFormatPr defaultColWidth="9.5546875" defaultRowHeight="15" x14ac:dyDescent="0.2"/>
  <cols>
    <col min="1" max="1" width="4.109375" customWidth="1"/>
    <col min="2" max="2" width="4.5546875" bestFit="1" customWidth="1"/>
    <col min="3" max="3" width="5.5546875" style="11" customWidth="1"/>
    <col min="4" max="4" width="39.88671875" style="1" customWidth="1"/>
    <col min="5" max="5" width="3.88671875" style="1" customWidth="1"/>
    <col min="6" max="6" width="3.109375" style="1" customWidth="1"/>
    <col min="7" max="7" width="79.88671875" style="1" customWidth="1"/>
    <col min="8" max="8" width="22.88671875" style="1" customWidth="1"/>
    <col min="9" max="9" width="64.33203125" style="1" customWidth="1"/>
    <col min="10" max="65" width="9.5546875" style="1"/>
    <col min="1025" max="1025" width="7.33203125" customWidth="1"/>
  </cols>
  <sheetData>
    <row r="1" spans="1:1024" ht="15.75" x14ac:dyDescent="0.2">
      <c r="A1" s="93" t="str">
        <f>Sample!A1</f>
        <v>RAWeb 1 - ASSESSMENT GRID</v>
      </c>
      <c r="B1" s="93"/>
      <c r="C1" s="93"/>
      <c r="D1" s="93"/>
      <c r="E1" s="93"/>
      <c r="F1" s="93"/>
      <c r="G1" s="93"/>
      <c r="H1" s="93"/>
    </row>
    <row r="2" spans="1:1024" x14ac:dyDescent="0.2">
      <c r="A2" s="118" t="str">
        <f>CONCATENATE(Sample!B16," : ",Sample!C16)</f>
        <v>Search : http://www.site.lu/recherche.html</v>
      </c>
      <c r="B2" s="118"/>
      <c r="C2" s="118"/>
      <c r="D2" s="118"/>
      <c r="E2" s="118"/>
      <c r="F2" s="118"/>
      <c r="G2" s="118"/>
      <c r="H2" s="118"/>
    </row>
    <row r="3" spans="1:1024" ht="117.75" x14ac:dyDescent="0.2">
      <c r="A3" s="88" t="s">
        <v>218</v>
      </c>
      <c r="B3" s="88" t="s">
        <v>155</v>
      </c>
      <c r="C3" s="88" t="s">
        <v>235</v>
      </c>
      <c r="D3" s="47" t="s">
        <v>236</v>
      </c>
      <c r="E3" s="88" t="s">
        <v>240</v>
      </c>
      <c r="F3" s="88" t="s">
        <v>241</v>
      </c>
      <c r="G3" s="47" t="s">
        <v>242</v>
      </c>
      <c r="H3" s="47" t="s">
        <v>243</v>
      </c>
    </row>
    <row r="4" spans="1:1024" ht="30" x14ac:dyDescent="0.2">
      <c r="A4" s="108" t="str">
        <f>Criteria!$A$3</f>
        <v>IMAGES</v>
      </c>
      <c r="B4" s="28" t="str">
        <f>Criteria!B3</f>
        <v>RGAA</v>
      </c>
      <c r="C4" s="28" t="str">
        <f>Criteria!C3</f>
        <v>1.1</v>
      </c>
      <c r="D4" s="23" t="str">
        <f>Criteria!D3</f>
        <v>Does each image conveying information have a text alternative?</v>
      </c>
      <c r="E4" s="23" t="s">
        <v>131</v>
      </c>
      <c r="F4" s="29" t="s">
        <v>136</v>
      </c>
      <c r="G4" s="23"/>
      <c r="H4" s="23"/>
      <c r="I4"/>
    </row>
    <row r="5" spans="1:1024" ht="30" x14ac:dyDescent="0.2">
      <c r="A5" s="109"/>
      <c r="B5" s="28" t="str">
        <f>Criteria!B4</f>
        <v>RGAA</v>
      </c>
      <c r="C5" s="28" t="str">
        <f>Criteria!C4</f>
        <v>1.2</v>
      </c>
      <c r="D5" s="23" t="str">
        <f>Criteria!D4</f>
        <v>Is every decorative image correctly ignored by assistive technologies?</v>
      </c>
      <c r="E5" s="23" t="s">
        <v>131</v>
      </c>
      <c r="F5" s="29" t="s">
        <v>136</v>
      </c>
      <c r="G5" s="23"/>
      <c r="H5" s="23"/>
      <c r="AME5" s="12"/>
      <c r="AMF5" s="12"/>
      <c r="AMG5" s="12"/>
      <c r="AMH5" s="12"/>
      <c r="AMI5" s="12"/>
      <c r="AMJ5" s="12"/>
    </row>
    <row r="6" spans="1:1024" ht="45" x14ac:dyDescent="0.2">
      <c r="A6" s="109"/>
      <c r="B6" s="28" t="str">
        <f>Criteria!B5</f>
        <v>RGAA</v>
      </c>
      <c r="C6" s="28" t="str">
        <f>Criteria!C5</f>
        <v>1.3</v>
      </c>
      <c r="D6" s="23" t="str">
        <f>Criteria!D5</f>
        <v>For each image conveying information with a text alternative, is this alternative relevant (excluding special cases)?</v>
      </c>
      <c r="E6" s="23" t="s">
        <v>131</v>
      </c>
      <c r="F6" s="29" t="s">
        <v>136</v>
      </c>
      <c r="G6" s="23"/>
      <c r="H6" s="23"/>
    </row>
    <row r="7" spans="1:1024" ht="45" x14ac:dyDescent="0.2">
      <c r="A7" s="109"/>
      <c r="B7" s="28" t="str">
        <f>Criteria!B6</f>
        <v>RGAA</v>
      </c>
      <c r="C7" s="28" t="str">
        <f>Criteria!C6</f>
        <v>1.4</v>
      </c>
      <c r="D7" s="23" t="str">
        <f>Criteria!D6</f>
        <v>For each image used as a CAPTCHA or test image, with a text alternative, does this alternative make it possible to identify the nature and function of the image?</v>
      </c>
      <c r="E7" s="23" t="s">
        <v>131</v>
      </c>
      <c r="F7" s="29" t="s">
        <v>136</v>
      </c>
      <c r="G7" s="23"/>
      <c r="H7" s="23"/>
    </row>
    <row r="8" spans="1:1024" ht="45" x14ac:dyDescent="0.2">
      <c r="A8" s="109"/>
      <c r="B8" s="28" t="str">
        <f>Criteria!B7</f>
        <v>RGAA</v>
      </c>
      <c r="C8" s="28" t="str">
        <f>Criteria!C7</f>
        <v>1.5</v>
      </c>
      <c r="D8" s="23" t="str">
        <f>Criteria!D7</f>
        <v>For each image used as a CAPTCHA, is there an alternative access solution to the content or to the CAPTCHA function?</v>
      </c>
      <c r="E8" s="23" t="s">
        <v>131</v>
      </c>
      <c r="F8" s="29" t="s">
        <v>136</v>
      </c>
      <c r="G8" s="42"/>
      <c r="H8" s="23"/>
    </row>
    <row r="9" spans="1:1024" ht="30" x14ac:dyDescent="0.2">
      <c r="A9" s="109"/>
      <c r="B9" s="28" t="str">
        <f>Criteria!B8</f>
        <v>RGAA</v>
      </c>
      <c r="C9" s="28" t="str">
        <f>Criteria!C8</f>
        <v>1.6</v>
      </c>
      <c r="D9" s="23" t="str">
        <f>Criteria!D8</f>
        <v>Does each image conveying information have, if necessary, a detailed description?</v>
      </c>
      <c r="E9" s="23" t="s">
        <v>131</v>
      </c>
      <c r="F9" s="29" t="s">
        <v>136</v>
      </c>
      <c r="G9" s="23"/>
      <c r="H9" s="23"/>
    </row>
    <row r="10" spans="1:1024" ht="30" x14ac:dyDescent="0.2">
      <c r="A10" s="109"/>
      <c r="B10" s="28" t="str">
        <f>Criteria!B9</f>
        <v>RGAA</v>
      </c>
      <c r="C10" s="28" t="str">
        <f>Criteria!C9</f>
        <v>1.7</v>
      </c>
      <c r="D10" s="23" t="str">
        <f>Criteria!D9</f>
        <v>For each image conveying information with a detailed description, is this description relevant?</v>
      </c>
      <c r="E10" s="23" t="s">
        <v>131</v>
      </c>
      <c r="F10" s="29" t="s">
        <v>136</v>
      </c>
      <c r="G10" s="23"/>
      <c r="H10" s="23"/>
    </row>
    <row r="11" spans="1:1024" ht="60" x14ac:dyDescent="0.2">
      <c r="A11" s="109"/>
      <c r="B11" s="28" t="str">
        <f>Criteria!B10</f>
        <v>RGAA</v>
      </c>
      <c r="C11" s="28" t="str">
        <f>Criteria!C10</f>
        <v>1.8</v>
      </c>
      <c r="D11" s="23" t="str">
        <f>Criteria!D10</f>
        <v>In the absence of a replacement mechanism, each image of text conveying information must, if possible, be replaced by styled text. Is this rule respected (excluding special cases)?</v>
      </c>
      <c r="E11" s="23" t="s">
        <v>131</v>
      </c>
      <c r="F11" s="29" t="s">
        <v>136</v>
      </c>
      <c r="G11" s="23"/>
      <c r="H11" s="23"/>
    </row>
    <row r="12" spans="1:1024" ht="30" x14ac:dyDescent="0.2">
      <c r="A12" s="110"/>
      <c r="B12" s="28" t="str">
        <f>Criteria!B11</f>
        <v>RGAA</v>
      </c>
      <c r="C12" s="28" t="str">
        <f>Criteria!C11</f>
        <v>1.9</v>
      </c>
      <c r="D12" s="23" t="str">
        <f>Criteria!D11</f>
        <v>Is each image caption, if necessary, correctly linked to the corresponding image?</v>
      </c>
      <c r="E12" s="23" t="s">
        <v>131</v>
      </c>
      <c r="F12" s="29" t="s">
        <v>136</v>
      </c>
      <c r="G12" s="23"/>
      <c r="H12" s="23"/>
    </row>
    <row r="13" spans="1:1024" ht="30" x14ac:dyDescent="0.2">
      <c r="A13" s="108" t="str">
        <f>Criteria!$A$12</f>
        <v>FRAMES</v>
      </c>
      <c r="B13" s="28" t="str">
        <f>Criteria!B12</f>
        <v>RGAA</v>
      </c>
      <c r="C13" s="28" t="str">
        <f>Criteria!C12</f>
        <v>2.1</v>
      </c>
      <c r="D13" s="23" t="str">
        <f>Criteria!D12</f>
        <v>Does each frame have a frame title?</v>
      </c>
      <c r="E13" s="23" t="s">
        <v>131</v>
      </c>
      <c r="F13" s="29" t="s">
        <v>136</v>
      </c>
      <c r="G13" s="30"/>
      <c r="H13" s="23"/>
    </row>
    <row r="14" spans="1:1024" ht="30" x14ac:dyDescent="0.2">
      <c r="A14" s="110"/>
      <c r="B14" s="28" t="str">
        <f>Criteria!B13</f>
        <v>RGAA</v>
      </c>
      <c r="C14" s="28" t="str">
        <f>Criteria!C13</f>
        <v>2.2</v>
      </c>
      <c r="D14" s="23" t="str">
        <f>Criteria!D13</f>
        <v>For each frame with a frame title, is this frame title relevant?</v>
      </c>
      <c r="E14" s="23" t="s">
        <v>131</v>
      </c>
      <c r="F14" s="29" t="s">
        <v>136</v>
      </c>
      <c r="G14" s="23"/>
      <c r="H14" s="23"/>
    </row>
    <row r="15" spans="1:1024" ht="30" x14ac:dyDescent="0.2">
      <c r="A15" s="108" t="str">
        <f>Criteria!$A$14</f>
        <v>COLOURS</v>
      </c>
      <c r="B15" s="28" t="str">
        <f>Criteria!B14</f>
        <v>RGAA</v>
      </c>
      <c r="C15" s="28" t="str">
        <f>Criteria!C14</f>
        <v>3.1</v>
      </c>
      <c r="D15" s="23" t="str">
        <f>Criteria!D14</f>
        <v>On each web page, the information must not be provided by colour alone. Is this rule respected?</v>
      </c>
      <c r="E15" s="23" t="s">
        <v>131</v>
      </c>
      <c r="F15" s="29" t="s">
        <v>136</v>
      </c>
      <c r="G15" s="23"/>
      <c r="H15" s="23"/>
    </row>
    <row r="16" spans="1:1024" ht="45" x14ac:dyDescent="0.2">
      <c r="A16" s="109"/>
      <c r="B16" s="28" t="str">
        <f>Criteria!B15</f>
        <v>RGAA</v>
      </c>
      <c r="C16" s="28" t="str">
        <f>Criteria!C15</f>
        <v>3.2</v>
      </c>
      <c r="D16" s="23" t="str">
        <f>Criteria!D15</f>
        <v>On each web page, is the contrast between the colour of the text and the colour of its background sufficiently high (excluding special cases)?</v>
      </c>
      <c r="E16" s="23" t="s">
        <v>131</v>
      </c>
      <c r="F16" s="29" t="s">
        <v>136</v>
      </c>
      <c r="G16" s="23"/>
      <c r="H16" s="23"/>
    </row>
    <row r="17" spans="1:8" ht="60" x14ac:dyDescent="0.2">
      <c r="A17" s="110"/>
      <c r="B17" s="28" t="str">
        <f>Criteria!B16</f>
        <v>RGAA</v>
      </c>
      <c r="C17" s="28" t="str">
        <f>Criteria!C16</f>
        <v>3.3</v>
      </c>
      <c r="D17" s="23" t="str">
        <f>Criteria!D16</f>
        <v>On each web page, are the colours used in the user interface components or graphic element conveying informations sufficiently contrasting (excluding special cases)?</v>
      </c>
      <c r="E17" s="23" t="s">
        <v>131</v>
      </c>
      <c r="F17" s="29" t="s">
        <v>136</v>
      </c>
      <c r="G17" s="23"/>
      <c r="H17" s="23"/>
    </row>
    <row r="18" spans="1:8" ht="45" x14ac:dyDescent="0.2">
      <c r="A18" s="108" t="str">
        <f>Criteria!$A$17</f>
        <v>MULTIMEDIA</v>
      </c>
      <c r="B18" s="28" t="str">
        <f>Criteria!B17</f>
        <v>RGAA</v>
      </c>
      <c r="C18" s="28" t="str">
        <f>Criteria!C17</f>
        <v>4.1</v>
      </c>
      <c r="D18" s="23" t="str">
        <f>Criteria!D17</f>
        <v>Does each pre-recorded time-based media have, if necessary, a transcript or an audio description (excluding special cases)?</v>
      </c>
      <c r="E18" s="23" t="s">
        <v>131</v>
      </c>
      <c r="F18" s="29" t="s">
        <v>136</v>
      </c>
      <c r="G18" s="23"/>
      <c r="H18" s="23"/>
    </row>
    <row r="19" spans="1:8" ht="45" x14ac:dyDescent="0.2">
      <c r="A19" s="109"/>
      <c r="B19" s="28" t="str">
        <f>Criteria!B18</f>
        <v>RGAA</v>
      </c>
      <c r="C19" s="28" t="str">
        <f>Criteria!C18</f>
        <v>4.2</v>
      </c>
      <c r="D19" s="23" t="str">
        <f>Criteria!D18</f>
        <v>For each pre-recorded time-based media with a synchronised transcript or audio description, are these relevant (excluding special cases)?</v>
      </c>
      <c r="E19" s="23" t="s">
        <v>131</v>
      </c>
      <c r="F19" s="29" t="s">
        <v>136</v>
      </c>
      <c r="G19" s="23"/>
      <c r="H19" s="23"/>
    </row>
    <row r="20" spans="1:8" ht="45" x14ac:dyDescent="0.2">
      <c r="A20" s="109"/>
      <c r="B20" s="28" t="str">
        <f>Criteria!B19</f>
        <v>RGAA</v>
      </c>
      <c r="C20" s="28" t="str">
        <f>Criteria!C19</f>
        <v>4.3</v>
      </c>
      <c r="D20" s="23" t="str">
        <f>Criteria!D19</f>
        <v>Does each pre-recorded synchronised time-based media have, if necessary, synchronised captions (excluding special cases)?</v>
      </c>
      <c r="E20" s="23" t="s">
        <v>131</v>
      </c>
      <c r="F20" s="29" t="s">
        <v>136</v>
      </c>
      <c r="G20" s="23"/>
      <c r="H20" s="23"/>
    </row>
    <row r="21" spans="1:8" ht="45" x14ac:dyDescent="0.2">
      <c r="A21" s="109"/>
      <c r="B21" s="28" t="str">
        <f>Criteria!B20</f>
        <v>RGAA</v>
      </c>
      <c r="C21" s="28" t="str">
        <f>Criteria!C20</f>
        <v>4.4</v>
      </c>
      <c r="D21" s="23" t="str">
        <f>Criteria!D20</f>
        <v>For each pre-recorded synchronised time-based media with synchronised subtitles, are these captions relevant?</v>
      </c>
      <c r="E21" s="23" t="s">
        <v>131</v>
      </c>
      <c r="F21" s="29" t="s">
        <v>136</v>
      </c>
      <c r="G21" s="23"/>
      <c r="H21" s="23"/>
    </row>
    <row r="22" spans="1:8" ht="45" x14ac:dyDescent="0.2">
      <c r="A22" s="109"/>
      <c r="B22" s="28" t="str">
        <f>Criteria!B21</f>
        <v>RGAA</v>
      </c>
      <c r="C22" s="28" t="str">
        <f>Criteria!C21</f>
        <v>4.5</v>
      </c>
      <c r="D22" s="23" t="str">
        <f>Criteria!D21</f>
        <v>Does each pre-recorded time-based media have, if necessary, a synchronised audio description (excluding special cases)?</v>
      </c>
      <c r="E22" s="23" t="s">
        <v>131</v>
      </c>
      <c r="F22" s="29" t="s">
        <v>136</v>
      </c>
      <c r="G22" s="23"/>
      <c r="H22" s="23"/>
    </row>
    <row r="23" spans="1:8" ht="45" x14ac:dyDescent="0.2">
      <c r="A23" s="109"/>
      <c r="B23" s="28" t="str">
        <f>Criteria!B22</f>
        <v>RGAA</v>
      </c>
      <c r="C23" s="28" t="str">
        <f>Criteria!C22</f>
        <v>4.6</v>
      </c>
      <c r="D23" s="23" t="str">
        <f>Criteria!D22</f>
        <v>For each pre-recorded time-based media with a synchronised audio description, is this audio description relevant?</v>
      </c>
      <c r="E23" s="23" t="s">
        <v>131</v>
      </c>
      <c r="F23" s="29" t="s">
        <v>136</v>
      </c>
      <c r="G23" s="23"/>
      <c r="H23" s="23"/>
    </row>
    <row r="24" spans="1:8" ht="30" x14ac:dyDescent="0.2">
      <c r="A24" s="109"/>
      <c r="B24" s="28" t="str">
        <f>Criteria!B23</f>
        <v>RGAA</v>
      </c>
      <c r="C24" s="28" t="str">
        <f>Criteria!C23</f>
        <v>4.7</v>
      </c>
      <c r="D24" s="23" t="str">
        <f>Criteria!D23</f>
        <v>Is each time-based media clearly identifiable (excluding special cases)?</v>
      </c>
      <c r="E24" s="23" t="s">
        <v>131</v>
      </c>
      <c r="F24" s="29" t="s">
        <v>136</v>
      </c>
      <c r="G24" s="23"/>
      <c r="H24" s="23"/>
    </row>
    <row r="25" spans="1:8" ht="30" x14ac:dyDescent="0.2">
      <c r="A25" s="109"/>
      <c r="B25" s="28" t="str">
        <f>Criteria!B24</f>
        <v>RGAA</v>
      </c>
      <c r="C25" s="28" t="str">
        <f>Criteria!C24</f>
        <v>4.8</v>
      </c>
      <c r="D25" s="23" t="str">
        <f>Criteria!D24</f>
        <v>Does each non-time-based media have, if necessary, an alternative (excluding special cases)?</v>
      </c>
      <c r="E25" s="23" t="s">
        <v>131</v>
      </c>
      <c r="F25" s="29" t="s">
        <v>136</v>
      </c>
      <c r="G25" s="23"/>
      <c r="H25" s="23"/>
    </row>
    <row r="26" spans="1:8" ht="30" x14ac:dyDescent="0.2">
      <c r="A26" s="109"/>
      <c r="B26" s="28" t="str">
        <f>Criteria!B25</f>
        <v>RGAA</v>
      </c>
      <c r="C26" s="28" t="str">
        <f>Criteria!C25</f>
        <v>4.9</v>
      </c>
      <c r="D26" s="23" t="str">
        <f>Criteria!D25</f>
        <v>For each non-time-based media having an alternative, is this alternative relevant?</v>
      </c>
      <c r="E26" s="23" t="s">
        <v>131</v>
      </c>
      <c r="F26" s="29" t="s">
        <v>136</v>
      </c>
      <c r="G26" s="23"/>
      <c r="H26" s="23"/>
    </row>
    <row r="27" spans="1:8" ht="30" x14ac:dyDescent="0.2">
      <c r="A27" s="109"/>
      <c r="B27" s="28" t="str">
        <f>Criteria!B26</f>
        <v>RGAA</v>
      </c>
      <c r="C27" s="28" t="str">
        <f>Criteria!C26</f>
        <v>4.10</v>
      </c>
      <c r="D27" s="23" t="str">
        <f>Criteria!D26</f>
        <v>Is each automatically triggered sound controllable by the user?</v>
      </c>
      <c r="E27" s="23" t="s">
        <v>131</v>
      </c>
      <c r="F27" s="29" t="s">
        <v>136</v>
      </c>
      <c r="G27" s="23"/>
      <c r="H27" s="23"/>
    </row>
    <row r="28" spans="1:8" ht="30" x14ac:dyDescent="0.2">
      <c r="A28" s="109"/>
      <c r="B28" s="28" t="str">
        <f>Criteria!B27</f>
        <v>RGAA</v>
      </c>
      <c r="C28" s="28" t="str">
        <f>Criteria!C27</f>
        <v>4.11</v>
      </c>
      <c r="D28" s="23" t="str">
        <f>Criteria!D27</f>
        <v>Is the viewing of each time-based media, if required, controllable by keyboard and any pointing device?</v>
      </c>
      <c r="E28" s="23" t="s">
        <v>131</v>
      </c>
      <c r="F28" s="29" t="s">
        <v>136</v>
      </c>
      <c r="G28" s="23"/>
      <c r="H28" s="23"/>
    </row>
    <row r="29" spans="1:8" ht="45" x14ac:dyDescent="0.2">
      <c r="A29" s="109"/>
      <c r="B29" s="28" t="str">
        <f>Criteria!B28</f>
        <v>RGAA</v>
      </c>
      <c r="C29" s="28" t="str">
        <f>Criteria!C28</f>
        <v>4.12</v>
      </c>
      <c r="D29" s="23" t="str">
        <f>Criteria!D28</f>
        <v>Is the viewing of each non-time-based media accessible and operable by keyboard and any pointing device?</v>
      </c>
      <c r="E29" s="23" t="s">
        <v>131</v>
      </c>
      <c r="F29" s="29" t="s">
        <v>136</v>
      </c>
      <c r="G29" s="23"/>
      <c r="H29" s="23"/>
    </row>
    <row r="30" spans="1:8" ht="45" x14ac:dyDescent="0.2">
      <c r="A30" s="109"/>
      <c r="B30" s="28" t="str">
        <f>Criteria!B29</f>
        <v>RGAA</v>
      </c>
      <c r="C30" s="28" t="str">
        <f>Criteria!C29</f>
        <v>4.13</v>
      </c>
      <c r="D30" s="23" t="str">
        <f>Criteria!D29</f>
        <v>Is each time-based media and non-time-based media compatible with assistive technologies (excluding special cases)?</v>
      </c>
      <c r="E30" s="23" t="s">
        <v>131</v>
      </c>
      <c r="F30" s="29" t="s">
        <v>136</v>
      </c>
      <c r="G30" s="23"/>
      <c r="H30" s="23"/>
    </row>
    <row r="31" spans="1:8" ht="60" x14ac:dyDescent="0.2">
      <c r="A31" s="109"/>
      <c r="B31" s="28" t="str">
        <f>Criteria!B30</f>
        <v>-</v>
      </c>
      <c r="C31" s="28" t="str">
        <f>Criteria!C30</f>
        <v>4.14</v>
      </c>
      <c r="D31" s="23" t="str">
        <f>Criteria!D30</f>
        <v>For each time-based media that has a synchronised caption or audio description track, are the control features for these alternatives presented at the same level as the main features?</v>
      </c>
      <c r="E31" s="23" t="s">
        <v>131</v>
      </c>
      <c r="F31" s="29" t="s">
        <v>136</v>
      </c>
      <c r="G31" s="23"/>
      <c r="H31" s="23"/>
    </row>
    <row r="32" spans="1:8" ht="60" x14ac:dyDescent="0.2">
      <c r="A32" s="109"/>
      <c r="B32" s="28" t="str">
        <f>Criteria!B31</f>
        <v>-</v>
      </c>
      <c r="C32" s="28" t="str">
        <f>Criteria!C31</f>
        <v>4.15</v>
      </c>
      <c r="D32" s="23" t="str">
        <f>Criteria!D31</f>
        <v>For each feature that transmits, converts or records pre-recorded synchronised time-based media that has a captions track, are the captions correctly preserved at the end of the process?</v>
      </c>
      <c r="E32" s="23" t="s">
        <v>131</v>
      </c>
      <c r="F32" s="29" t="s">
        <v>136</v>
      </c>
      <c r="G32" s="23"/>
      <c r="H32" s="23"/>
    </row>
    <row r="33" spans="1:9" ht="60" x14ac:dyDescent="0.2">
      <c r="A33" s="109"/>
      <c r="B33" s="28" t="str">
        <f>Criteria!B32</f>
        <v>-</v>
      </c>
      <c r="C33" s="28" t="str">
        <f>Criteria!C32</f>
        <v>4.16</v>
      </c>
      <c r="D33" s="23" t="str">
        <f>Criteria!D32</f>
        <v>For each feature that transmits, converts or records a pre-recorded time-based media with an audio description, is at the end of the process the audio description correctly preserved?</v>
      </c>
      <c r="E33" s="23" t="s">
        <v>131</v>
      </c>
      <c r="F33" s="29" t="s">
        <v>136</v>
      </c>
      <c r="G33" s="23"/>
      <c r="H33" s="23"/>
    </row>
    <row r="34" spans="1:9" ht="45" x14ac:dyDescent="0.2">
      <c r="A34" s="109"/>
      <c r="B34" s="28" t="str">
        <f>Criteria!B33</f>
        <v>-</v>
      </c>
      <c r="C34" s="28" t="str">
        <f>Criteria!C33</f>
        <v>4.17</v>
      </c>
      <c r="D34" s="23" t="str">
        <f>Criteria!D33</f>
        <v>For each pre-recorded time-based media, is the presentation of captions controllable by the user (excluding special cases)?</v>
      </c>
      <c r="E34" s="23" t="s">
        <v>131</v>
      </c>
      <c r="F34" s="29" t="s">
        <v>136</v>
      </c>
      <c r="G34" s="23"/>
      <c r="H34" s="23"/>
    </row>
    <row r="35" spans="1:9" ht="45" x14ac:dyDescent="0.2">
      <c r="A35" s="110"/>
      <c r="B35" s="28" t="str">
        <f>Criteria!B34</f>
        <v>-</v>
      </c>
      <c r="C35" s="28" t="str">
        <f>Criteria!C34</f>
        <v>4.18</v>
      </c>
      <c r="D35" s="23" t="str">
        <f>Criteria!D34</f>
        <v>For each pre-recorded synchronised time-based media that has subtitles, can these be vocalised (excluding special cases)?</v>
      </c>
      <c r="E35" s="23" t="s">
        <v>131</v>
      </c>
      <c r="F35" s="29" t="s">
        <v>136</v>
      </c>
      <c r="G35" s="23"/>
      <c r="H35" s="23"/>
    </row>
    <row r="36" spans="1:9" ht="30" x14ac:dyDescent="0.2">
      <c r="A36" s="108" t="str">
        <f>Criteria!$A$35</f>
        <v>TABLES</v>
      </c>
      <c r="B36" s="28" t="str">
        <f>Criteria!B35</f>
        <v>RGAA</v>
      </c>
      <c r="C36" s="28" t="str">
        <f>Criteria!C35</f>
        <v>5.1</v>
      </c>
      <c r="D36" s="23" t="str">
        <f>Criteria!D35</f>
        <v>Does each complex data table have a summary?</v>
      </c>
      <c r="E36" s="23" t="s">
        <v>131</v>
      </c>
      <c r="F36" s="29" t="s">
        <v>136</v>
      </c>
      <c r="G36" s="23"/>
      <c r="H36" s="23"/>
    </row>
    <row r="37" spans="1:9" ht="30" x14ac:dyDescent="0.2">
      <c r="A37" s="109"/>
      <c r="B37" s="28" t="str">
        <f>Criteria!B36</f>
        <v>RGAA</v>
      </c>
      <c r="C37" s="28" t="str">
        <f>Criteria!C36</f>
        <v>5.2</v>
      </c>
      <c r="D37" s="23" t="str">
        <f>Criteria!D36</f>
        <v>For each complex data table with a summary, is the summary relevant?</v>
      </c>
      <c r="E37" s="23" t="s">
        <v>131</v>
      </c>
      <c r="F37" s="29" t="s">
        <v>136</v>
      </c>
      <c r="G37" s="23"/>
      <c r="H37" s="23"/>
    </row>
    <row r="38" spans="1:9" ht="30" x14ac:dyDescent="0.2">
      <c r="A38" s="109"/>
      <c r="B38" s="28" t="str">
        <f>Criteria!B37</f>
        <v>RGAA</v>
      </c>
      <c r="C38" s="28" t="str">
        <f>Criteria!C37</f>
        <v>5.3</v>
      </c>
      <c r="D38" s="23" t="str">
        <f>Criteria!D37</f>
        <v>For each layout table, is the linearized content still comprehensible?</v>
      </c>
      <c r="E38" s="23" t="s">
        <v>131</v>
      </c>
      <c r="F38" s="29" t="s">
        <v>136</v>
      </c>
      <c r="G38" s="23"/>
      <c r="H38" s="23"/>
    </row>
    <row r="39" spans="1:9" ht="30" x14ac:dyDescent="0.2">
      <c r="A39" s="109"/>
      <c r="B39" s="28" t="str">
        <f>Criteria!B38</f>
        <v>RGAA</v>
      </c>
      <c r="C39" s="28" t="str">
        <f>Criteria!C38</f>
        <v>5.4</v>
      </c>
      <c r="D39" s="23" t="str">
        <f>Criteria!D38</f>
        <v>For each data table with a title, is the title correctly associated with the data table?</v>
      </c>
      <c r="E39" s="23" t="s">
        <v>131</v>
      </c>
      <c r="F39" s="29" t="s">
        <v>136</v>
      </c>
      <c r="G39" s="23"/>
      <c r="H39" s="23"/>
    </row>
    <row r="40" spans="1:9" ht="30" x14ac:dyDescent="0.2">
      <c r="A40" s="109"/>
      <c r="B40" s="28" t="str">
        <f>Criteria!B39</f>
        <v>RGAA</v>
      </c>
      <c r="C40" s="28" t="str">
        <f>Criteria!C39</f>
        <v>5.5</v>
      </c>
      <c r="D40" s="23" t="str">
        <f>Criteria!D39</f>
        <v>For each data table with a title, is the title relevant?</v>
      </c>
      <c r="E40" s="23" t="s">
        <v>131</v>
      </c>
      <c r="F40" s="29" t="s">
        <v>136</v>
      </c>
      <c r="G40" s="31"/>
      <c r="H40" s="23"/>
    </row>
    <row r="41" spans="1:9" ht="30" x14ac:dyDescent="0.2">
      <c r="A41" s="109"/>
      <c r="B41" s="28" t="str">
        <f>Criteria!B40</f>
        <v>RGAA</v>
      </c>
      <c r="C41" s="28" t="str">
        <f>Criteria!C40</f>
        <v>5.6</v>
      </c>
      <c r="D41" s="23" t="str">
        <f>Criteria!D40</f>
        <v>For each data table, are each column header and each row header correctly declared?</v>
      </c>
      <c r="E41" s="23" t="s">
        <v>131</v>
      </c>
      <c r="F41" s="29" t="s">
        <v>136</v>
      </c>
      <c r="G41" s="23"/>
      <c r="H41" s="23"/>
    </row>
    <row r="42" spans="1:9" ht="45" x14ac:dyDescent="0.2">
      <c r="A42" s="109"/>
      <c r="B42" s="28" t="str">
        <f>Criteria!B41</f>
        <v>RGAA</v>
      </c>
      <c r="C42" s="28" t="str">
        <f>Criteria!C41</f>
        <v>5.7</v>
      </c>
      <c r="D42" s="23" t="str">
        <f>Criteria!D41</f>
        <v>For each data table, is the appropriate technique used to associate each cell with its headers (excluding special cases)?</v>
      </c>
      <c r="E42" s="23" t="s">
        <v>131</v>
      </c>
      <c r="F42" s="29" t="s">
        <v>136</v>
      </c>
      <c r="G42" s="23"/>
      <c r="H42" s="23"/>
    </row>
    <row r="43" spans="1:9" ht="30" x14ac:dyDescent="0.2">
      <c r="A43" s="110"/>
      <c r="B43" s="28" t="str">
        <f>Criteria!B42</f>
        <v>RGAA</v>
      </c>
      <c r="C43" s="28" t="str">
        <f>Criteria!C42</f>
        <v>5.8</v>
      </c>
      <c r="D43" s="23" t="str">
        <f>Criteria!D42</f>
        <v>Each layout table must not use elements specific to data tables. Is this rule respected?</v>
      </c>
      <c r="E43" s="23" t="s">
        <v>131</v>
      </c>
      <c r="F43" s="29" t="s">
        <v>136</v>
      </c>
      <c r="G43" s="23"/>
      <c r="H43" s="23"/>
    </row>
    <row r="44" spans="1:9" ht="30" x14ac:dyDescent="0.2">
      <c r="A44" s="108" t="str">
        <f>Criteria!$A$43</f>
        <v>LINKS</v>
      </c>
      <c r="B44" s="28" t="str">
        <f>Criteria!B43</f>
        <v>RGAA</v>
      </c>
      <c r="C44" s="28" t="str">
        <f>Criteria!C43</f>
        <v>6.1</v>
      </c>
      <c r="D44" s="23" t="str">
        <f>Criteria!D43</f>
        <v>Is every link explicit (except in special cases)?</v>
      </c>
      <c r="E44" s="23" t="s">
        <v>131</v>
      </c>
      <c r="F44" s="29" t="s">
        <v>136</v>
      </c>
      <c r="G44" s="23"/>
      <c r="H44" s="23"/>
    </row>
    <row r="45" spans="1:9" ht="30" x14ac:dyDescent="0.2">
      <c r="A45" s="110"/>
      <c r="B45" s="28" t="str">
        <f>Criteria!B44</f>
        <v>RGAA</v>
      </c>
      <c r="C45" s="28" t="str">
        <f>Criteria!C44</f>
        <v>6.2</v>
      </c>
      <c r="D45" s="23" t="str">
        <f>Criteria!D44</f>
        <v>On each web page, does each link have an accessible name?</v>
      </c>
      <c r="E45" s="23" t="s">
        <v>131</v>
      </c>
      <c r="F45" s="29" t="s">
        <v>136</v>
      </c>
      <c r="G45" s="23"/>
      <c r="H45" s="23"/>
    </row>
    <row r="46" spans="1:9" ht="30" x14ac:dyDescent="0.2">
      <c r="A46" s="108" t="str">
        <f>Criteria!$A$45</f>
        <v>SCRIPTS</v>
      </c>
      <c r="B46" s="28" t="str">
        <f>Criteria!B45</f>
        <v>RGAA</v>
      </c>
      <c r="C46" s="28" t="str">
        <f>Criteria!C45</f>
        <v>7.1</v>
      </c>
      <c r="D46" s="23" t="str">
        <f>Criteria!D45</f>
        <v>Is each script, if necessary, compatible with assistive technologies?</v>
      </c>
      <c r="E46" s="23" t="s">
        <v>131</v>
      </c>
      <c r="F46" s="29" t="s">
        <v>136</v>
      </c>
      <c r="G46" s="23"/>
      <c r="H46" s="23"/>
    </row>
    <row r="47" spans="1:9" ht="30" x14ac:dyDescent="0.2">
      <c r="A47" s="109"/>
      <c r="B47" s="28" t="str">
        <f>Criteria!B46</f>
        <v>RGAA</v>
      </c>
      <c r="C47" s="28" t="str">
        <f>Criteria!C46</f>
        <v>7.2</v>
      </c>
      <c r="D47" s="23" t="str">
        <f>Criteria!D46</f>
        <v>For each script with an alternative, is this alternative relevant?</v>
      </c>
      <c r="E47" s="23" t="s">
        <v>131</v>
      </c>
      <c r="F47" s="29" t="s">
        <v>136</v>
      </c>
      <c r="G47" s="23"/>
      <c r="H47" s="23"/>
      <c r="I47" s="37"/>
    </row>
    <row r="48" spans="1:9" ht="30" x14ac:dyDescent="0.2">
      <c r="A48" s="109"/>
      <c r="B48" s="28" t="str">
        <f>Criteria!B47</f>
        <v>RGAA</v>
      </c>
      <c r="C48" s="28" t="str">
        <f>Criteria!C47</f>
        <v>7.3</v>
      </c>
      <c r="D48" s="23" t="str">
        <f>Criteria!D47</f>
        <v>Is each script accessible and operable by keyboard and any pointing device (excluding special cases)?</v>
      </c>
      <c r="E48" s="23" t="s">
        <v>131</v>
      </c>
      <c r="F48" s="29" t="s">
        <v>136</v>
      </c>
      <c r="G48" s="23"/>
      <c r="H48" s="23"/>
    </row>
    <row r="49" spans="1:8" ht="30" x14ac:dyDescent="0.2">
      <c r="A49" s="109"/>
      <c r="B49" s="28" t="str">
        <f>Criteria!B48</f>
        <v>RGAA</v>
      </c>
      <c r="C49" s="28" t="str">
        <f>Criteria!C48</f>
        <v>7.4</v>
      </c>
      <c r="D49" s="23" t="str">
        <f>Criteria!D48</f>
        <v>For each script that initiates a context change, is the user warned or does the user have control?</v>
      </c>
      <c r="E49" s="23" t="s">
        <v>131</v>
      </c>
      <c r="F49" s="29" t="s">
        <v>136</v>
      </c>
      <c r="G49" s="23"/>
      <c r="H49" s="23"/>
    </row>
    <row r="50" spans="1:8" ht="30" x14ac:dyDescent="0.2">
      <c r="A50" s="110"/>
      <c r="B50" s="28" t="str">
        <f>Criteria!B49</f>
        <v>RGAA</v>
      </c>
      <c r="C50" s="28" t="str">
        <f>Criteria!C49</f>
        <v>7.5</v>
      </c>
      <c r="D50" s="23" t="str">
        <f>Criteria!D49</f>
        <v>On each web page, are status messages correctly rendered (by assistive technologies)?</v>
      </c>
      <c r="E50" s="23" t="s">
        <v>131</v>
      </c>
      <c r="F50" s="29" t="s">
        <v>136</v>
      </c>
      <c r="G50" s="23"/>
      <c r="H50" s="23"/>
    </row>
    <row r="51" spans="1:8" ht="30" x14ac:dyDescent="0.2">
      <c r="A51" s="108" t="str">
        <f>Criteria!$A$50</f>
        <v>MANDATORY ELEMENTS</v>
      </c>
      <c r="B51" s="28" t="str">
        <f>Criteria!B50</f>
        <v>RGAA</v>
      </c>
      <c r="C51" s="28" t="str">
        <f>Criteria!C50</f>
        <v>8.1</v>
      </c>
      <c r="D51" s="23" t="str">
        <f>Criteria!D50</f>
        <v>Has each web page a defined document type?</v>
      </c>
      <c r="E51" s="23" t="s">
        <v>131</v>
      </c>
      <c r="F51" s="29" t="s">
        <v>136</v>
      </c>
      <c r="G51" s="23"/>
      <c r="H51" s="23"/>
    </row>
    <row r="52" spans="1:8" ht="30" x14ac:dyDescent="0.2">
      <c r="A52" s="109"/>
      <c r="B52" s="28" t="str">
        <f>Criteria!B51</f>
        <v>RGAA</v>
      </c>
      <c r="C52" s="28" t="str">
        <f>Criteria!C51</f>
        <v>8.2</v>
      </c>
      <c r="D52" s="23" t="str">
        <f>Criteria!D51</f>
        <v>For each web page, is the generated source code valid for the specified document type?</v>
      </c>
      <c r="E52" s="23" t="s">
        <v>131</v>
      </c>
      <c r="F52" s="29" t="s">
        <v>136</v>
      </c>
      <c r="G52" s="23"/>
      <c r="H52" s="23"/>
    </row>
    <row r="53" spans="1:8" ht="30" x14ac:dyDescent="0.2">
      <c r="A53" s="109"/>
      <c r="B53" s="28" t="str">
        <f>Criteria!B52</f>
        <v>RGAA</v>
      </c>
      <c r="C53" s="28" t="str">
        <f>Criteria!C52</f>
        <v>8.3</v>
      </c>
      <c r="D53" s="23" t="str">
        <f>Criteria!D52</f>
        <v>On each web page, is the default language present?</v>
      </c>
      <c r="E53" s="23" t="s">
        <v>131</v>
      </c>
      <c r="F53" s="29" t="s">
        <v>136</v>
      </c>
      <c r="G53" s="23"/>
      <c r="H53" s="23"/>
    </row>
    <row r="54" spans="1:8" ht="30" x14ac:dyDescent="0.2">
      <c r="A54" s="109"/>
      <c r="B54" s="28" t="str">
        <f>Criteria!B53</f>
        <v>RGAA</v>
      </c>
      <c r="C54" s="28" t="str">
        <f>Criteria!C53</f>
        <v>8.4</v>
      </c>
      <c r="D54" s="23" t="str">
        <f>Criteria!D53</f>
        <v>For each web page with a default language, is the language code relevant?</v>
      </c>
      <c r="E54" s="23" t="s">
        <v>131</v>
      </c>
      <c r="F54" s="29" t="s">
        <v>136</v>
      </c>
      <c r="G54" s="23"/>
      <c r="H54" s="23"/>
    </row>
    <row r="55" spans="1:8" ht="30" x14ac:dyDescent="0.2">
      <c r="A55" s="109"/>
      <c r="B55" s="28" t="str">
        <f>Criteria!B54</f>
        <v>RGAA</v>
      </c>
      <c r="C55" s="28" t="str">
        <f>Criteria!C54</f>
        <v>8.5</v>
      </c>
      <c r="D55" s="23" t="str">
        <f>Criteria!D54</f>
        <v>Does every web page have a page title?</v>
      </c>
      <c r="E55" s="23" t="s">
        <v>131</v>
      </c>
      <c r="F55" s="29" t="s">
        <v>136</v>
      </c>
      <c r="G55" s="23"/>
      <c r="H55" s="23"/>
    </row>
    <row r="56" spans="1:8" ht="30" x14ac:dyDescent="0.2">
      <c r="A56" s="109"/>
      <c r="B56" s="28" t="str">
        <f>Criteria!B55</f>
        <v>RGAA</v>
      </c>
      <c r="C56" s="28" t="str">
        <f>Criteria!C55</f>
        <v>8.6</v>
      </c>
      <c r="D56" s="23" t="str">
        <f>Criteria!D55</f>
        <v>For each web page with a page title, is this title relevant?</v>
      </c>
      <c r="E56" s="23" t="s">
        <v>131</v>
      </c>
      <c r="F56" s="29" t="s">
        <v>136</v>
      </c>
      <c r="G56" s="23"/>
      <c r="H56" s="23"/>
    </row>
    <row r="57" spans="1:8" ht="30" x14ac:dyDescent="0.2">
      <c r="A57" s="109"/>
      <c r="B57" s="28" t="str">
        <f>Criteria!B56</f>
        <v>RGAA</v>
      </c>
      <c r="C57" s="28" t="str">
        <f>Criteria!C56</f>
        <v>8.7</v>
      </c>
      <c r="D57" s="23" t="str">
        <f>Criteria!D56</f>
        <v>On each web page, is each language change indicated in the source code (excluding special cases)?</v>
      </c>
      <c r="E57" s="23" t="s">
        <v>131</v>
      </c>
      <c r="F57" s="29" t="s">
        <v>136</v>
      </c>
      <c r="G57" s="23"/>
      <c r="H57" s="23"/>
    </row>
    <row r="58" spans="1:8" ht="30" x14ac:dyDescent="0.2">
      <c r="A58" s="109"/>
      <c r="B58" s="28" t="str">
        <f>Criteria!B57</f>
        <v>RGAA</v>
      </c>
      <c r="C58" s="28" t="str">
        <f>Criteria!C57</f>
        <v>8.8</v>
      </c>
      <c r="D58" s="23" t="str">
        <f>Criteria!D57</f>
        <v>On each web page, is the language code for each language change valid and relevant?</v>
      </c>
      <c r="E58" s="23" t="s">
        <v>131</v>
      </c>
      <c r="F58" s="29" t="s">
        <v>136</v>
      </c>
      <c r="G58" s="23"/>
      <c r="H58" s="23"/>
    </row>
    <row r="59" spans="1:8" ht="30" x14ac:dyDescent="0.2">
      <c r="A59" s="109"/>
      <c r="B59" s="28" t="str">
        <f>Criteria!B58</f>
        <v>RGAA</v>
      </c>
      <c r="C59" s="28" t="str">
        <f>Criteria!C58</f>
        <v>8.9</v>
      </c>
      <c r="D59" s="23" t="str">
        <f>Criteria!D58</f>
        <v>On each web page, tags must not be used only for layout purposes. Is this rule respected?</v>
      </c>
      <c r="E59" s="23" t="s">
        <v>131</v>
      </c>
      <c r="F59" s="29" t="s">
        <v>136</v>
      </c>
      <c r="G59" s="23"/>
      <c r="H59" s="23"/>
    </row>
    <row r="60" spans="1:8" ht="30" x14ac:dyDescent="0.2">
      <c r="A60" s="110"/>
      <c r="B60" s="28" t="str">
        <f>Criteria!B59</f>
        <v>RGAA</v>
      </c>
      <c r="C60" s="28" t="str">
        <f>Criteria!C59</f>
        <v>8.10</v>
      </c>
      <c r="D60" s="23" t="str">
        <f>Criteria!D59</f>
        <v>On each web page, are changes in reading direction indicated?</v>
      </c>
      <c r="E60" s="23" t="s">
        <v>131</v>
      </c>
      <c r="F60" s="29" t="s">
        <v>136</v>
      </c>
      <c r="G60" s="23"/>
      <c r="H60" s="23"/>
    </row>
    <row r="61" spans="1:8" ht="30" x14ac:dyDescent="0.2">
      <c r="A61" s="108" t="str">
        <f>Criteria!$A$60</f>
        <v>STRUCTURE</v>
      </c>
      <c r="B61" s="28" t="str">
        <f>Criteria!B60</f>
        <v>RGAA</v>
      </c>
      <c r="C61" s="28" t="str">
        <f>Criteria!C60</f>
        <v>9.1</v>
      </c>
      <c r="D61" s="23" t="str">
        <f>Criteria!D60</f>
        <v>On each web page, is the information structured by the appropriate use of headings?</v>
      </c>
      <c r="E61" s="23" t="s">
        <v>131</v>
      </c>
      <c r="F61" s="29" t="s">
        <v>136</v>
      </c>
      <c r="G61" s="23"/>
      <c r="H61" s="23"/>
    </row>
    <row r="62" spans="1:8" ht="30" x14ac:dyDescent="0.2">
      <c r="A62" s="109"/>
      <c r="B62" s="28" t="str">
        <f>Criteria!B61</f>
        <v>RGAA</v>
      </c>
      <c r="C62" s="28" t="str">
        <f>Criteria!C61</f>
        <v>9.2</v>
      </c>
      <c r="D62" s="23" t="str">
        <f>Criteria!D61</f>
        <v>On each web page, is the document structure consistent (excluding special cases)?</v>
      </c>
      <c r="E62" s="23" t="s">
        <v>131</v>
      </c>
      <c r="F62" s="29" t="s">
        <v>136</v>
      </c>
      <c r="G62" s="23"/>
      <c r="H62" s="23"/>
    </row>
    <row r="63" spans="1:8" ht="30" x14ac:dyDescent="0.2">
      <c r="A63" s="109"/>
      <c r="B63" s="28" t="str">
        <f>Criteria!B62</f>
        <v>RGAA</v>
      </c>
      <c r="C63" s="28" t="str">
        <f>Criteria!C62</f>
        <v>9.3</v>
      </c>
      <c r="D63" s="23" t="str">
        <f>Criteria!D62</f>
        <v>On each web page, is each list correctly structured?</v>
      </c>
      <c r="E63" s="23" t="s">
        <v>131</v>
      </c>
      <c r="F63" s="29" t="s">
        <v>136</v>
      </c>
      <c r="G63" s="23"/>
      <c r="H63" s="23"/>
    </row>
    <row r="64" spans="1:8" ht="30" x14ac:dyDescent="0.2">
      <c r="A64" s="110"/>
      <c r="B64" s="28" t="str">
        <f>Criteria!B63</f>
        <v>RGAA</v>
      </c>
      <c r="C64" s="28" t="str">
        <f>Criteria!C63</f>
        <v>9.4</v>
      </c>
      <c r="D64" s="23" t="str">
        <f>Criteria!D63</f>
        <v>On each web page, is each quotation correctly indicated?</v>
      </c>
      <c r="E64" s="23" t="s">
        <v>131</v>
      </c>
      <c r="F64" s="29" t="s">
        <v>136</v>
      </c>
      <c r="G64" s="23"/>
      <c r="H64" s="23"/>
    </row>
    <row r="65" spans="1:8" ht="30" x14ac:dyDescent="0.2">
      <c r="A65" s="108" t="str">
        <f>Criteria!$A$64</f>
        <v>PRESENTATION</v>
      </c>
      <c r="B65" s="28" t="str">
        <f>Criteria!B64</f>
        <v>RGAA</v>
      </c>
      <c r="C65" s="28" t="str">
        <f>Criteria!C64</f>
        <v>10.1</v>
      </c>
      <c r="D65" s="23" t="str">
        <f>Criteria!D64</f>
        <v>In the website, are style sheets used to control the presentation of information?</v>
      </c>
      <c r="E65" s="23" t="s">
        <v>131</v>
      </c>
      <c r="F65" s="29" t="s">
        <v>136</v>
      </c>
      <c r="G65" s="23"/>
      <c r="H65" s="23"/>
    </row>
    <row r="66" spans="1:8" ht="45" x14ac:dyDescent="0.2">
      <c r="A66" s="109"/>
      <c r="B66" s="28" t="str">
        <f>Criteria!B65</f>
        <v>RGAA</v>
      </c>
      <c r="C66" s="28" t="str">
        <f>Criteria!C65</f>
        <v>10.2</v>
      </c>
      <c r="D66" s="23" t="str">
        <f>Criteria!D65</f>
        <v>On each web page, is the visible content conveying information still present when the style sheets are deactivated?</v>
      </c>
      <c r="E66" s="23" t="s">
        <v>131</v>
      </c>
      <c r="F66" s="29" t="s">
        <v>136</v>
      </c>
      <c r="G66" s="23"/>
      <c r="H66" s="23"/>
    </row>
    <row r="67" spans="1:8" ht="30" x14ac:dyDescent="0.2">
      <c r="A67" s="109"/>
      <c r="B67" s="28" t="str">
        <f>Criteria!B66</f>
        <v>RGAA</v>
      </c>
      <c r="C67" s="28" t="str">
        <f>Criteria!C66</f>
        <v>10.3</v>
      </c>
      <c r="D67" s="23" t="str">
        <f>Criteria!D66</f>
        <v>On each web page, does the information remain understandable when the style sheets are deactivated?</v>
      </c>
      <c r="E67" s="23" t="s">
        <v>131</v>
      </c>
      <c r="F67" s="29" t="s">
        <v>136</v>
      </c>
      <c r="G67" s="23"/>
      <c r="H67" s="23"/>
    </row>
    <row r="68" spans="1:8" ht="45" x14ac:dyDescent="0.2">
      <c r="A68" s="109"/>
      <c r="B68" s="28" t="str">
        <f>Criteria!B67</f>
        <v>RGAA</v>
      </c>
      <c r="C68" s="28" t="str">
        <f>Criteria!C67</f>
        <v>10.4</v>
      </c>
      <c r="D68" s="23" t="str">
        <f>Criteria!D67</f>
        <v>On each web page, is the text still readable when the font size is increased by at least 200% (excluding special cases)?</v>
      </c>
      <c r="E68" s="23" t="s">
        <v>131</v>
      </c>
      <c r="F68" s="29" t="s">
        <v>136</v>
      </c>
      <c r="G68" s="23"/>
      <c r="H68" s="23"/>
    </row>
    <row r="69" spans="1:8" ht="30" x14ac:dyDescent="0.2">
      <c r="A69" s="109"/>
      <c r="B69" s="28" t="str">
        <f>Criteria!B68</f>
        <v>RGAA</v>
      </c>
      <c r="C69" s="28" t="str">
        <f>Criteria!C68</f>
        <v>10.5</v>
      </c>
      <c r="D69" s="23" t="str">
        <f>Criteria!D68</f>
        <v>On each web page, are the CSS declarations for element background and font colours used correctly?</v>
      </c>
      <c r="E69" s="23" t="s">
        <v>131</v>
      </c>
      <c r="F69" s="29" t="s">
        <v>136</v>
      </c>
      <c r="G69" s="23"/>
      <c r="H69" s="23"/>
    </row>
    <row r="70" spans="1:8" ht="30" x14ac:dyDescent="0.2">
      <c r="A70" s="109"/>
      <c r="B70" s="28" t="str">
        <f>Criteria!B69</f>
        <v>RGAA</v>
      </c>
      <c r="C70" s="28" t="str">
        <f>Criteria!C69</f>
        <v>10.6</v>
      </c>
      <c r="D70" s="23" t="str">
        <f>Criteria!D69</f>
        <v>On each web page, is each link whose nature is not obvious visible in relation to the surrounding text?</v>
      </c>
      <c r="E70" s="23" t="s">
        <v>131</v>
      </c>
      <c r="F70" s="29" t="s">
        <v>136</v>
      </c>
      <c r="G70" s="23"/>
      <c r="H70" s="23"/>
    </row>
    <row r="71" spans="1:8" ht="30" x14ac:dyDescent="0.2">
      <c r="A71" s="109"/>
      <c r="B71" s="28" t="str">
        <f>Criteria!B70</f>
        <v>RGAA</v>
      </c>
      <c r="C71" s="28" t="str">
        <f>Criteria!C70</f>
        <v>10.7</v>
      </c>
      <c r="D71" s="23" t="str">
        <f>Criteria!D70</f>
        <v>On each web page, for each element receiving the focus, is the focus visible?</v>
      </c>
      <c r="E71" s="23" t="s">
        <v>131</v>
      </c>
      <c r="F71" s="29" t="s">
        <v>136</v>
      </c>
      <c r="G71" s="23"/>
      <c r="H71" s="23"/>
    </row>
    <row r="72" spans="1:8" ht="30" x14ac:dyDescent="0.2">
      <c r="A72" s="109"/>
      <c r="B72" s="28" t="str">
        <f>Criteria!B71</f>
        <v>RGAA</v>
      </c>
      <c r="C72" s="28" t="str">
        <f>Criteria!C71</f>
        <v>10.8</v>
      </c>
      <c r="D72" s="23" t="str">
        <f>Criteria!D71</f>
        <v>For each web page, should hidden content be ignored by assistive technologies?</v>
      </c>
      <c r="E72" s="23" t="s">
        <v>131</v>
      </c>
      <c r="F72" s="29" t="s">
        <v>136</v>
      </c>
      <c r="G72" s="23"/>
      <c r="H72" s="23"/>
    </row>
    <row r="73" spans="1:8" ht="30" x14ac:dyDescent="0.2">
      <c r="A73" s="109"/>
      <c r="B73" s="28" t="str">
        <f>Criteria!B72</f>
        <v>RGAA</v>
      </c>
      <c r="C73" s="28" t="str">
        <f>Criteria!C72</f>
        <v>10.9</v>
      </c>
      <c r="D73" s="23" t="str">
        <f>Criteria!D72</f>
        <v>On each web page, information must not be conveyed solely by shape, size or location. Is this rule respected?</v>
      </c>
      <c r="E73" s="23" t="s">
        <v>131</v>
      </c>
      <c r="F73" s="29" t="s">
        <v>136</v>
      </c>
      <c r="G73" s="23"/>
      <c r="H73" s="23"/>
    </row>
    <row r="74" spans="1:8" ht="45" x14ac:dyDescent="0.2">
      <c r="A74" s="109"/>
      <c r="B74" s="28" t="str">
        <f>Criteria!B73</f>
        <v>RGAA</v>
      </c>
      <c r="C74" s="28" t="str">
        <f>Criteria!C73</f>
        <v>10.10</v>
      </c>
      <c r="D74" s="23" t="str">
        <f>Criteria!D73</f>
        <v>On each web page, information must not be conveyed by shape, size or location only. Is this rule implemented appropriately?</v>
      </c>
      <c r="E74" s="23" t="s">
        <v>131</v>
      </c>
      <c r="F74" s="29" t="s">
        <v>136</v>
      </c>
      <c r="G74" s="23"/>
      <c r="H74" s="23"/>
    </row>
    <row r="75" spans="1:8" ht="75" x14ac:dyDescent="0.2">
      <c r="A75" s="109"/>
      <c r="B75" s="28" t="str">
        <f>Criteria!B74</f>
        <v>RGAA</v>
      </c>
      <c r="C75" s="28" t="str">
        <f>Criteria!C74</f>
        <v>10.11</v>
      </c>
      <c r="D75" s="23" t="str">
        <f>Criteria!D74</f>
        <v>For each web page, can the content be presented without any loss of information or functionality and without having to scroll vertically for a window with a height of 256 px or horizontally for a window with a width of 320 px (excluding special cases)?</v>
      </c>
      <c r="E75" s="23" t="s">
        <v>131</v>
      </c>
      <c r="F75" s="29" t="s">
        <v>136</v>
      </c>
      <c r="G75" s="23"/>
      <c r="H75" s="23"/>
    </row>
    <row r="76" spans="1:8" ht="45" x14ac:dyDescent="0.2">
      <c r="A76" s="109"/>
      <c r="B76" s="28" t="str">
        <f>Criteria!B75</f>
        <v>RGAA</v>
      </c>
      <c r="C76" s="28" t="str">
        <f>Criteria!C75</f>
        <v>10.12</v>
      </c>
      <c r="D76" s="23" t="str">
        <f>Criteria!D75</f>
        <v>On each web page, can the text spacing properties be redefined by the user without loss of content or functionality (except in special cases)?</v>
      </c>
      <c r="E76" s="23" t="s">
        <v>131</v>
      </c>
      <c r="F76" s="29" t="s">
        <v>136</v>
      </c>
      <c r="G76" s="23"/>
      <c r="H76" s="23"/>
    </row>
    <row r="77" spans="1:8" ht="60" x14ac:dyDescent="0.2">
      <c r="A77" s="109"/>
      <c r="B77" s="28" t="str">
        <f>Criteria!B76</f>
        <v>RGAA</v>
      </c>
      <c r="C77" s="28" t="str">
        <f>Criteria!C76</f>
        <v>10.13</v>
      </c>
      <c r="D77" s="23" t="str">
        <f>Criteria!D76</f>
        <v>On each web page, is the additional content appearing when focused or when hovering over a user interface component controllable by the user (excluding special cases)?</v>
      </c>
      <c r="E77" s="23" t="s">
        <v>131</v>
      </c>
      <c r="F77" s="29" t="s">
        <v>136</v>
      </c>
      <c r="G77" s="23"/>
      <c r="H77" s="23"/>
    </row>
    <row r="78" spans="1:8" ht="45" x14ac:dyDescent="0.2">
      <c r="A78" s="110"/>
      <c r="B78" s="28" t="str">
        <f>Criteria!B77</f>
        <v>RGAA</v>
      </c>
      <c r="C78" s="28" t="str">
        <f>Criteria!C77</f>
        <v>10.14</v>
      </c>
      <c r="D78" s="23" t="str">
        <f>Criteria!D77</f>
        <v>On each web page, can additional content that appears using CSS styles only be made visible using the keyboard and any pointing device?</v>
      </c>
      <c r="E78" s="23" t="s">
        <v>131</v>
      </c>
      <c r="F78" s="29" t="s">
        <v>136</v>
      </c>
      <c r="G78" s="23"/>
      <c r="H78" s="23"/>
    </row>
    <row r="79" spans="1:8" ht="30" x14ac:dyDescent="0.2">
      <c r="A79" s="108" t="str">
        <f>Criteria!$A$78</f>
        <v>FORMS</v>
      </c>
      <c r="B79" s="28" t="str">
        <f>Criteria!B78</f>
        <v>RGAA</v>
      </c>
      <c r="C79" s="28" t="str">
        <f>Criteria!C78</f>
        <v>11.1</v>
      </c>
      <c r="D79" s="23" t="str">
        <f>Criteria!D78</f>
        <v>Does each form input field have a label?</v>
      </c>
      <c r="E79" s="23" t="s">
        <v>131</v>
      </c>
      <c r="F79" s="29" t="s">
        <v>136</v>
      </c>
      <c r="G79" s="23"/>
      <c r="H79" s="23"/>
    </row>
    <row r="80" spans="1:8" ht="30" x14ac:dyDescent="0.2">
      <c r="A80" s="109"/>
      <c r="B80" s="28" t="str">
        <f>Criteria!B79</f>
        <v>RGAA</v>
      </c>
      <c r="C80" s="28" t="str">
        <f>Criteria!C79</f>
        <v>11.2</v>
      </c>
      <c r="D80" s="23" t="str">
        <f>Criteria!D79</f>
        <v>Is each label associated with a form field relevant (excluding special cases)?</v>
      </c>
      <c r="E80" s="23" t="s">
        <v>131</v>
      </c>
      <c r="F80" s="29" t="s">
        <v>136</v>
      </c>
      <c r="G80" s="23"/>
      <c r="H80" s="23"/>
    </row>
    <row r="81" spans="1:8" ht="60" x14ac:dyDescent="0.2">
      <c r="A81" s="109"/>
      <c r="B81" s="28" t="str">
        <f>Criteria!B80</f>
        <v>RGAA</v>
      </c>
      <c r="C81" s="28" t="str">
        <f>Criteria!C80</f>
        <v>11.3</v>
      </c>
      <c r="D81" s="23" t="str">
        <f>Criteria!D80</f>
        <v>In each form, is each label associated with a form input field having the same function and repeated several times in the same page or in a set of web pages consistent?</v>
      </c>
      <c r="E81" s="23" t="s">
        <v>131</v>
      </c>
      <c r="F81" s="29" t="s">
        <v>136</v>
      </c>
      <c r="G81" s="23"/>
      <c r="H81" s="23"/>
    </row>
    <row r="82" spans="1:8" ht="45" x14ac:dyDescent="0.2">
      <c r="A82" s="109"/>
      <c r="B82" s="28" t="str">
        <f>Criteria!B81</f>
        <v>RGAA</v>
      </c>
      <c r="C82" s="28" t="str">
        <f>Criteria!C81</f>
        <v>11.4</v>
      </c>
      <c r="D82" s="23" t="str">
        <f>Criteria!D81</f>
        <v>In each form, are each field label and its associated field located next to each other (excluding special cases)?</v>
      </c>
      <c r="E82" s="23" t="s">
        <v>131</v>
      </c>
      <c r="F82" s="29" t="s">
        <v>136</v>
      </c>
      <c r="G82" s="23"/>
      <c r="H82" s="23"/>
    </row>
    <row r="83" spans="1:8" ht="30" x14ac:dyDescent="0.2">
      <c r="A83" s="109"/>
      <c r="B83" s="28" t="str">
        <f>Criteria!B82</f>
        <v>RGAA</v>
      </c>
      <c r="C83" s="28" t="str">
        <f>Criteria!C82</f>
        <v>11.5</v>
      </c>
      <c r="D83" s="23" t="str">
        <f>Criteria!D82</f>
        <v>In each form, are the related form controls grouped together, if necessary?</v>
      </c>
      <c r="E83" s="23" t="s">
        <v>131</v>
      </c>
      <c r="F83" s="29" t="s">
        <v>136</v>
      </c>
      <c r="G83" s="23"/>
      <c r="H83" s="23"/>
    </row>
    <row r="84" spans="1:8" ht="30" x14ac:dyDescent="0.2">
      <c r="A84" s="109"/>
      <c r="B84" s="28" t="str">
        <f>Criteria!B83</f>
        <v>RGAA</v>
      </c>
      <c r="C84" s="28" t="str">
        <f>Criteria!C83</f>
        <v>11.6</v>
      </c>
      <c r="D84" s="23" t="str">
        <f>Criteria!D83</f>
        <v>In each form, does each group of related form controls have a legend?</v>
      </c>
      <c r="E84" s="23" t="s">
        <v>131</v>
      </c>
      <c r="F84" s="29" t="s">
        <v>136</v>
      </c>
      <c r="G84" s="23"/>
      <c r="H84" s="23"/>
    </row>
    <row r="85" spans="1:8" ht="30" x14ac:dyDescent="0.2">
      <c r="A85" s="109"/>
      <c r="B85" s="28" t="str">
        <f>Criteria!B84</f>
        <v>RGAA</v>
      </c>
      <c r="C85" s="28" t="str">
        <f>Criteria!C84</f>
        <v>11.7</v>
      </c>
      <c r="D85" s="23" t="str">
        <f>Criteria!D84</f>
        <v>In each form, is each legend associated with a group of related form controls relevant?</v>
      </c>
      <c r="E85" s="23" t="s">
        <v>131</v>
      </c>
      <c r="F85" s="29" t="s">
        <v>136</v>
      </c>
      <c r="G85" s="23"/>
      <c r="H85" s="23"/>
    </row>
    <row r="86" spans="1:8" ht="30" x14ac:dyDescent="0.2">
      <c r="A86" s="109"/>
      <c r="B86" s="28" t="str">
        <f>Criteria!B85</f>
        <v>RGAA</v>
      </c>
      <c r="C86" s="28" t="str">
        <f>Criteria!C85</f>
        <v>11.8</v>
      </c>
      <c r="D86" s="23" t="str">
        <f>Criteria!D85</f>
        <v>In each form, are the items of the same type in a combobox grouped together in a relevant way?</v>
      </c>
      <c r="E86" s="23" t="s">
        <v>131</v>
      </c>
      <c r="F86" s="29" t="s">
        <v>136</v>
      </c>
      <c r="G86" s="23"/>
      <c r="H86" s="23"/>
    </row>
    <row r="87" spans="1:8" ht="30" x14ac:dyDescent="0.2">
      <c r="A87" s="109"/>
      <c r="B87" s="28" t="str">
        <f>Criteria!B86</f>
        <v>RGAA</v>
      </c>
      <c r="C87" s="28" t="str">
        <f>Criteria!C86</f>
        <v>11.9</v>
      </c>
      <c r="D87" s="23" t="str">
        <f>Criteria!D86</f>
        <v>In each form, is the label of each button relevant (excluding special cases)?</v>
      </c>
      <c r="E87" s="23" t="s">
        <v>131</v>
      </c>
      <c r="F87" s="29" t="s">
        <v>136</v>
      </c>
      <c r="G87" s="23"/>
      <c r="H87" s="23"/>
    </row>
    <row r="88" spans="1:8" ht="30" x14ac:dyDescent="0.2">
      <c r="A88" s="109"/>
      <c r="B88" s="28" t="str">
        <f>Criteria!B87</f>
        <v>RGAA</v>
      </c>
      <c r="C88" s="28" t="str">
        <f>Criteria!C87</f>
        <v>11.10</v>
      </c>
      <c r="D88" s="23" t="str">
        <f>Criteria!D87</f>
        <v>In each form, is the error managementl used appropriately (excluding special cases)?</v>
      </c>
      <c r="E88" s="23" t="s">
        <v>131</v>
      </c>
      <c r="F88" s="29" t="s">
        <v>136</v>
      </c>
      <c r="G88" s="23"/>
      <c r="H88" s="23"/>
    </row>
    <row r="89" spans="1:8" ht="30" x14ac:dyDescent="0.2">
      <c r="A89" s="109"/>
      <c r="B89" s="28" t="str">
        <f>Criteria!B88</f>
        <v>RGAA</v>
      </c>
      <c r="C89" s="28" t="str">
        <f>Criteria!C88</f>
        <v>11.11</v>
      </c>
      <c r="D89" s="23" t="str">
        <f>Criteria!D88</f>
        <v>In each form, is the error management accompanied, if necessary, by suggestions to help correct input errors?</v>
      </c>
      <c r="E89" s="23" t="s">
        <v>131</v>
      </c>
      <c r="F89" s="29" t="s">
        <v>136</v>
      </c>
      <c r="G89" s="23"/>
      <c r="H89" s="23"/>
    </row>
    <row r="90" spans="1:8" ht="75" x14ac:dyDescent="0.2">
      <c r="A90" s="109"/>
      <c r="B90" s="28" t="str">
        <f>Criteria!B89</f>
        <v>RGAA</v>
      </c>
      <c r="C90" s="28" t="str">
        <f>Criteria!C89</f>
        <v>11.12</v>
      </c>
      <c r="D90" s="23" t="str">
        <f>Criteria!D89</f>
        <v>For each form that modifies or deletes data, or transmits answers to a test or examination, or whose validation has financial or legal consequences, can the data entered be modified, updated or recovered by the user?</v>
      </c>
      <c r="E90" s="23" t="s">
        <v>131</v>
      </c>
      <c r="F90" s="29" t="s">
        <v>136</v>
      </c>
      <c r="G90" s="23"/>
      <c r="H90" s="23"/>
    </row>
    <row r="91" spans="1:8" ht="30" x14ac:dyDescent="0.2">
      <c r="A91" s="110"/>
      <c r="B91" s="28" t="str">
        <f>Criteria!B90</f>
        <v>RGAA</v>
      </c>
      <c r="C91" s="28" t="str">
        <f>Criteria!C90</f>
        <v>11.13</v>
      </c>
      <c r="D91" s="23" t="str">
        <f>Criteria!D90</f>
        <v>Can the purpose of an input field be identified to facilitate the automatic filling of fields with user data?</v>
      </c>
      <c r="E91" s="23" t="s">
        <v>131</v>
      </c>
      <c r="F91" s="29" t="s">
        <v>136</v>
      </c>
      <c r="G91" s="23"/>
      <c r="H91" s="23"/>
    </row>
    <row r="92" spans="1:8" ht="30" x14ac:dyDescent="0.2">
      <c r="A92" s="108" t="str">
        <f>Criteria!$A$91</f>
        <v>NAVIGATION</v>
      </c>
      <c r="B92" s="28" t="str">
        <f>Criteria!B91</f>
        <v>RGAA</v>
      </c>
      <c r="C92" s="28" t="str">
        <f>Criteria!C91</f>
        <v>12.1</v>
      </c>
      <c r="D92" s="23" t="str">
        <f>Criteria!D91</f>
        <v>Does each set of web pages have at least two different navigation systems (excluding special cases)?</v>
      </c>
      <c r="E92" s="23" t="s">
        <v>131</v>
      </c>
      <c r="F92" s="29" t="s">
        <v>136</v>
      </c>
      <c r="G92" s="23"/>
      <c r="H92" s="23"/>
    </row>
    <row r="93" spans="1:8" ht="30" x14ac:dyDescent="0.2">
      <c r="A93" s="109"/>
      <c r="B93" s="28" t="str">
        <f>Criteria!B92</f>
        <v>RGAA</v>
      </c>
      <c r="C93" s="28" t="str">
        <f>Criteria!C92</f>
        <v>12.2</v>
      </c>
      <c r="D93" s="23" t="str">
        <f>Criteria!D92</f>
        <v>In each set of pages, are the menu and navigation bars always at the same place (except in special cases)?</v>
      </c>
      <c r="E93" s="23" t="s">
        <v>131</v>
      </c>
      <c r="F93" s="29" t="s">
        <v>136</v>
      </c>
      <c r="G93" s="23"/>
      <c r="H93" s="23"/>
    </row>
    <row r="94" spans="1:8" ht="30" x14ac:dyDescent="0.2">
      <c r="A94" s="109"/>
      <c r="B94" s="28" t="str">
        <f>Criteria!B93</f>
        <v>RGAA</v>
      </c>
      <c r="C94" s="28" t="str">
        <f>Criteria!C93</f>
        <v>12.3</v>
      </c>
      <c r="D94" s="23" t="str">
        <f>Criteria!D93</f>
        <v>Is the site map page relevant?</v>
      </c>
      <c r="E94" s="23" t="s">
        <v>131</v>
      </c>
      <c r="F94" s="29" t="s">
        <v>136</v>
      </c>
      <c r="G94" s="23"/>
      <c r="H94" s="23"/>
    </row>
    <row r="95" spans="1:8" ht="30" x14ac:dyDescent="0.2">
      <c r="A95" s="109"/>
      <c r="B95" s="28" t="str">
        <f>Criteria!B94</f>
        <v>RGAA</v>
      </c>
      <c r="C95" s="28" t="str">
        <f>Criteria!C94</f>
        <v>12.4</v>
      </c>
      <c r="D95" s="23" t="str">
        <f>Criteria!D94</f>
        <v>In each set of pages, is the site map page accessible from an identical functionality?</v>
      </c>
      <c r="E95" s="23" t="s">
        <v>131</v>
      </c>
      <c r="F95" s="29" t="s">
        <v>136</v>
      </c>
      <c r="G95" s="23"/>
      <c r="H95" s="23"/>
    </row>
    <row r="96" spans="1:8" ht="30" x14ac:dyDescent="0.2">
      <c r="A96" s="109"/>
      <c r="B96" s="28" t="str">
        <f>Criteria!B95</f>
        <v>RGAA</v>
      </c>
      <c r="C96" s="28" t="str">
        <f>Criteria!C95</f>
        <v>12.5</v>
      </c>
      <c r="D96" s="23" t="str">
        <f>Criteria!D95</f>
        <v>In each set of pages, is the search engine reachable in the same way?</v>
      </c>
      <c r="E96" s="23" t="s">
        <v>131</v>
      </c>
      <c r="F96" s="29" t="s">
        <v>136</v>
      </c>
      <c r="G96" s="23"/>
      <c r="H96" s="23"/>
    </row>
    <row r="97" spans="1:8" ht="45" x14ac:dyDescent="0.2">
      <c r="A97" s="109"/>
      <c r="B97" s="28" t="str">
        <f>Criteria!B96</f>
        <v>RGAA</v>
      </c>
      <c r="C97" s="28" t="str">
        <f>Criteria!C96</f>
        <v>12.6</v>
      </c>
      <c r="D97" s="23" t="str">
        <f>Criteria!D96</f>
        <v>Can content grouping regions present in several web pages (header, main navigation, main content, footer and search engine) be reached or avoided?</v>
      </c>
      <c r="E97" s="23" t="s">
        <v>131</v>
      </c>
      <c r="F97" s="29" t="s">
        <v>136</v>
      </c>
      <c r="G97" s="23"/>
      <c r="H97" s="23"/>
    </row>
    <row r="98" spans="1:8" ht="30" x14ac:dyDescent="0.2">
      <c r="A98" s="109"/>
      <c r="B98" s="28" t="str">
        <f>Criteria!B97</f>
        <v>RGAA</v>
      </c>
      <c r="C98" s="28" t="str">
        <f>Criteria!C97</f>
        <v>12.7</v>
      </c>
      <c r="D98" s="23" t="str">
        <f>Criteria!D97</f>
        <v>On each web page, is there a bypass or skip link to the main content region (excluding special cases)?</v>
      </c>
      <c r="E98" s="23" t="s">
        <v>131</v>
      </c>
      <c r="F98" s="29" t="s">
        <v>136</v>
      </c>
      <c r="G98" s="23"/>
      <c r="H98" s="23"/>
    </row>
    <row r="99" spans="1:8" ht="30" x14ac:dyDescent="0.2">
      <c r="A99" s="109"/>
      <c r="B99" s="28" t="str">
        <f>Criteria!B98</f>
        <v>RGAA</v>
      </c>
      <c r="C99" s="28" t="str">
        <f>Criteria!C98</f>
        <v>12.8</v>
      </c>
      <c r="D99" s="23" t="str">
        <f>Criteria!D98</f>
        <v>On each web page, is the navigation sequence consistent?</v>
      </c>
      <c r="E99" s="23" t="s">
        <v>131</v>
      </c>
      <c r="F99" s="29" t="s">
        <v>136</v>
      </c>
      <c r="G99" s="23"/>
      <c r="H99" s="23"/>
    </row>
    <row r="100" spans="1:8" ht="30" x14ac:dyDescent="0.2">
      <c r="A100" s="109"/>
      <c r="B100" s="28" t="str">
        <f>Criteria!B99</f>
        <v>RGAA</v>
      </c>
      <c r="C100" s="28" t="str">
        <f>Criteria!C99</f>
        <v>12.9</v>
      </c>
      <c r="D100" s="23" t="str">
        <f>Criteria!D99</f>
        <v>On each web page, navigation must not contain any keyboard traps. Is this rule respected?</v>
      </c>
      <c r="E100" s="23" t="s">
        <v>131</v>
      </c>
      <c r="F100" s="29" t="s">
        <v>136</v>
      </c>
      <c r="G100" s="23"/>
      <c r="H100" s="23"/>
    </row>
    <row r="101" spans="1:8" ht="45" x14ac:dyDescent="0.2">
      <c r="A101" s="109"/>
      <c r="B101" s="28" t="str">
        <f>Criteria!B100</f>
        <v>RGAA</v>
      </c>
      <c r="C101" s="28" t="str">
        <f>Criteria!C100</f>
        <v>12.10</v>
      </c>
      <c r="D101" s="23" t="str">
        <f>Criteria!D100</f>
        <v>On each web page, are keyboard shortcuts using only one key (lowercase or uppercase letter, punctuation, number or symbol) controllable by the user?</v>
      </c>
      <c r="E101" s="23" t="s">
        <v>131</v>
      </c>
      <c r="F101" s="29" t="s">
        <v>136</v>
      </c>
      <c r="G101" s="23"/>
      <c r="H101" s="23"/>
    </row>
    <row r="102" spans="1:8" ht="60" x14ac:dyDescent="0.2">
      <c r="A102" s="110"/>
      <c r="B102" s="28" t="str">
        <f>Criteria!B101</f>
        <v>RGAA</v>
      </c>
      <c r="C102" s="28" t="str">
        <f>Criteria!C101</f>
        <v>12.11</v>
      </c>
      <c r="D102" s="23" t="str">
        <f>Criteria!D101</f>
        <v>On each web page, is the additional content that appears when hovering over, focusing on or activating a user interface component accessible by keyboard if necessary?</v>
      </c>
      <c r="E102" s="23" t="s">
        <v>131</v>
      </c>
      <c r="F102" s="29" t="s">
        <v>136</v>
      </c>
      <c r="G102" s="23"/>
      <c r="H102" s="23"/>
    </row>
    <row r="103" spans="1:8" ht="45" x14ac:dyDescent="0.2">
      <c r="A103" s="108" t="str">
        <f>Criteria!$A$102</f>
        <v>CONSULTATION</v>
      </c>
      <c r="B103" s="28" t="str">
        <f>Criteria!B102</f>
        <v>RGAA</v>
      </c>
      <c r="C103" s="28" t="str">
        <f>Criteria!C102</f>
        <v>13.1</v>
      </c>
      <c r="D103" s="23" t="str">
        <f>Criteria!D102</f>
        <v>For each web page, does the user have control over each time limit for modifying the content (excluding special cases)?</v>
      </c>
      <c r="E103" s="23" t="s">
        <v>131</v>
      </c>
      <c r="F103" s="29" t="s">
        <v>136</v>
      </c>
      <c r="G103" s="23"/>
      <c r="H103" s="23"/>
    </row>
    <row r="104" spans="1:8" ht="45" x14ac:dyDescent="0.2">
      <c r="A104" s="109"/>
      <c r="B104" s="28" t="str">
        <f>Criteria!B103</f>
        <v>RGAA</v>
      </c>
      <c r="C104" s="28" t="str">
        <f>Criteria!C103</f>
        <v>13.2</v>
      </c>
      <c r="D104" s="23" t="str">
        <f>Criteria!D103</f>
        <v>On each web page, the opening of a new window must not be triggered without user action. Is this rule respected?</v>
      </c>
      <c r="E104" s="23" t="s">
        <v>131</v>
      </c>
      <c r="F104" s="29" t="s">
        <v>136</v>
      </c>
      <c r="G104" s="23"/>
      <c r="H104" s="23"/>
    </row>
    <row r="105" spans="1:8" ht="45" x14ac:dyDescent="0.2">
      <c r="A105" s="109"/>
      <c r="B105" s="28" t="str">
        <f>Criteria!B104</f>
        <v>RGAA</v>
      </c>
      <c r="C105" s="28" t="str">
        <f>Criteria!C104</f>
        <v>13.3</v>
      </c>
      <c r="D105" s="23" t="str">
        <f>Criteria!D104</f>
        <v>On each web page, does each downloadable office document have an accessible version (excluding special cases)?</v>
      </c>
      <c r="E105" s="23" t="s">
        <v>131</v>
      </c>
      <c r="F105" s="29" t="s">
        <v>136</v>
      </c>
      <c r="G105" s="23"/>
      <c r="H105" s="23"/>
    </row>
    <row r="106" spans="1:8" ht="30" x14ac:dyDescent="0.2">
      <c r="A106" s="109"/>
      <c r="B106" s="28" t="str">
        <f>Criteria!B105</f>
        <v>RGAA</v>
      </c>
      <c r="C106" s="28" t="str">
        <f>Criteria!C105</f>
        <v>13.4</v>
      </c>
      <c r="D106" s="23" t="str">
        <f>Criteria!D105</f>
        <v>For each office document with an accessible version, does this version offer the same information?</v>
      </c>
      <c r="E106" s="23" t="s">
        <v>131</v>
      </c>
      <c r="F106" s="29" t="s">
        <v>136</v>
      </c>
      <c r="G106" s="23"/>
      <c r="H106" s="23"/>
    </row>
    <row r="107" spans="1:8" ht="30" x14ac:dyDescent="0.2">
      <c r="A107" s="109"/>
      <c r="B107" s="28" t="str">
        <f>Criteria!B106</f>
        <v>RGAA</v>
      </c>
      <c r="C107" s="28" t="str">
        <f>Criteria!C106</f>
        <v>13.5</v>
      </c>
      <c r="D107" s="23" t="str">
        <f>Criteria!D106</f>
        <v>Is there an alternative to every cryptic content (ASCII art, emoticon, cryptic syntax) on every web page?</v>
      </c>
      <c r="E107" s="23" t="s">
        <v>131</v>
      </c>
      <c r="F107" s="29" t="s">
        <v>136</v>
      </c>
      <c r="G107" s="23"/>
      <c r="H107" s="23"/>
    </row>
    <row r="108" spans="1:8" ht="45" x14ac:dyDescent="0.2">
      <c r="A108" s="109"/>
      <c r="B108" s="28" t="str">
        <f>Criteria!B107</f>
        <v>RGAA</v>
      </c>
      <c r="C108" s="28" t="str">
        <f>Criteria!C107</f>
        <v>13.6</v>
      </c>
      <c r="D108" s="23" t="str">
        <f>Criteria!D107</f>
        <v>On each web page, for each cryptic content (ASCII art, emoticon, cryptic syntax) having an alternative, is this alternative relevant?</v>
      </c>
      <c r="E108" s="23" t="s">
        <v>131</v>
      </c>
      <c r="F108" s="29" t="s">
        <v>136</v>
      </c>
      <c r="G108" s="23"/>
      <c r="H108" s="23"/>
    </row>
    <row r="109" spans="1:8" ht="30" x14ac:dyDescent="0.2">
      <c r="A109" s="109"/>
      <c r="B109" s="28" t="str">
        <f>Criteria!B108</f>
        <v>RGAA</v>
      </c>
      <c r="C109" s="28" t="str">
        <f>Criteria!C108</f>
        <v>13.7</v>
      </c>
      <c r="D109" s="23" t="str">
        <f>Criteria!D108</f>
        <v>On each web page, are sudden changes in brightness or blinking used correctly?</v>
      </c>
      <c r="E109" s="23" t="s">
        <v>131</v>
      </c>
      <c r="F109" s="29" t="s">
        <v>136</v>
      </c>
      <c r="G109" s="23"/>
      <c r="H109" s="23"/>
    </row>
    <row r="110" spans="1:8" ht="30" x14ac:dyDescent="0.2">
      <c r="A110" s="109"/>
      <c r="B110" s="28" t="str">
        <f>Criteria!B109</f>
        <v>RGAA</v>
      </c>
      <c r="C110" s="28" t="str">
        <f>Criteria!C109</f>
        <v>13.8</v>
      </c>
      <c r="D110" s="23" t="str">
        <f>Criteria!D109</f>
        <v>On each web page, is every moving or blinking content controllable by the user?</v>
      </c>
      <c r="E110" s="23" t="s">
        <v>131</v>
      </c>
      <c r="F110" s="29" t="s">
        <v>136</v>
      </c>
    </row>
    <row r="111" spans="1:8" ht="45" x14ac:dyDescent="0.2">
      <c r="A111" s="109"/>
      <c r="B111" s="28" t="str">
        <f>Criteria!B110</f>
        <v>RGAA</v>
      </c>
      <c r="C111" s="28" t="str">
        <f>Criteria!C110</f>
        <v>13.9</v>
      </c>
      <c r="D111" s="23" t="str">
        <f>Criteria!D110</f>
        <v>On each web page, can the content be viewed in any screen orientation (portrait or landscape) (excluding special cases)?</v>
      </c>
      <c r="E111" s="23" t="s">
        <v>131</v>
      </c>
      <c r="F111" s="29" t="s">
        <v>136</v>
      </c>
    </row>
    <row r="112" spans="1:8" ht="45" x14ac:dyDescent="0.2">
      <c r="A112" s="109"/>
      <c r="B112" s="28" t="str">
        <f>Criteria!B111</f>
        <v>RGAA</v>
      </c>
      <c r="C112" s="28" t="str">
        <f>Criteria!C111</f>
        <v>13.10</v>
      </c>
      <c r="D112" s="23" t="str">
        <f>Criteria!D111</f>
        <v>On each web page, can the features usable or available by means of a complex gesture also be available by means of a simple gesture (excluding special cases)?</v>
      </c>
      <c r="E112" s="23" t="s">
        <v>131</v>
      </c>
      <c r="F112" s="29" t="s">
        <v>136</v>
      </c>
    </row>
    <row r="113" spans="1:6" ht="45" x14ac:dyDescent="0.2">
      <c r="A113" s="109"/>
      <c r="B113" s="28" t="str">
        <f>Criteria!B112</f>
        <v>RGAA</v>
      </c>
      <c r="C113" s="28" t="str">
        <f>Criteria!C112</f>
        <v>13.11</v>
      </c>
      <c r="D113" s="23" t="str">
        <f>Criteria!D112</f>
        <v>On each web page, can actions triggered by a pointing device on a single point on the screen be cancelled (except in special cases)?</v>
      </c>
      <c r="E113" s="23" t="s">
        <v>131</v>
      </c>
      <c r="F113" s="29" t="s">
        <v>136</v>
      </c>
    </row>
    <row r="114" spans="1:6" ht="45" x14ac:dyDescent="0.2">
      <c r="A114" s="109"/>
      <c r="B114" s="28" t="str">
        <f>Criteria!B113</f>
        <v>RGAA</v>
      </c>
      <c r="C114" s="28" t="str">
        <f>Criteria!C113</f>
        <v>13.12</v>
      </c>
      <c r="D114" s="23" t="str">
        <f>Criteria!D113</f>
        <v>On each web page, can the features that involve movement to or from the device be satisfied in an alternative way (excluding special cases)?</v>
      </c>
      <c r="E114" s="23" t="s">
        <v>131</v>
      </c>
      <c r="F114" s="29" t="s">
        <v>136</v>
      </c>
    </row>
    <row r="115" spans="1:6" ht="60" x14ac:dyDescent="0.2">
      <c r="A115" s="109"/>
      <c r="B115" s="28" t="str">
        <f>Criteria!B114</f>
        <v>-</v>
      </c>
      <c r="C115" s="28" t="str">
        <f>Criteria!C114</f>
        <v>13.13</v>
      </c>
      <c r="D115" s="23" t="str">
        <f>Criteria!D114</f>
        <v>For each document conversion feature, is the accessibility information available in the source document kept in the destination document (excluding special cases)?</v>
      </c>
      <c r="E115" s="23" t="s">
        <v>131</v>
      </c>
      <c r="F115" s="29" t="s">
        <v>136</v>
      </c>
    </row>
    <row r="116" spans="1:6" ht="45" x14ac:dyDescent="0.2">
      <c r="A116" s="110"/>
      <c r="B116" s="28" t="str">
        <f>Criteria!B115</f>
        <v>-</v>
      </c>
      <c r="C116" s="28" t="str">
        <f>Criteria!C115</f>
        <v>13.14</v>
      </c>
      <c r="D116" s="23" t="str">
        <f>Criteria!D115</f>
        <v>Does each identification or control feature that relies on the use of biological characteristics of the user have an alternative method?</v>
      </c>
      <c r="E116" s="23" t="s">
        <v>131</v>
      </c>
      <c r="F116" s="29" t="s">
        <v>136</v>
      </c>
    </row>
    <row r="117" spans="1:6" ht="45" x14ac:dyDescent="0.2">
      <c r="A117" s="108" t="str">
        <f>Criteria!$A$116</f>
        <v>DOC &amp; ACCESSIBILITY FEATURES</v>
      </c>
      <c r="B117" s="28" t="str">
        <f>Criteria!B116</f>
        <v>-</v>
      </c>
      <c r="C117" s="28" t="str">
        <f>Criteria!C116</f>
        <v>14.1</v>
      </c>
      <c r="D117" s="23" t="str">
        <f>Criteria!D116</f>
        <v>Does the website's documentation describe the accessibility features available and information relating to compatibility with accessibility?</v>
      </c>
      <c r="E117" s="23" t="s">
        <v>131</v>
      </c>
      <c r="F117" s="29" t="s">
        <v>136</v>
      </c>
    </row>
    <row r="118" spans="1:6" ht="75" x14ac:dyDescent="0.2">
      <c r="A118" s="109"/>
      <c r="B118" s="28" t="str">
        <f>Criteria!B117</f>
        <v>-</v>
      </c>
      <c r="C118" s="28" t="str">
        <f>Criteria!C117</f>
        <v>14.2</v>
      </c>
      <c r="D118" s="23" t="str">
        <f>Criteria!D117</f>
        <v>For each accessibility feature described in the documentation, the mechanism for enabling an accessibility feature meets the accessibility needs of the users concerned. Is this rule respected (excluding special cases)?</v>
      </c>
      <c r="E118" s="23" t="s">
        <v>131</v>
      </c>
      <c r="F118" s="29" t="s">
        <v>136</v>
      </c>
    </row>
    <row r="119" spans="1:6" ht="30" x14ac:dyDescent="0.2">
      <c r="A119" s="110"/>
      <c r="B119" s="28" t="str">
        <f>Criteria!B118</f>
        <v>-</v>
      </c>
      <c r="C119" s="28" t="str">
        <f>Criteria!C118</f>
        <v>14.3</v>
      </c>
      <c r="D119" s="23" t="str">
        <f>Criteria!D118</f>
        <v>Does the website documentation comply with the digital accessibility rules?</v>
      </c>
      <c r="E119" s="23" t="s">
        <v>131</v>
      </c>
      <c r="F119" s="29" t="s">
        <v>136</v>
      </c>
    </row>
    <row r="120" spans="1:6" ht="45" x14ac:dyDescent="0.2">
      <c r="A120" s="108" t="str">
        <f>Criteria!$A$119</f>
        <v>EDITING TOOLS</v>
      </c>
      <c r="B120" s="28" t="str">
        <f>Criteria!B119</f>
        <v>-</v>
      </c>
      <c r="C120" s="28" t="str">
        <f>Criteria!C119</f>
        <v>15.1</v>
      </c>
      <c r="D120" s="23" t="str">
        <f>Criteria!D119</f>
        <v>Does each editing tool allow you to define the accessibility information needed to create content that complies with the digital accessibility rules?</v>
      </c>
      <c r="E120" s="23" t="s">
        <v>131</v>
      </c>
      <c r="F120" s="29" t="s">
        <v>136</v>
      </c>
    </row>
    <row r="121" spans="1:6" ht="45" x14ac:dyDescent="0.2">
      <c r="A121" s="109"/>
      <c r="B121" s="28" t="str">
        <f>Criteria!B120</f>
        <v>-</v>
      </c>
      <c r="C121" s="28" t="str">
        <f>Criteria!C120</f>
        <v>15.2</v>
      </c>
      <c r="D121" s="23" t="str">
        <f>Criteria!D120</f>
        <v>Does each editing tool provide help with creating content that complies with the digital accessibility rules?</v>
      </c>
      <c r="E121" s="23" t="s">
        <v>131</v>
      </c>
      <c r="F121" s="29" t="s">
        <v>136</v>
      </c>
    </row>
    <row r="122" spans="1:6" ht="45" x14ac:dyDescent="0.2">
      <c r="A122" s="109"/>
      <c r="B122" s="28" t="str">
        <f>Criteria!B121</f>
        <v>-</v>
      </c>
      <c r="C122" s="28" t="str">
        <f>Criteria!C121</f>
        <v>15.3</v>
      </c>
      <c r="D122" s="23" t="str">
        <f>Criteria!D121</f>
        <v>Does the content generated by each transformation comply with the digital accessibility rules (excluding special cases)?</v>
      </c>
      <c r="E122" s="23" t="s">
        <v>131</v>
      </c>
      <c r="F122" s="29" t="s">
        <v>136</v>
      </c>
    </row>
    <row r="123" spans="1:6" ht="45" x14ac:dyDescent="0.2">
      <c r="A123" s="109"/>
      <c r="B123" s="28" t="str">
        <f>Criteria!B122</f>
        <v>-</v>
      </c>
      <c r="C123" s="28" t="str">
        <f>Criteria!C122</f>
        <v>15.4</v>
      </c>
      <c r="D123" s="23" t="str">
        <f>Criteria!D122</f>
        <v>For each accessibility error identified by an automatic or semi-automatic accessibility test, does the editing tool provide suggestions for repair?</v>
      </c>
      <c r="E123" s="23" t="s">
        <v>131</v>
      </c>
      <c r="F123" s="29" t="s">
        <v>136</v>
      </c>
    </row>
    <row r="124" spans="1:6" ht="45" x14ac:dyDescent="0.2">
      <c r="A124" s="109"/>
      <c r="B124" s="28" t="str">
        <f>Criteria!B123</f>
        <v>-</v>
      </c>
      <c r="C124" s="28" t="str">
        <f>Criteria!C123</f>
        <v>15.5</v>
      </c>
      <c r="D124" s="23" t="str">
        <f>Criteria!D123</f>
        <v>For each set of templates, at least one template complies with the digital accessibility rules. Is this rule respected?</v>
      </c>
      <c r="E124" s="23" t="s">
        <v>131</v>
      </c>
      <c r="F124" s="29" t="s">
        <v>136</v>
      </c>
    </row>
    <row r="125" spans="1:6" ht="30" x14ac:dyDescent="0.2">
      <c r="A125" s="110"/>
      <c r="B125" s="28" t="str">
        <f>Criteria!B124</f>
        <v>-</v>
      </c>
      <c r="C125" s="28" t="str">
        <f>Criteria!C124</f>
        <v>15.6</v>
      </c>
      <c r="D125" s="23" t="str">
        <f>Criteria!D124</f>
        <v>Is each template that makes it possible to comply with the digital accessibility rules clearly identifiable?</v>
      </c>
      <c r="E125" s="23" t="s">
        <v>131</v>
      </c>
      <c r="F125" s="29" t="s">
        <v>136</v>
      </c>
    </row>
    <row r="126" spans="1:6" ht="60" x14ac:dyDescent="0.2">
      <c r="A126" s="108" t="str">
        <f>Criteria!$A$125</f>
        <v>SUPPORT SERVICES</v>
      </c>
      <c r="B126" s="28" t="str">
        <f>Criteria!B125</f>
        <v>-</v>
      </c>
      <c r="C126" s="28" t="str">
        <f>Criteria!C125</f>
        <v>16.1</v>
      </c>
      <c r="D126" s="23" t="str">
        <f>Criteria!D125</f>
        <v>Does each support service provide information about the accessibility features and accessibility compatibility described in the documentation of the website?</v>
      </c>
      <c r="E126" s="23" t="s">
        <v>131</v>
      </c>
      <c r="F126" s="29" t="s">
        <v>136</v>
      </c>
    </row>
    <row r="127" spans="1:6" ht="45" x14ac:dyDescent="0.2">
      <c r="A127" s="109"/>
      <c r="B127" s="28" t="str">
        <f>Criteria!B126</f>
        <v>-</v>
      </c>
      <c r="C127" s="28" t="str">
        <f>Criteria!C126</f>
        <v>16.2</v>
      </c>
      <c r="D127" s="23" t="str">
        <f>Criteria!D126</f>
        <v>The support service meets the communication needs of people with disabilities directly or through a relay service. Is this rule respected?</v>
      </c>
      <c r="E127" s="23" t="s">
        <v>131</v>
      </c>
      <c r="F127" s="29" t="s">
        <v>136</v>
      </c>
    </row>
    <row r="128" spans="1:6" ht="30" x14ac:dyDescent="0.2">
      <c r="A128" s="110"/>
      <c r="B128" s="28" t="str">
        <f>Criteria!B127</f>
        <v>-</v>
      </c>
      <c r="C128" s="28" t="str">
        <f>Criteria!C127</f>
        <v>16.3</v>
      </c>
      <c r="D128" s="23" t="str">
        <f>Criteria!D127</f>
        <v>Does the documentation provided by the support service comply with the digital accessibility rules?</v>
      </c>
      <c r="E128" s="23" t="s">
        <v>131</v>
      </c>
      <c r="F128" s="29" t="s">
        <v>136</v>
      </c>
    </row>
    <row r="129" spans="1:6" ht="60" x14ac:dyDescent="0.2">
      <c r="A129" s="117" t="str">
        <f>Criteria!$A$128</f>
        <v>REAL-TIME COMMUNICATION</v>
      </c>
      <c r="B129" s="28" t="str">
        <f>Criteria!B128</f>
        <v>-</v>
      </c>
      <c r="C129" s="28" t="str">
        <f>Criteria!C128</f>
        <v>17.1</v>
      </c>
      <c r="D129" s="23" t="str">
        <f>Criteria!D128</f>
        <v>For each two-way voice communication web application, is the application capable of encoding and decoding this communication with a frequency range whose upper limit is at least 7,000 Hz?</v>
      </c>
      <c r="E129" s="23" t="s">
        <v>131</v>
      </c>
      <c r="F129" s="29" t="s">
        <v>136</v>
      </c>
    </row>
    <row r="130" spans="1:6" ht="45" x14ac:dyDescent="0.2">
      <c r="A130" s="109"/>
      <c r="B130" s="28" t="str">
        <f>Criteria!B129</f>
        <v>-</v>
      </c>
      <c r="C130" s="28" t="str">
        <f>Criteria!C129</f>
        <v>17.2</v>
      </c>
      <c r="D130" s="23" t="str">
        <f>Criteria!D129</f>
        <v>Does every web application that enables two-way voice communication have real-time text communication functionality?</v>
      </c>
      <c r="E130" s="23" t="s">
        <v>131</v>
      </c>
      <c r="F130" s="29" t="s">
        <v>136</v>
      </c>
    </row>
    <row r="131" spans="1:6" ht="45" x14ac:dyDescent="0.2">
      <c r="A131" s="109"/>
      <c r="B131" s="28" t="str">
        <f>Criteria!B130</f>
        <v>-</v>
      </c>
      <c r="C131" s="28" t="str">
        <f>Criteria!C130</f>
        <v>17.3</v>
      </c>
      <c r="D131" s="23" t="str">
        <f>Criteria!D130</f>
        <v>For each web application that enables two-way voice communication and real-time text, can both modes be used simultaneously?</v>
      </c>
      <c r="E131" s="23" t="s">
        <v>131</v>
      </c>
      <c r="F131" s="29" t="s">
        <v>136</v>
      </c>
    </row>
    <row r="132" spans="1:6" ht="30" x14ac:dyDescent="0.2">
      <c r="A132" s="109"/>
      <c r="B132" s="28" t="str">
        <f>Criteria!B131</f>
        <v>-</v>
      </c>
      <c r="C132" s="28" t="str">
        <f>Criteria!C131</f>
        <v>17.4</v>
      </c>
      <c r="D132" s="23" t="str">
        <f>Criteria!D131</f>
        <v>For each real-time text (RTT) functionality, can the messages be identified (excluding special cases)?</v>
      </c>
      <c r="E132" s="23" t="s">
        <v>131</v>
      </c>
      <c r="F132" s="29" t="s">
        <v>136</v>
      </c>
    </row>
    <row r="133" spans="1:6" ht="30" x14ac:dyDescent="0.2">
      <c r="A133" s="109"/>
      <c r="B133" s="28" t="str">
        <f>Criteria!B132</f>
        <v>-</v>
      </c>
      <c r="C133" s="28" t="str">
        <f>Criteria!C132</f>
        <v>17.5</v>
      </c>
      <c r="D133" s="23" t="str">
        <f>Criteria!D132</f>
        <v>For each two-way voice communication web application, is there a visual indicator of oral activity?</v>
      </c>
      <c r="E133" s="23" t="s">
        <v>131</v>
      </c>
      <c r="F133" s="29" t="s">
        <v>136</v>
      </c>
    </row>
    <row r="134" spans="1:6" ht="60" x14ac:dyDescent="0.2">
      <c r="A134" s="109"/>
      <c r="B134" s="28" t="str">
        <f>Criteria!B133</f>
        <v>-</v>
      </c>
      <c r="C134" s="28" t="str">
        <f>Criteria!C133</f>
        <v>17.6</v>
      </c>
      <c r="D134" s="23" t="str">
        <f>Criteria!D133</f>
        <v>Does each real-time text communication web application that can interact with other real-time text communication applications comply with the interoperability rules in force?</v>
      </c>
      <c r="E134" s="23" t="s">
        <v>131</v>
      </c>
      <c r="F134" s="29" t="s">
        <v>136</v>
      </c>
    </row>
    <row r="135" spans="1:6" ht="45" x14ac:dyDescent="0.2">
      <c r="A135" s="109"/>
      <c r="B135" s="28" t="str">
        <f>Criteria!B134</f>
        <v>-</v>
      </c>
      <c r="C135" s="28" t="str">
        <f>Criteria!C134</f>
        <v>17.7</v>
      </c>
      <c r="D135" s="23" t="str">
        <f>Criteria!D134</f>
        <v>For each real-time text communication (RTT) web application, the transmission time for each input unit is 500ms or less. Is this rule respected?</v>
      </c>
      <c r="E135" s="23" t="s">
        <v>131</v>
      </c>
      <c r="F135" s="29" t="s">
        <v>136</v>
      </c>
    </row>
    <row r="136" spans="1:6" ht="30" x14ac:dyDescent="0.2">
      <c r="A136" s="109"/>
      <c r="B136" s="28" t="str">
        <f>Criteria!B135</f>
        <v>-</v>
      </c>
      <c r="C136" s="28" t="str">
        <f>Criteria!C135</f>
        <v>17.8</v>
      </c>
      <c r="D136" s="23" t="str">
        <f>Criteria!D135</f>
        <v>For each telecommunication web application, is it possible to identify the person initiating a call?</v>
      </c>
      <c r="E136" s="23" t="s">
        <v>131</v>
      </c>
      <c r="F136" s="29" t="s">
        <v>136</v>
      </c>
    </row>
    <row r="137" spans="1:6" ht="60" x14ac:dyDescent="0.2">
      <c r="A137" s="109"/>
      <c r="B137" s="28" t="str">
        <f>Criteria!B136</f>
        <v>-</v>
      </c>
      <c r="C137" s="28" t="str">
        <f>Criteria!C136</f>
        <v>17.9</v>
      </c>
      <c r="D137" s="23" t="str">
        <f>Criteria!D136</f>
        <v>For each two-way voice communication web application which makes it possible to identify the activity of a speaker, it is possible to identify the activity of a signer. Is this rule respected?</v>
      </c>
      <c r="E137" s="23" t="s">
        <v>131</v>
      </c>
      <c r="F137" s="29" t="s">
        <v>136</v>
      </c>
    </row>
    <row r="138" spans="1:6" ht="45" x14ac:dyDescent="0.2">
      <c r="A138" s="109"/>
      <c r="B138" s="28" t="str">
        <f>Criteria!B137</f>
        <v>-</v>
      </c>
      <c r="C138" s="28" t="str">
        <f>Criteria!C137</f>
        <v>17.10</v>
      </c>
      <c r="D138" s="23" t="str">
        <f>Criteria!D137</f>
        <v>For each two-way voice communication web application that has voice-based services, can these be used without the need to listen or speak?</v>
      </c>
      <c r="E138" s="23" t="s">
        <v>131</v>
      </c>
      <c r="F138" s="29" t="s">
        <v>136</v>
      </c>
    </row>
    <row r="139" spans="1:6" ht="45" x14ac:dyDescent="0.2">
      <c r="A139" s="110"/>
      <c r="B139" s="28" t="str">
        <f>Criteria!B138</f>
        <v>-</v>
      </c>
      <c r="C139" s="28" t="str">
        <f>Criteria!C138</f>
        <v>17.11</v>
      </c>
      <c r="D139" s="23" t="str">
        <f>Criteria!D138</f>
        <v>For each two-way voice communication web application that has real-time video, is the quality of the video sufficient?</v>
      </c>
      <c r="E139" s="23" t="s">
        <v>131</v>
      </c>
      <c r="F139" s="29" t="s">
        <v>136</v>
      </c>
    </row>
  </sheetData>
  <mergeCells count="19">
    <mergeCell ref="A129:A139"/>
    <mergeCell ref="A4:A12"/>
    <mergeCell ref="A13:A14"/>
    <mergeCell ref="A15:A17"/>
    <mergeCell ref="A92:A102"/>
    <mergeCell ref="A103:A116"/>
    <mergeCell ref="A117:A119"/>
    <mergeCell ref="A120:A125"/>
    <mergeCell ref="A126:A128"/>
    <mergeCell ref="A46:A50"/>
    <mergeCell ref="A51:A60"/>
    <mergeCell ref="A61:A64"/>
    <mergeCell ref="A65:A78"/>
    <mergeCell ref="A79:A91"/>
    <mergeCell ref="A1:H1"/>
    <mergeCell ref="A2:H2"/>
    <mergeCell ref="A18:A35"/>
    <mergeCell ref="A36:A43"/>
    <mergeCell ref="A44:A45"/>
  </mergeCells>
  <conditionalFormatting sqref="E4:E139">
    <cfRule type="cellIs" dxfId="55" priority="1" operator="equal">
      <formula>"C"</formula>
    </cfRule>
    <cfRule type="cellIs" dxfId="54" priority="2" operator="equal">
      <formula>"NC"</formula>
    </cfRule>
    <cfRule type="cellIs" dxfId="53" priority="3" operator="equal">
      <formula>"NA"</formula>
    </cfRule>
    <cfRule type="cellIs" dxfId="52" priority="4" operator="equal">
      <formula>"NT"</formula>
    </cfRule>
  </conditionalFormatting>
  <conditionalFormatting sqref="F4:F139">
    <cfRule type="cellIs" dxfId="51" priority="5" operator="equal">
      <formula>"D"</formula>
    </cfRule>
    <cfRule type="cellIs" dxfId="50" priority="6" operator="equal">
      <formula>"E"</formula>
    </cfRule>
    <cfRule type="cellIs" dxfId="49" priority="7" operator="equal">
      <formula>"N"</formula>
    </cfRule>
  </conditionalFormatting>
  <dataValidations count="2">
    <dataValidation type="list" operator="equal" showErrorMessage="1" sqref="E4:E139" xr:uid="{A2D2EC5C-B2FC-C545-B487-B85C364642BF}">
      <formula1>"C,NC,NA,NT"</formula1>
      <formula2>0</formula2>
    </dataValidation>
    <dataValidation type="list" operator="equal" showErrorMessage="1" sqref="F4:F139" xr:uid="{FF128320-6273-B848-9CCC-1D6415BE638F}">
      <formula1>"D,E,N"</formula1>
    </dataValidation>
  </dataValidations>
  <pageMargins left="0.39374999999999999" right="0.39374999999999999" top="0.53263888888888899" bottom="0.39374999999999999" header="0.39374999999999999" footer="0.39374999999999999"/>
  <pageSetup scale="74" pageOrder="overThenDown" orientation="portrait" horizontalDpi="300" verticalDpi="300" r:id="rId1"/>
  <headerFooter>
    <oddHeader>&amp;L&amp;10RGAA 3.0 - Relevé pour le site : wwww.site.fr&amp;R&amp;10&amp;P/&amp;N - &amp;A</oddHead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Feuil14"/>
  <dimension ref="A1:AMJ139"/>
  <sheetViews>
    <sheetView zoomScaleNormal="100" zoomScalePageLayoutView="60" workbookViewId="0">
      <selection activeCell="A3" sqref="A3:H3"/>
    </sheetView>
  </sheetViews>
  <sheetFormatPr defaultColWidth="9.5546875" defaultRowHeight="15" x14ac:dyDescent="0.2"/>
  <cols>
    <col min="1" max="1" width="4.109375" customWidth="1"/>
    <col min="2" max="2" width="4.5546875" bestFit="1" customWidth="1"/>
    <col min="3" max="3" width="5.5546875" style="11" customWidth="1"/>
    <col min="4" max="4" width="39.88671875" style="1" customWidth="1"/>
    <col min="5" max="5" width="3.88671875" style="1" customWidth="1"/>
    <col min="6" max="6" width="3.109375" style="1" customWidth="1"/>
    <col min="7" max="7" width="79.88671875" style="1" customWidth="1"/>
    <col min="8" max="8" width="22.88671875" style="1" customWidth="1"/>
    <col min="9" max="9" width="64.33203125" style="1" customWidth="1"/>
    <col min="10" max="65" width="9.5546875" style="1"/>
    <col min="1025" max="1025" width="7.33203125" customWidth="1"/>
  </cols>
  <sheetData>
    <row r="1" spans="1:1024" ht="15.75" x14ac:dyDescent="0.2">
      <c r="A1" s="93" t="str">
        <f>Sample!A1</f>
        <v>RAWeb 1 - ASSESSMENT GRID</v>
      </c>
      <c r="B1" s="93"/>
      <c r="C1" s="93"/>
      <c r="D1" s="93"/>
      <c r="E1" s="93"/>
      <c r="F1" s="93"/>
      <c r="G1" s="93"/>
      <c r="H1" s="93"/>
    </row>
    <row r="2" spans="1:1024" x14ac:dyDescent="0.2">
      <c r="A2" s="118" t="str">
        <f>CONCATENATE(Sample!B17," : ",Sample!C17)</f>
        <v>News : http://www.site.lu/actualites.html</v>
      </c>
      <c r="B2" s="118"/>
      <c r="C2" s="118"/>
      <c r="D2" s="118"/>
      <c r="E2" s="118"/>
      <c r="F2" s="118"/>
      <c r="G2" s="118"/>
      <c r="H2" s="118"/>
    </row>
    <row r="3" spans="1:1024" ht="117.75" x14ac:dyDescent="0.2">
      <c r="A3" s="88" t="s">
        <v>218</v>
      </c>
      <c r="B3" s="88" t="s">
        <v>155</v>
      </c>
      <c r="C3" s="88" t="s">
        <v>235</v>
      </c>
      <c r="D3" s="47" t="s">
        <v>236</v>
      </c>
      <c r="E3" s="88" t="s">
        <v>240</v>
      </c>
      <c r="F3" s="88" t="s">
        <v>241</v>
      </c>
      <c r="G3" s="47" t="s">
        <v>242</v>
      </c>
      <c r="H3" s="47" t="s">
        <v>243</v>
      </c>
    </row>
    <row r="4" spans="1:1024" ht="30" x14ac:dyDescent="0.2">
      <c r="A4" s="108" t="str">
        <f>Criteria!$A$3</f>
        <v>IMAGES</v>
      </c>
      <c r="B4" s="28" t="str">
        <f>Criteria!B3</f>
        <v>RGAA</v>
      </c>
      <c r="C4" s="28" t="str">
        <f>Criteria!C3</f>
        <v>1.1</v>
      </c>
      <c r="D4" s="23" t="str">
        <f>Criteria!D3</f>
        <v>Does each image conveying information have a text alternative?</v>
      </c>
      <c r="E4" s="23" t="s">
        <v>131</v>
      </c>
      <c r="F4" s="29" t="s">
        <v>136</v>
      </c>
      <c r="G4" s="23"/>
      <c r="H4" s="23"/>
      <c r="I4"/>
    </row>
    <row r="5" spans="1:1024" ht="30" x14ac:dyDescent="0.2">
      <c r="A5" s="109"/>
      <c r="B5" s="28" t="str">
        <f>Criteria!B4</f>
        <v>RGAA</v>
      </c>
      <c r="C5" s="28" t="str">
        <f>Criteria!C4</f>
        <v>1.2</v>
      </c>
      <c r="D5" s="23" t="str">
        <f>Criteria!D4</f>
        <v>Is every decorative image correctly ignored by assistive technologies?</v>
      </c>
      <c r="E5" s="23" t="s">
        <v>131</v>
      </c>
      <c r="F5" s="29" t="s">
        <v>136</v>
      </c>
      <c r="G5" s="23"/>
      <c r="H5" s="23"/>
      <c r="AME5" s="12"/>
      <c r="AMF5" s="12"/>
      <c r="AMG5" s="12"/>
      <c r="AMH5" s="12"/>
      <c r="AMI5" s="12"/>
      <c r="AMJ5" s="12"/>
    </row>
    <row r="6" spans="1:1024" ht="45" x14ac:dyDescent="0.2">
      <c r="A6" s="109"/>
      <c r="B6" s="28" t="str">
        <f>Criteria!B5</f>
        <v>RGAA</v>
      </c>
      <c r="C6" s="28" t="str">
        <f>Criteria!C5</f>
        <v>1.3</v>
      </c>
      <c r="D6" s="23" t="str">
        <f>Criteria!D5</f>
        <v>For each image conveying information with a text alternative, is this alternative relevant (excluding special cases)?</v>
      </c>
      <c r="E6" s="23" t="s">
        <v>131</v>
      </c>
      <c r="F6" s="29" t="s">
        <v>136</v>
      </c>
      <c r="G6" s="23"/>
      <c r="H6" s="23"/>
    </row>
    <row r="7" spans="1:1024" ht="45" x14ac:dyDescent="0.2">
      <c r="A7" s="109"/>
      <c r="B7" s="28" t="str">
        <f>Criteria!B6</f>
        <v>RGAA</v>
      </c>
      <c r="C7" s="28" t="str">
        <f>Criteria!C6</f>
        <v>1.4</v>
      </c>
      <c r="D7" s="23" t="str">
        <f>Criteria!D6</f>
        <v>For each image used as a CAPTCHA or test image, with a text alternative, does this alternative make it possible to identify the nature and function of the image?</v>
      </c>
      <c r="E7" s="23" t="s">
        <v>131</v>
      </c>
      <c r="F7" s="29" t="s">
        <v>136</v>
      </c>
      <c r="G7" s="23"/>
      <c r="H7" s="23"/>
    </row>
    <row r="8" spans="1:1024" ht="45" x14ac:dyDescent="0.2">
      <c r="A8" s="109"/>
      <c r="B8" s="28" t="str">
        <f>Criteria!B7</f>
        <v>RGAA</v>
      </c>
      <c r="C8" s="28" t="str">
        <f>Criteria!C7</f>
        <v>1.5</v>
      </c>
      <c r="D8" s="23" t="str">
        <f>Criteria!D7</f>
        <v>For each image used as a CAPTCHA, is there an alternative access solution to the content or to the CAPTCHA function?</v>
      </c>
      <c r="E8" s="23" t="s">
        <v>131</v>
      </c>
      <c r="F8" s="29" t="s">
        <v>136</v>
      </c>
      <c r="G8" s="42"/>
      <c r="H8" s="23"/>
    </row>
    <row r="9" spans="1:1024" ht="30" x14ac:dyDescent="0.2">
      <c r="A9" s="109"/>
      <c r="B9" s="28" t="str">
        <f>Criteria!B8</f>
        <v>RGAA</v>
      </c>
      <c r="C9" s="28" t="str">
        <f>Criteria!C8</f>
        <v>1.6</v>
      </c>
      <c r="D9" s="23" t="str">
        <f>Criteria!D8</f>
        <v>Does each image conveying information have, if necessary, a detailed description?</v>
      </c>
      <c r="E9" s="23" t="s">
        <v>131</v>
      </c>
      <c r="F9" s="29" t="s">
        <v>136</v>
      </c>
      <c r="G9" s="23"/>
      <c r="H9" s="23"/>
    </row>
    <row r="10" spans="1:1024" ht="30" x14ac:dyDescent="0.2">
      <c r="A10" s="109"/>
      <c r="B10" s="28" t="str">
        <f>Criteria!B9</f>
        <v>RGAA</v>
      </c>
      <c r="C10" s="28" t="str">
        <f>Criteria!C9</f>
        <v>1.7</v>
      </c>
      <c r="D10" s="23" t="str">
        <f>Criteria!D9</f>
        <v>For each image conveying information with a detailed description, is this description relevant?</v>
      </c>
      <c r="E10" s="23" t="s">
        <v>131</v>
      </c>
      <c r="F10" s="29" t="s">
        <v>136</v>
      </c>
      <c r="G10" s="23"/>
      <c r="H10" s="23"/>
    </row>
    <row r="11" spans="1:1024" ht="60" x14ac:dyDescent="0.2">
      <c r="A11" s="109"/>
      <c r="B11" s="28" t="str">
        <f>Criteria!B10</f>
        <v>RGAA</v>
      </c>
      <c r="C11" s="28" t="str">
        <f>Criteria!C10</f>
        <v>1.8</v>
      </c>
      <c r="D11" s="23" t="str">
        <f>Criteria!D10</f>
        <v>In the absence of a replacement mechanism, each image of text conveying information must, if possible, be replaced by styled text. Is this rule respected (excluding special cases)?</v>
      </c>
      <c r="E11" s="23" t="s">
        <v>131</v>
      </c>
      <c r="F11" s="29" t="s">
        <v>136</v>
      </c>
      <c r="G11" s="23"/>
      <c r="H11" s="23"/>
    </row>
    <row r="12" spans="1:1024" ht="30" x14ac:dyDescent="0.2">
      <c r="A12" s="110"/>
      <c r="B12" s="28" t="str">
        <f>Criteria!B11</f>
        <v>RGAA</v>
      </c>
      <c r="C12" s="28" t="str">
        <f>Criteria!C11</f>
        <v>1.9</v>
      </c>
      <c r="D12" s="23" t="str">
        <f>Criteria!D11</f>
        <v>Is each image caption, if necessary, correctly linked to the corresponding image?</v>
      </c>
      <c r="E12" s="23" t="s">
        <v>131</v>
      </c>
      <c r="F12" s="29" t="s">
        <v>136</v>
      </c>
      <c r="G12" s="23"/>
      <c r="H12" s="23"/>
    </row>
    <row r="13" spans="1:1024" ht="30" x14ac:dyDescent="0.2">
      <c r="A13" s="108" t="str">
        <f>Criteria!$A$12</f>
        <v>FRAMES</v>
      </c>
      <c r="B13" s="28" t="str">
        <f>Criteria!B12</f>
        <v>RGAA</v>
      </c>
      <c r="C13" s="28" t="str">
        <f>Criteria!C12</f>
        <v>2.1</v>
      </c>
      <c r="D13" s="23" t="str">
        <f>Criteria!D12</f>
        <v>Does each frame have a frame title?</v>
      </c>
      <c r="E13" s="23" t="s">
        <v>131</v>
      </c>
      <c r="F13" s="29" t="s">
        <v>136</v>
      </c>
      <c r="G13" s="30"/>
      <c r="H13" s="23"/>
    </row>
    <row r="14" spans="1:1024" ht="30" x14ac:dyDescent="0.2">
      <c r="A14" s="110"/>
      <c r="B14" s="28" t="str">
        <f>Criteria!B13</f>
        <v>RGAA</v>
      </c>
      <c r="C14" s="28" t="str">
        <f>Criteria!C13</f>
        <v>2.2</v>
      </c>
      <c r="D14" s="23" t="str">
        <f>Criteria!D13</f>
        <v>For each frame with a frame title, is this frame title relevant?</v>
      </c>
      <c r="E14" s="23" t="s">
        <v>131</v>
      </c>
      <c r="F14" s="29" t="s">
        <v>136</v>
      </c>
      <c r="G14" s="23"/>
      <c r="H14" s="23"/>
    </row>
    <row r="15" spans="1:1024" ht="30" x14ac:dyDescent="0.2">
      <c r="A15" s="108" t="str">
        <f>Criteria!$A$14</f>
        <v>COLOURS</v>
      </c>
      <c r="B15" s="28" t="str">
        <f>Criteria!B14</f>
        <v>RGAA</v>
      </c>
      <c r="C15" s="28" t="str">
        <f>Criteria!C14</f>
        <v>3.1</v>
      </c>
      <c r="D15" s="23" t="str">
        <f>Criteria!D14</f>
        <v>On each web page, the information must not be provided by colour alone. Is this rule respected?</v>
      </c>
      <c r="E15" s="23" t="s">
        <v>131</v>
      </c>
      <c r="F15" s="29" t="s">
        <v>136</v>
      </c>
      <c r="G15" s="23"/>
      <c r="H15" s="23"/>
    </row>
    <row r="16" spans="1:1024" ht="45" x14ac:dyDescent="0.2">
      <c r="A16" s="109"/>
      <c r="B16" s="28" t="str">
        <f>Criteria!B15</f>
        <v>RGAA</v>
      </c>
      <c r="C16" s="28" t="str">
        <f>Criteria!C15</f>
        <v>3.2</v>
      </c>
      <c r="D16" s="23" t="str">
        <f>Criteria!D15</f>
        <v>On each web page, is the contrast between the colour of the text and the colour of its background sufficiently high (excluding special cases)?</v>
      </c>
      <c r="E16" s="23" t="s">
        <v>131</v>
      </c>
      <c r="F16" s="29" t="s">
        <v>136</v>
      </c>
      <c r="G16" s="23"/>
      <c r="H16" s="23"/>
    </row>
    <row r="17" spans="1:8" ht="60" x14ac:dyDescent="0.2">
      <c r="A17" s="110"/>
      <c r="B17" s="28" t="str">
        <f>Criteria!B16</f>
        <v>RGAA</v>
      </c>
      <c r="C17" s="28" t="str">
        <f>Criteria!C16</f>
        <v>3.3</v>
      </c>
      <c r="D17" s="23" t="str">
        <f>Criteria!D16</f>
        <v>On each web page, are the colours used in the user interface components or graphic element conveying informations sufficiently contrasting (excluding special cases)?</v>
      </c>
      <c r="E17" s="23" t="s">
        <v>131</v>
      </c>
      <c r="F17" s="29" t="s">
        <v>136</v>
      </c>
      <c r="G17" s="23"/>
      <c r="H17" s="23"/>
    </row>
    <row r="18" spans="1:8" ht="45" x14ac:dyDescent="0.2">
      <c r="A18" s="108" t="str">
        <f>Criteria!$A$17</f>
        <v>MULTIMEDIA</v>
      </c>
      <c r="B18" s="28" t="str">
        <f>Criteria!B17</f>
        <v>RGAA</v>
      </c>
      <c r="C18" s="28" t="str">
        <f>Criteria!C17</f>
        <v>4.1</v>
      </c>
      <c r="D18" s="23" t="str">
        <f>Criteria!D17</f>
        <v>Does each pre-recorded time-based media have, if necessary, a transcript or an audio description (excluding special cases)?</v>
      </c>
      <c r="E18" s="23" t="s">
        <v>131</v>
      </c>
      <c r="F18" s="29" t="s">
        <v>136</v>
      </c>
      <c r="G18" s="23"/>
      <c r="H18" s="23"/>
    </row>
    <row r="19" spans="1:8" ht="45" x14ac:dyDescent="0.2">
      <c r="A19" s="109"/>
      <c r="B19" s="28" t="str">
        <f>Criteria!B18</f>
        <v>RGAA</v>
      </c>
      <c r="C19" s="28" t="str">
        <f>Criteria!C18</f>
        <v>4.2</v>
      </c>
      <c r="D19" s="23" t="str">
        <f>Criteria!D18</f>
        <v>For each pre-recorded time-based media with a synchronised transcript or audio description, are these relevant (excluding special cases)?</v>
      </c>
      <c r="E19" s="23" t="s">
        <v>131</v>
      </c>
      <c r="F19" s="29" t="s">
        <v>136</v>
      </c>
      <c r="G19" s="23"/>
      <c r="H19" s="23"/>
    </row>
    <row r="20" spans="1:8" ht="45" x14ac:dyDescent="0.2">
      <c r="A20" s="109"/>
      <c r="B20" s="28" t="str">
        <f>Criteria!B19</f>
        <v>RGAA</v>
      </c>
      <c r="C20" s="28" t="str">
        <f>Criteria!C19</f>
        <v>4.3</v>
      </c>
      <c r="D20" s="23" t="str">
        <f>Criteria!D19</f>
        <v>Does each pre-recorded synchronised time-based media have, if necessary, synchronised captions (excluding special cases)?</v>
      </c>
      <c r="E20" s="23" t="s">
        <v>131</v>
      </c>
      <c r="F20" s="29" t="s">
        <v>136</v>
      </c>
      <c r="G20" s="23"/>
      <c r="H20" s="23"/>
    </row>
    <row r="21" spans="1:8" ht="45" x14ac:dyDescent="0.2">
      <c r="A21" s="109"/>
      <c r="B21" s="28" t="str">
        <f>Criteria!B20</f>
        <v>RGAA</v>
      </c>
      <c r="C21" s="28" t="str">
        <f>Criteria!C20</f>
        <v>4.4</v>
      </c>
      <c r="D21" s="23" t="str">
        <f>Criteria!D20</f>
        <v>For each pre-recorded synchronised time-based media with synchronised subtitles, are these captions relevant?</v>
      </c>
      <c r="E21" s="23" t="s">
        <v>131</v>
      </c>
      <c r="F21" s="29" t="s">
        <v>136</v>
      </c>
      <c r="G21" s="23"/>
      <c r="H21" s="23"/>
    </row>
    <row r="22" spans="1:8" ht="45" x14ac:dyDescent="0.2">
      <c r="A22" s="109"/>
      <c r="B22" s="28" t="str">
        <f>Criteria!B21</f>
        <v>RGAA</v>
      </c>
      <c r="C22" s="28" t="str">
        <f>Criteria!C21</f>
        <v>4.5</v>
      </c>
      <c r="D22" s="23" t="str">
        <f>Criteria!D21</f>
        <v>Does each pre-recorded time-based media have, if necessary, a synchronised audio description (excluding special cases)?</v>
      </c>
      <c r="E22" s="23" t="s">
        <v>131</v>
      </c>
      <c r="F22" s="29" t="s">
        <v>136</v>
      </c>
      <c r="G22" s="23"/>
      <c r="H22" s="23"/>
    </row>
    <row r="23" spans="1:8" ht="45" x14ac:dyDescent="0.2">
      <c r="A23" s="109"/>
      <c r="B23" s="28" t="str">
        <f>Criteria!B22</f>
        <v>RGAA</v>
      </c>
      <c r="C23" s="28" t="str">
        <f>Criteria!C22</f>
        <v>4.6</v>
      </c>
      <c r="D23" s="23" t="str">
        <f>Criteria!D22</f>
        <v>For each pre-recorded time-based media with a synchronised audio description, is this audio description relevant?</v>
      </c>
      <c r="E23" s="23" t="s">
        <v>131</v>
      </c>
      <c r="F23" s="29" t="s">
        <v>136</v>
      </c>
      <c r="G23" s="23"/>
      <c r="H23" s="23"/>
    </row>
    <row r="24" spans="1:8" ht="30" x14ac:dyDescent="0.2">
      <c r="A24" s="109"/>
      <c r="B24" s="28" t="str">
        <f>Criteria!B23</f>
        <v>RGAA</v>
      </c>
      <c r="C24" s="28" t="str">
        <f>Criteria!C23</f>
        <v>4.7</v>
      </c>
      <c r="D24" s="23" t="str">
        <f>Criteria!D23</f>
        <v>Is each time-based media clearly identifiable (excluding special cases)?</v>
      </c>
      <c r="E24" s="23" t="s">
        <v>131</v>
      </c>
      <c r="F24" s="29" t="s">
        <v>136</v>
      </c>
      <c r="G24" s="23"/>
      <c r="H24" s="23"/>
    </row>
    <row r="25" spans="1:8" ht="30" x14ac:dyDescent="0.2">
      <c r="A25" s="109"/>
      <c r="B25" s="28" t="str">
        <f>Criteria!B24</f>
        <v>RGAA</v>
      </c>
      <c r="C25" s="28" t="str">
        <f>Criteria!C24</f>
        <v>4.8</v>
      </c>
      <c r="D25" s="23" t="str">
        <f>Criteria!D24</f>
        <v>Does each non-time-based media have, if necessary, an alternative (excluding special cases)?</v>
      </c>
      <c r="E25" s="23" t="s">
        <v>131</v>
      </c>
      <c r="F25" s="29" t="s">
        <v>136</v>
      </c>
      <c r="G25" s="23"/>
      <c r="H25" s="23"/>
    </row>
    <row r="26" spans="1:8" ht="30" x14ac:dyDescent="0.2">
      <c r="A26" s="109"/>
      <c r="B26" s="28" t="str">
        <f>Criteria!B25</f>
        <v>RGAA</v>
      </c>
      <c r="C26" s="28" t="str">
        <f>Criteria!C25</f>
        <v>4.9</v>
      </c>
      <c r="D26" s="23" t="str">
        <f>Criteria!D25</f>
        <v>For each non-time-based media having an alternative, is this alternative relevant?</v>
      </c>
      <c r="E26" s="23" t="s">
        <v>131</v>
      </c>
      <c r="F26" s="29" t="s">
        <v>136</v>
      </c>
      <c r="G26" s="23"/>
      <c r="H26" s="23"/>
    </row>
    <row r="27" spans="1:8" ht="30" x14ac:dyDescent="0.2">
      <c r="A27" s="109"/>
      <c r="B27" s="28" t="str">
        <f>Criteria!B26</f>
        <v>RGAA</v>
      </c>
      <c r="C27" s="28" t="str">
        <f>Criteria!C26</f>
        <v>4.10</v>
      </c>
      <c r="D27" s="23" t="str">
        <f>Criteria!D26</f>
        <v>Is each automatically triggered sound controllable by the user?</v>
      </c>
      <c r="E27" s="23" t="s">
        <v>131</v>
      </c>
      <c r="F27" s="29" t="s">
        <v>136</v>
      </c>
      <c r="G27" s="23"/>
      <c r="H27" s="23"/>
    </row>
    <row r="28" spans="1:8" ht="30" x14ac:dyDescent="0.2">
      <c r="A28" s="109"/>
      <c r="B28" s="28" t="str">
        <f>Criteria!B27</f>
        <v>RGAA</v>
      </c>
      <c r="C28" s="28" t="str">
        <f>Criteria!C27</f>
        <v>4.11</v>
      </c>
      <c r="D28" s="23" t="str">
        <f>Criteria!D27</f>
        <v>Is the viewing of each time-based media, if required, controllable by keyboard and any pointing device?</v>
      </c>
      <c r="E28" s="23" t="s">
        <v>131</v>
      </c>
      <c r="F28" s="29" t="s">
        <v>136</v>
      </c>
      <c r="G28" s="23"/>
      <c r="H28" s="23"/>
    </row>
    <row r="29" spans="1:8" ht="45" x14ac:dyDescent="0.2">
      <c r="A29" s="109"/>
      <c r="B29" s="28" t="str">
        <f>Criteria!B28</f>
        <v>RGAA</v>
      </c>
      <c r="C29" s="28" t="str">
        <f>Criteria!C28</f>
        <v>4.12</v>
      </c>
      <c r="D29" s="23" t="str">
        <f>Criteria!D28</f>
        <v>Is the viewing of each non-time-based media accessible and operable by keyboard and any pointing device?</v>
      </c>
      <c r="E29" s="23" t="s">
        <v>131</v>
      </c>
      <c r="F29" s="29" t="s">
        <v>136</v>
      </c>
      <c r="G29" s="23"/>
      <c r="H29" s="23"/>
    </row>
    <row r="30" spans="1:8" ht="45" x14ac:dyDescent="0.2">
      <c r="A30" s="109"/>
      <c r="B30" s="28" t="str">
        <f>Criteria!B29</f>
        <v>RGAA</v>
      </c>
      <c r="C30" s="28" t="str">
        <f>Criteria!C29</f>
        <v>4.13</v>
      </c>
      <c r="D30" s="23" t="str">
        <f>Criteria!D29</f>
        <v>Is each time-based media and non-time-based media compatible with assistive technologies (excluding special cases)?</v>
      </c>
      <c r="E30" s="23" t="s">
        <v>131</v>
      </c>
      <c r="F30" s="29" t="s">
        <v>136</v>
      </c>
      <c r="G30" s="23"/>
      <c r="H30" s="23"/>
    </row>
    <row r="31" spans="1:8" ht="60" x14ac:dyDescent="0.2">
      <c r="A31" s="109"/>
      <c r="B31" s="28" t="str">
        <f>Criteria!B30</f>
        <v>-</v>
      </c>
      <c r="C31" s="28" t="str">
        <f>Criteria!C30</f>
        <v>4.14</v>
      </c>
      <c r="D31" s="23" t="str">
        <f>Criteria!D30</f>
        <v>For each time-based media that has a synchronised caption or audio description track, are the control features for these alternatives presented at the same level as the main features?</v>
      </c>
      <c r="E31" s="23" t="s">
        <v>131</v>
      </c>
      <c r="F31" s="29" t="s">
        <v>136</v>
      </c>
      <c r="G31" s="23"/>
      <c r="H31" s="23"/>
    </row>
    <row r="32" spans="1:8" ht="60" x14ac:dyDescent="0.2">
      <c r="A32" s="109"/>
      <c r="B32" s="28" t="str">
        <f>Criteria!B31</f>
        <v>-</v>
      </c>
      <c r="C32" s="28" t="str">
        <f>Criteria!C31</f>
        <v>4.15</v>
      </c>
      <c r="D32" s="23" t="str">
        <f>Criteria!D31</f>
        <v>For each feature that transmits, converts or records pre-recorded synchronised time-based media that has a captions track, are the captions correctly preserved at the end of the process?</v>
      </c>
      <c r="E32" s="23" t="s">
        <v>131</v>
      </c>
      <c r="F32" s="29" t="s">
        <v>136</v>
      </c>
      <c r="G32" s="23"/>
      <c r="H32" s="23"/>
    </row>
    <row r="33" spans="1:9" ht="60" x14ac:dyDescent="0.2">
      <c r="A33" s="109"/>
      <c r="B33" s="28" t="str">
        <f>Criteria!B32</f>
        <v>-</v>
      </c>
      <c r="C33" s="28" t="str">
        <f>Criteria!C32</f>
        <v>4.16</v>
      </c>
      <c r="D33" s="23" t="str">
        <f>Criteria!D32</f>
        <v>For each feature that transmits, converts or records a pre-recorded time-based media with an audio description, is at the end of the process the audio description correctly preserved?</v>
      </c>
      <c r="E33" s="23" t="s">
        <v>131</v>
      </c>
      <c r="F33" s="29" t="s">
        <v>136</v>
      </c>
      <c r="G33" s="23"/>
      <c r="H33" s="23"/>
    </row>
    <row r="34" spans="1:9" ht="45" x14ac:dyDescent="0.2">
      <c r="A34" s="109"/>
      <c r="B34" s="28" t="str">
        <f>Criteria!B33</f>
        <v>-</v>
      </c>
      <c r="C34" s="28" t="str">
        <f>Criteria!C33</f>
        <v>4.17</v>
      </c>
      <c r="D34" s="23" t="str">
        <f>Criteria!D33</f>
        <v>For each pre-recorded time-based media, is the presentation of captions controllable by the user (excluding special cases)?</v>
      </c>
      <c r="E34" s="23" t="s">
        <v>131</v>
      </c>
      <c r="F34" s="29" t="s">
        <v>136</v>
      </c>
      <c r="G34" s="23"/>
      <c r="H34" s="23"/>
    </row>
    <row r="35" spans="1:9" ht="45" x14ac:dyDescent="0.2">
      <c r="A35" s="110"/>
      <c r="B35" s="28" t="str">
        <f>Criteria!B34</f>
        <v>-</v>
      </c>
      <c r="C35" s="28" t="str">
        <f>Criteria!C34</f>
        <v>4.18</v>
      </c>
      <c r="D35" s="23" t="str">
        <f>Criteria!D34</f>
        <v>For each pre-recorded synchronised time-based media that has subtitles, can these be vocalised (excluding special cases)?</v>
      </c>
      <c r="E35" s="23" t="s">
        <v>131</v>
      </c>
      <c r="F35" s="29" t="s">
        <v>136</v>
      </c>
      <c r="G35" s="23"/>
      <c r="H35" s="23"/>
    </row>
    <row r="36" spans="1:9" ht="30" x14ac:dyDescent="0.2">
      <c r="A36" s="108" t="str">
        <f>Criteria!$A$35</f>
        <v>TABLES</v>
      </c>
      <c r="B36" s="28" t="str">
        <f>Criteria!B35</f>
        <v>RGAA</v>
      </c>
      <c r="C36" s="28" t="str">
        <f>Criteria!C35</f>
        <v>5.1</v>
      </c>
      <c r="D36" s="23" t="str">
        <f>Criteria!D35</f>
        <v>Does each complex data table have a summary?</v>
      </c>
      <c r="E36" s="23" t="s">
        <v>131</v>
      </c>
      <c r="F36" s="29" t="s">
        <v>136</v>
      </c>
      <c r="G36" s="23"/>
      <c r="H36" s="23"/>
    </row>
    <row r="37" spans="1:9" ht="30" x14ac:dyDescent="0.2">
      <c r="A37" s="109"/>
      <c r="B37" s="28" t="str">
        <f>Criteria!B36</f>
        <v>RGAA</v>
      </c>
      <c r="C37" s="28" t="str">
        <f>Criteria!C36</f>
        <v>5.2</v>
      </c>
      <c r="D37" s="23" t="str">
        <f>Criteria!D36</f>
        <v>For each complex data table with a summary, is the summary relevant?</v>
      </c>
      <c r="E37" s="23" t="s">
        <v>131</v>
      </c>
      <c r="F37" s="29" t="s">
        <v>136</v>
      </c>
      <c r="G37" s="23"/>
      <c r="H37" s="23"/>
    </row>
    <row r="38" spans="1:9" ht="30" x14ac:dyDescent="0.2">
      <c r="A38" s="109"/>
      <c r="B38" s="28" t="str">
        <f>Criteria!B37</f>
        <v>RGAA</v>
      </c>
      <c r="C38" s="28" t="str">
        <f>Criteria!C37</f>
        <v>5.3</v>
      </c>
      <c r="D38" s="23" t="str">
        <f>Criteria!D37</f>
        <v>For each layout table, is the linearized content still comprehensible?</v>
      </c>
      <c r="E38" s="23" t="s">
        <v>131</v>
      </c>
      <c r="F38" s="29" t="s">
        <v>136</v>
      </c>
      <c r="G38" s="23"/>
      <c r="H38" s="23"/>
    </row>
    <row r="39" spans="1:9" ht="30" x14ac:dyDescent="0.2">
      <c r="A39" s="109"/>
      <c r="B39" s="28" t="str">
        <f>Criteria!B38</f>
        <v>RGAA</v>
      </c>
      <c r="C39" s="28" t="str">
        <f>Criteria!C38</f>
        <v>5.4</v>
      </c>
      <c r="D39" s="23" t="str">
        <f>Criteria!D38</f>
        <v>For each data table with a title, is the title correctly associated with the data table?</v>
      </c>
      <c r="E39" s="23" t="s">
        <v>131</v>
      </c>
      <c r="F39" s="29" t="s">
        <v>136</v>
      </c>
      <c r="G39" s="23"/>
      <c r="H39" s="23"/>
    </row>
    <row r="40" spans="1:9" ht="30" x14ac:dyDescent="0.2">
      <c r="A40" s="109"/>
      <c r="B40" s="28" t="str">
        <f>Criteria!B39</f>
        <v>RGAA</v>
      </c>
      <c r="C40" s="28" t="str">
        <f>Criteria!C39</f>
        <v>5.5</v>
      </c>
      <c r="D40" s="23" t="str">
        <f>Criteria!D39</f>
        <v>For each data table with a title, is the title relevant?</v>
      </c>
      <c r="E40" s="23" t="s">
        <v>131</v>
      </c>
      <c r="F40" s="29" t="s">
        <v>136</v>
      </c>
      <c r="G40" s="31"/>
      <c r="H40" s="23"/>
    </row>
    <row r="41" spans="1:9" ht="30" x14ac:dyDescent="0.2">
      <c r="A41" s="109"/>
      <c r="B41" s="28" t="str">
        <f>Criteria!B40</f>
        <v>RGAA</v>
      </c>
      <c r="C41" s="28" t="str">
        <f>Criteria!C40</f>
        <v>5.6</v>
      </c>
      <c r="D41" s="23" t="str">
        <f>Criteria!D40</f>
        <v>For each data table, are each column header and each row header correctly declared?</v>
      </c>
      <c r="E41" s="23" t="s">
        <v>131</v>
      </c>
      <c r="F41" s="29" t="s">
        <v>136</v>
      </c>
      <c r="G41" s="23"/>
      <c r="H41" s="23"/>
    </row>
    <row r="42" spans="1:9" ht="45" x14ac:dyDescent="0.2">
      <c r="A42" s="109"/>
      <c r="B42" s="28" t="str">
        <f>Criteria!B41</f>
        <v>RGAA</v>
      </c>
      <c r="C42" s="28" t="str">
        <f>Criteria!C41</f>
        <v>5.7</v>
      </c>
      <c r="D42" s="23" t="str">
        <f>Criteria!D41</f>
        <v>For each data table, is the appropriate technique used to associate each cell with its headers (excluding special cases)?</v>
      </c>
      <c r="E42" s="23" t="s">
        <v>131</v>
      </c>
      <c r="F42" s="29" t="s">
        <v>136</v>
      </c>
      <c r="G42" s="23"/>
      <c r="H42" s="23"/>
    </row>
    <row r="43" spans="1:9" ht="30" x14ac:dyDescent="0.2">
      <c r="A43" s="110"/>
      <c r="B43" s="28" t="str">
        <f>Criteria!B42</f>
        <v>RGAA</v>
      </c>
      <c r="C43" s="28" t="str">
        <f>Criteria!C42</f>
        <v>5.8</v>
      </c>
      <c r="D43" s="23" t="str">
        <f>Criteria!D42</f>
        <v>Each layout table must not use elements specific to data tables. Is this rule respected?</v>
      </c>
      <c r="E43" s="23" t="s">
        <v>131</v>
      </c>
      <c r="F43" s="29" t="s">
        <v>136</v>
      </c>
      <c r="G43" s="23"/>
      <c r="H43" s="23"/>
    </row>
    <row r="44" spans="1:9" ht="30" x14ac:dyDescent="0.2">
      <c r="A44" s="108" t="str">
        <f>Criteria!$A$43</f>
        <v>LINKS</v>
      </c>
      <c r="B44" s="28" t="str">
        <f>Criteria!B43</f>
        <v>RGAA</v>
      </c>
      <c r="C44" s="28" t="str">
        <f>Criteria!C43</f>
        <v>6.1</v>
      </c>
      <c r="D44" s="23" t="str">
        <f>Criteria!D43</f>
        <v>Is every link explicit (except in special cases)?</v>
      </c>
      <c r="E44" s="23" t="s">
        <v>131</v>
      </c>
      <c r="F44" s="29" t="s">
        <v>136</v>
      </c>
      <c r="G44" s="23"/>
      <c r="H44" s="23"/>
    </row>
    <row r="45" spans="1:9" ht="30" x14ac:dyDescent="0.2">
      <c r="A45" s="110"/>
      <c r="B45" s="28" t="str">
        <f>Criteria!B44</f>
        <v>RGAA</v>
      </c>
      <c r="C45" s="28" t="str">
        <f>Criteria!C44</f>
        <v>6.2</v>
      </c>
      <c r="D45" s="23" t="str">
        <f>Criteria!D44</f>
        <v>On each web page, does each link have an accessible name?</v>
      </c>
      <c r="E45" s="23" t="s">
        <v>131</v>
      </c>
      <c r="F45" s="29" t="s">
        <v>136</v>
      </c>
      <c r="G45" s="23"/>
      <c r="H45" s="23"/>
    </row>
    <row r="46" spans="1:9" ht="30" x14ac:dyDescent="0.2">
      <c r="A46" s="108" t="str">
        <f>Criteria!$A$45</f>
        <v>SCRIPTS</v>
      </c>
      <c r="B46" s="28" t="str">
        <f>Criteria!B45</f>
        <v>RGAA</v>
      </c>
      <c r="C46" s="28" t="str">
        <f>Criteria!C45</f>
        <v>7.1</v>
      </c>
      <c r="D46" s="23" t="str">
        <f>Criteria!D45</f>
        <v>Is each script, if necessary, compatible with assistive technologies?</v>
      </c>
      <c r="E46" s="23" t="s">
        <v>131</v>
      </c>
      <c r="F46" s="29" t="s">
        <v>136</v>
      </c>
      <c r="G46" s="23"/>
      <c r="H46" s="23"/>
    </row>
    <row r="47" spans="1:9" ht="30" x14ac:dyDescent="0.2">
      <c r="A47" s="109"/>
      <c r="B47" s="28" t="str">
        <f>Criteria!B46</f>
        <v>RGAA</v>
      </c>
      <c r="C47" s="28" t="str">
        <f>Criteria!C46</f>
        <v>7.2</v>
      </c>
      <c r="D47" s="23" t="str">
        <f>Criteria!D46</f>
        <v>For each script with an alternative, is this alternative relevant?</v>
      </c>
      <c r="E47" s="23" t="s">
        <v>131</v>
      </c>
      <c r="F47" s="29" t="s">
        <v>136</v>
      </c>
      <c r="G47" s="23"/>
      <c r="H47" s="23"/>
      <c r="I47" s="37"/>
    </row>
    <row r="48" spans="1:9" ht="30" x14ac:dyDescent="0.2">
      <c r="A48" s="109"/>
      <c r="B48" s="28" t="str">
        <f>Criteria!B47</f>
        <v>RGAA</v>
      </c>
      <c r="C48" s="28" t="str">
        <f>Criteria!C47</f>
        <v>7.3</v>
      </c>
      <c r="D48" s="23" t="str">
        <f>Criteria!D47</f>
        <v>Is each script accessible and operable by keyboard and any pointing device (excluding special cases)?</v>
      </c>
      <c r="E48" s="23" t="s">
        <v>131</v>
      </c>
      <c r="F48" s="29" t="s">
        <v>136</v>
      </c>
      <c r="G48" s="23"/>
      <c r="H48" s="23"/>
    </row>
    <row r="49" spans="1:8" ht="30" x14ac:dyDescent="0.2">
      <c r="A49" s="109"/>
      <c r="B49" s="28" t="str">
        <f>Criteria!B48</f>
        <v>RGAA</v>
      </c>
      <c r="C49" s="28" t="str">
        <f>Criteria!C48</f>
        <v>7.4</v>
      </c>
      <c r="D49" s="23" t="str">
        <f>Criteria!D48</f>
        <v>For each script that initiates a context change, is the user warned or does the user have control?</v>
      </c>
      <c r="E49" s="23" t="s">
        <v>131</v>
      </c>
      <c r="F49" s="29" t="s">
        <v>136</v>
      </c>
      <c r="G49" s="23"/>
      <c r="H49" s="23"/>
    </row>
    <row r="50" spans="1:8" ht="30" x14ac:dyDescent="0.2">
      <c r="A50" s="110"/>
      <c r="B50" s="28" t="str">
        <f>Criteria!B49</f>
        <v>RGAA</v>
      </c>
      <c r="C50" s="28" t="str">
        <f>Criteria!C49</f>
        <v>7.5</v>
      </c>
      <c r="D50" s="23" t="str">
        <f>Criteria!D49</f>
        <v>On each web page, are status messages correctly rendered (by assistive technologies)?</v>
      </c>
      <c r="E50" s="23" t="s">
        <v>131</v>
      </c>
      <c r="F50" s="29" t="s">
        <v>136</v>
      </c>
      <c r="G50" s="23"/>
      <c r="H50" s="23"/>
    </row>
    <row r="51" spans="1:8" ht="30" x14ac:dyDescent="0.2">
      <c r="A51" s="108" t="str">
        <f>Criteria!$A$50</f>
        <v>MANDATORY ELEMENTS</v>
      </c>
      <c r="B51" s="28" t="str">
        <f>Criteria!B50</f>
        <v>RGAA</v>
      </c>
      <c r="C51" s="28" t="str">
        <f>Criteria!C50</f>
        <v>8.1</v>
      </c>
      <c r="D51" s="23" t="str">
        <f>Criteria!D50</f>
        <v>Has each web page a defined document type?</v>
      </c>
      <c r="E51" s="23" t="s">
        <v>131</v>
      </c>
      <c r="F51" s="29" t="s">
        <v>136</v>
      </c>
      <c r="G51" s="23"/>
      <c r="H51" s="23"/>
    </row>
    <row r="52" spans="1:8" ht="30" x14ac:dyDescent="0.2">
      <c r="A52" s="109"/>
      <c r="B52" s="28" t="str">
        <f>Criteria!B51</f>
        <v>RGAA</v>
      </c>
      <c r="C52" s="28" t="str">
        <f>Criteria!C51</f>
        <v>8.2</v>
      </c>
      <c r="D52" s="23" t="str">
        <f>Criteria!D51</f>
        <v>For each web page, is the generated source code valid for the specified document type?</v>
      </c>
      <c r="E52" s="23" t="s">
        <v>131</v>
      </c>
      <c r="F52" s="29" t="s">
        <v>136</v>
      </c>
      <c r="G52" s="23"/>
      <c r="H52" s="23"/>
    </row>
    <row r="53" spans="1:8" ht="30" x14ac:dyDescent="0.2">
      <c r="A53" s="109"/>
      <c r="B53" s="28" t="str">
        <f>Criteria!B52</f>
        <v>RGAA</v>
      </c>
      <c r="C53" s="28" t="str">
        <f>Criteria!C52</f>
        <v>8.3</v>
      </c>
      <c r="D53" s="23" t="str">
        <f>Criteria!D52</f>
        <v>On each web page, is the default language present?</v>
      </c>
      <c r="E53" s="23" t="s">
        <v>131</v>
      </c>
      <c r="F53" s="29" t="s">
        <v>136</v>
      </c>
      <c r="G53" s="23"/>
      <c r="H53" s="23"/>
    </row>
    <row r="54" spans="1:8" ht="30" x14ac:dyDescent="0.2">
      <c r="A54" s="109"/>
      <c r="B54" s="28" t="str">
        <f>Criteria!B53</f>
        <v>RGAA</v>
      </c>
      <c r="C54" s="28" t="str">
        <f>Criteria!C53</f>
        <v>8.4</v>
      </c>
      <c r="D54" s="23" t="str">
        <f>Criteria!D53</f>
        <v>For each web page with a default language, is the language code relevant?</v>
      </c>
      <c r="E54" s="23" t="s">
        <v>131</v>
      </c>
      <c r="F54" s="29" t="s">
        <v>136</v>
      </c>
      <c r="G54" s="23"/>
      <c r="H54" s="23"/>
    </row>
    <row r="55" spans="1:8" ht="30" x14ac:dyDescent="0.2">
      <c r="A55" s="109"/>
      <c r="B55" s="28" t="str">
        <f>Criteria!B54</f>
        <v>RGAA</v>
      </c>
      <c r="C55" s="28" t="str">
        <f>Criteria!C54</f>
        <v>8.5</v>
      </c>
      <c r="D55" s="23" t="str">
        <f>Criteria!D54</f>
        <v>Does every web page have a page title?</v>
      </c>
      <c r="E55" s="23" t="s">
        <v>131</v>
      </c>
      <c r="F55" s="29" t="s">
        <v>136</v>
      </c>
      <c r="G55" s="23"/>
      <c r="H55" s="23"/>
    </row>
    <row r="56" spans="1:8" ht="30" x14ac:dyDescent="0.2">
      <c r="A56" s="109"/>
      <c r="B56" s="28" t="str">
        <f>Criteria!B55</f>
        <v>RGAA</v>
      </c>
      <c r="C56" s="28" t="str">
        <f>Criteria!C55</f>
        <v>8.6</v>
      </c>
      <c r="D56" s="23" t="str">
        <f>Criteria!D55</f>
        <v>For each web page with a page title, is this title relevant?</v>
      </c>
      <c r="E56" s="23" t="s">
        <v>131</v>
      </c>
      <c r="F56" s="29" t="s">
        <v>136</v>
      </c>
      <c r="G56" s="23"/>
      <c r="H56" s="23"/>
    </row>
    <row r="57" spans="1:8" ht="30" x14ac:dyDescent="0.2">
      <c r="A57" s="109"/>
      <c r="B57" s="28" t="str">
        <f>Criteria!B56</f>
        <v>RGAA</v>
      </c>
      <c r="C57" s="28" t="str">
        <f>Criteria!C56</f>
        <v>8.7</v>
      </c>
      <c r="D57" s="23" t="str">
        <f>Criteria!D56</f>
        <v>On each web page, is each language change indicated in the source code (excluding special cases)?</v>
      </c>
      <c r="E57" s="23" t="s">
        <v>131</v>
      </c>
      <c r="F57" s="29" t="s">
        <v>136</v>
      </c>
      <c r="G57" s="23"/>
      <c r="H57" s="23"/>
    </row>
    <row r="58" spans="1:8" ht="30" x14ac:dyDescent="0.2">
      <c r="A58" s="109"/>
      <c r="B58" s="28" t="str">
        <f>Criteria!B57</f>
        <v>RGAA</v>
      </c>
      <c r="C58" s="28" t="str">
        <f>Criteria!C57</f>
        <v>8.8</v>
      </c>
      <c r="D58" s="23" t="str">
        <f>Criteria!D57</f>
        <v>On each web page, is the language code for each language change valid and relevant?</v>
      </c>
      <c r="E58" s="23" t="s">
        <v>131</v>
      </c>
      <c r="F58" s="29" t="s">
        <v>136</v>
      </c>
      <c r="G58" s="23"/>
      <c r="H58" s="23"/>
    </row>
    <row r="59" spans="1:8" ht="30" x14ac:dyDescent="0.2">
      <c r="A59" s="109"/>
      <c r="B59" s="28" t="str">
        <f>Criteria!B58</f>
        <v>RGAA</v>
      </c>
      <c r="C59" s="28" t="str">
        <f>Criteria!C58</f>
        <v>8.9</v>
      </c>
      <c r="D59" s="23" t="str">
        <f>Criteria!D58</f>
        <v>On each web page, tags must not be used only for layout purposes. Is this rule respected?</v>
      </c>
      <c r="E59" s="23" t="s">
        <v>131</v>
      </c>
      <c r="F59" s="29" t="s">
        <v>136</v>
      </c>
      <c r="G59" s="23"/>
      <c r="H59" s="23"/>
    </row>
    <row r="60" spans="1:8" ht="30" x14ac:dyDescent="0.2">
      <c r="A60" s="110"/>
      <c r="B60" s="28" t="str">
        <f>Criteria!B59</f>
        <v>RGAA</v>
      </c>
      <c r="C60" s="28" t="str">
        <f>Criteria!C59</f>
        <v>8.10</v>
      </c>
      <c r="D60" s="23" t="str">
        <f>Criteria!D59</f>
        <v>On each web page, are changes in reading direction indicated?</v>
      </c>
      <c r="E60" s="23" t="s">
        <v>131</v>
      </c>
      <c r="F60" s="29" t="s">
        <v>136</v>
      </c>
      <c r="G60" s="23"/>
      <c r="H60" s="23"/>
    </row>
    <row r="61" spans="1:8" ht="30" x14ac:dyDescent="0.2">
      <c r="A61" s="108" t="str">
        <f>Criteria!$A$60</f>
        <v>STRUCTURE</v>
      </c>
      <c r="B61" s="28" t="str">
        <f>Criteria!B60</f>
        <v>RGAA</v>
      </c>
      <c r="C61" s="28" t="str">
        <f>Criteria!C60</f>
        <v>9.1</v>
      </c>
      <c r="D61" s="23" t="str">
        <f>Criteria!D60</f>
        <v>On each web page, is the information structured by the appropriate use of headings?</v>
      </c>
      <c r="E61" s="23" t="s">
        <v>131</v>
      </c>
      <c r="F61" s="29" t="s">
        <v>136</v>
      </c>
      <c r="G61" s="23"/>
      <c r="H61" s="23"/>
    </row>
    <row r="62" spans="1:8" ht="30" x14ac:dyDescent="0.2">
      <c r="A62" s="109"/>
      <c r="B62" s="28" t="str">
        <f>Criteria!B61</f>
        <v>RGAA</v>
      </c>
      <c r="C62" s="28" t="str">
        <f>Criteria!C61</f>
        <v>9.2</v>
      </c>
      <c r="D62" s="23" t="str">
        <f>Criteria!D61</f>
        <v>On each web page, is the document structure consistent (excluding special cases)?</v>
      </c>
      <c r="E62" s="23" t="s">
        <v>131</v>
      </c>
      <c r="F62" s="29" t="s">
        <v>136</v>
      </c>
      <c r="G62" s="23"/>
      <c r="H62" s="23"/>
    </row>
    <row r="63" spans="1:8" ht="30" x14ac:dyDescent="0.2">
      <c r="A63" s="109"/>
      <c r="B63" s="28" t="str">
        <f>Criteria!B62</f>
        <v>RGAA</v>
      </c>
      <c r="C63" s="28" t="str">
        <f>Criteria!C62</f>
        <v>9.3</v>
      </c>
      <c r="D63" s="23" t="str">
        <f>Criteria!D62</f>
        <v>On each web page, is each list correctly structured?</v>
      </c>
      <c r="E63" s="23" t="s">
        <v>131</v>
      </c>
      <c r="F63" s="29" t="s">
        <v>136</v>
      </c>
      <c r="G63" s="23"/>
      <c r="H63" s="23"/>
    </row>
    <row r="64" spans="1:8" ht="30" x14ac:dyDescent="0.2">
      <c r="A64" s="110"/>
      <c r="B64" s="28" t="str">
        <f>Criteria!B63</f>
        <v>RGAA</v>
      </c>
      <c r="C64" s="28" t="str">
        <f>Criteria!C63</f>
        <v>9.4</v>
      </c>
      <c r="D64" s="23" t="str">
        <f>Criteria!D63</f>
        <v>On each web page, is each quotation correctly indicated?</v>
      </c>
      <c r="E64" s="23" t="s">
        <v>131</v>
      </c>
      <c r="F64" s="29" t="s">
        <v>136</v>
      </c>
      <c r="G64" s="23"/>
      <c r="H64" s="23"/>
    </row>
    <row r="65" spans="1:8" ht="30" x14ac:dyDescent="0.2">
      <c r="A65" s="108" t="str">
        <f>Criteria!$A$64</f>
        <v>PRESENTATION</v>
      </c>
      <c r="B65" s="28" t="str">
        <f>Criteria!B64</f>
        <v>RGAA</v>
      </c>
      <c r="C65" s="28" t="str">
        <f>Criteria!C64</f>
        <v>10.1</v>
      </c>
      <c r="D65" s="23" t="str">
        <f>Criteria!D64</f>
        <v>In the website, are style sheets used to control the presentation of information?</v>
      </c>
      <c r="E65" s="23" t="s">
        <v>131</v>
      </c>
      <c r="F65" s="29" t="s">
        <v>136</v>
      </c>
      <c r="G65" s="23"/>
      <c r="H65" s="23"/>
    </row>
    <row r="66" spans="1:8" ht="45" x14ac:dyDescent="0.2">
      <c r="A66" s="109"/>
      <c r="B66" s="28" t="str">
        <f>Criteria!B65</f>
        <v>RGAA</v>
      </c>
      <c r="C66" s="28" t="str">
        <f>Criteria!C65</f>
        <v>10.2</v>
      </c>
      <c r="D66" s="23" t="str">
        <f>Criteria!D65</f>
        <v>On each web page, is the visible content conveying information still present when the style sheets are deactivated?</v>
      </c>
      <c r="E66" s="23" t="s">
        <v>131</v>
      </c>
      <c r="F66" s="29" t="s">
        <v>136</v>
      </c>
      <c r="G66" s="23"/>
      <c r="H66" s="23"/>
    </row>
    <row r="67" spans="1:8" ht="30" x14ac:dyDescent="0.2">
      <c r="A67" s="109"/>
      <c r="B67" s="28" t="str">
        <f>Criteria!B66</f>
        <v>RGAA</v>
      </c>
      <c r="C67" s="28" t="str">
        <f>Criteria!C66</f>
        <v>10.3</v>
      </c>
      <c r="D67" s="23" t="str">
        <f>Criteria!D66</f>
        <v>On each web page, does the information remain understandable when the style sheets are deactivated?</v>
      </c>
      <c r="E67" s="23" t="s">
        <v>131</v>
      </c>
      <c r="F67" s="29" t="s">
        <v>136</v>
      </c>
      <c r="G67" s="23"/>
      <c r="H67" s="23"/>
    </row>
    <row r="68" spans="1:8" ht="45" x14ac:dyDescent="0.2">
      <c r="A68" s="109"/>
      <c r="B68" s="28" t="str">
        <f>Criteria!B67</f>
        <v>RGAA</v>
      </c>
      <c r="C68" s="28" t="str">
        <f>Criteria!C67</f>
        <v>10.4</v>
      </c>
      <c r="D68" s="23" t="str">
        <f>Criteria!D67</f>
        <v>On each web page, is the text still readable when the font size is increased by at least 200% (excluding special cases)?</v>
      </c>
      <c r="E68" s="23" t="s">
        <v>131</v>
      </c>
      <c r="F68" s="29" t="s">
        <v>136</v>
      </c>
      <c r="G68" s="23"/>
      <c r="H68" s="23"/>
    </row>
    <row r="69" spans="1:8" ht="30" x14ac:dyDescent="0.2">
      <c r="A69" s="109"/>
      <c r="B69" s="28" t="str">
        <f>Criteria!B68</f>
        <v>RGAA</v>
      </c>
      <c r="C69" s="28" t="str">
        <f>Criteria!C68</f>
        <v>10.5</v>
      </c>
      <c r="D69" s="23" t="str">
        <f>Criteria!D68</f>
        <v>On each web page, are the CSS declarations for element background and font colours used correctly?</v>
      </c>
      <c r="E69" s="23" t="s">
        <v>131</v>
      </c>
      <c r="F69" s="29" t="s">
        <v>136</v>
      </c>
      <c r="G69" s="23"/>
      <c r="H69" s="23"/>
    </row>
    <row r="70" spans="1:8" ht="30" x14ac:dyDescent="0.2">
      <c r="A70" s="109"/>
      <c r="B70" s="28" t="str">
        <f>Criteria!B69</f>
        <v>RGAA</v>
      </c>
      <c r="C70" s="28" t="str">
        <f>Criteria!C69</f>
        <v>10.6</v>
      </c>
      <c r="D70" s="23" t="str">
        <f>Criteria!D69</f>
        <v>On each web page, is each link whose nature is not obvious visible in relation to the surrounding text?</v>
      </c>
      <c r="E70" s="23" t="s">
        <v>131</v>
      </c>
      <c r="F70" s="29" t="s">
        <v>136</v>
      </c>
      <c r="G70" s="23"/>
      <c r="H70" s="23"/>
    </row>
    <row r="71" spans="1:8" ht="30" x14ac:dyDescent="0.2">
      <c r="A71" s="109"/>
      <c r="B71" s="28" t="str">
        <f>Criteria!B70</f>
        <v>RGAA</v>
      </c>
      <c r="C71" s="28" t="str">
        <f>Criteria!C70</f>
        <v>10.7</v>
      </c>
      <c r="D71" s="23" t="str">
        <f>Criteria!D70</f>
        <v>On each web page, for each element receiving the focus, is the focus visible?</v>
      </c>
      <c r="E71" s="23" t="s">
        <v>131</v>
      </c>
      <c r="F71" s="29" t="s">
        <v>136</v>
      </c>
      <c r="G71" s="23"/>
      <c r="H71" s="23"/>
    </row>
    <row r="72" spans="1:8" ht="30" x14ac:dyDescent="0.2">
      <c r="A72" s="109"/>
      <c r="B72" s="28" t="str">
        <f>Criteria!B71</f>
        <v>RGAA</v>
      </c>
      <c r="C72" s="28" t="str">
        <f>Criteria!C71</f>
        <v>10.8</v>
      </c>
      <c r="D72" s="23" t="str">
        <f>Criteria!D71</f>
        <v>For each web page, should hidden content be ignored by assistive technologies?</v>
      </c>
      <c r="E72" s="23" t="s">
        <v>131</v>
      </c>
      <c r="F72" s="29" t="s">
        <v>136</v>
      </c>
      <c r="G72" s="23"/>
      <c r="H72" s="23"/>
    </row>
    <row r="73" spans="1:8" ht="30" x14ac:dyDescent="0.2">
      <c r="A73" s="109"/>
      <c r="B73" s="28" t="str">
        <f>Criteria!B72</f>
        <v>RGAA</v>
      </c>
      <c r="C73" s="28" t="str">
        <f>Criteria!C72</f>
        <v>10.9</v>
      </c>
      <c r="D73" s="23" t="str">
        <f>Criteria!D72</f>
        <v>On each web page, information must not be conveyed solely by shape, size or location. Is this rule respected?</v>
      </c>
      <c r="E73" s="23" t="s">
        <v>131</v>
      </c>
      <c r="F73" s="29" t="s">
        <v>136</v>
      </c>
      <c r="G73" s="23"/>
      <c r="H73" s="23"/>
    </row>
    <row r="74" spans="1:8" ht="45" x14ac:dyDescent="0.2">
      <c r="A74" s="109"/>
      <c r="B74" s="28" t="str">
        <f>Criteria!B73</f>
        <v>RGAA</v>
      </c>
      <c r="C74" s="28" t="str">
        <f>Criteria!C73</f>
        <v>10.10</v>
      </c>
      <c r="D74" s="23" t="str">
        <f>Criteria!D73</f>
        <v>On each web page, information must not be conveyed by shape, size or location only. Is this rule implemented appropriately?</v>
      </c>
      <c r="E74" s="23" t="s">
        <v>131</v>
      </c>
      <c r="F74" s="29" t="s">
        <v>136</v>
      </c>
      <c r="G74" s="23"/>
      <c r="H74" s="23"/>
    </row>
    <row r="75" spans="1:8" ht="75" x14ac:dyDescent="0.2">
      <c r="A75" s="109"/>
      <c r="B75" s="28" t="str">
        <f>Criteria!B74</f>
        <v>RGAA</v>
      </c>
      <c r="C75" s="28" t="str">
        <f>Criteria!C74</f>
        <v>10.11</v>
      </c>
      <c r="D75" s="23" t="str">
        <f>Criteria!D74</f>
        <v>For each web page, can the content be presented without any loss of information or functionality and without having to scroll vertically for a window with a height of 256 px or horizontally for a window with a width of 320 px (excluding special cases)?</v>
      </c>
      <c r="E75" s="23" t="s">
        <v>131</v>
      </c>
      <c r="F75" s="29" t="s">
        <v>136</v>
      </c>
      <c r="G75" s="23"/>
      <c r="H75" s="23"/>
    </row>
    <row r="76" spans="1:8" ht="45" x14ac:dyDescent="0.2">
      <c r="A76" s="109"/>
      <c r="B76" s="28" t="str">
        <f>Criteria!B75</f>
        <v>RGAA</v>
      </c>
      <c r="C76" s="28" t="str">
        <f>Criteria!C75</f>
        <v>10.12</v>
      </c>
      <c r="D76" s="23" t="str">
        <f>Criteria!D75</f>
        <v>On each web page, can the text spacing properties be redefined by the user without loss of content or functionality (except in special cases)?</v>
      </c>
      <c r="E76" s="23" t="s">
        <v>131</v>
      </c>
      <c r="F76" s="29" t="s">
        <v>136</v>
      </c>
      <c r="G76" s="23"/>
      <c r="H76" s="23"/>
    </row>
    <row r="77" spans="1:8" ht="60" x14ac:dyDescent="0.2">
      <c r="A77" s="109"/>
      <c r="B77" s="28" t="str">
        <f>Criteria!B76</f>
        <v>RGAA</v>
      </c>
      <c r="C77" s="28" t="str">
        <f>Criteria!C76</f>
        <v>10.13</v>
      </c>
      <c r="D77" s="23" t="str">
        <f>Criteria!D76</f>
        <v>On each web page, is the additional content appearing when focused or when hovering over a user interface component controllable by the user (excluding special cases)?</v>
      </c>
      <c r="E77" s="23" t="s">
        <v>131</v>
      </c>
      <c r="F77" s="29" t="s">
        <v>136</v>
      </c>
      <c r="G77" s="23"/>
      <c r="H77" s="23"/>
    </row>
    <row r="78" spans="1:8" ht="45" x14ac:dyDescent="0.2">
      <c r="A78" s="110"/>
      <c r="B78" s="28" t="str">
        <f>Criteria!B77</f>
        <v>RGAA</v>
      </c>
      <c r="C78" s="28" t="str">
        <f>Criteria!C77</f>
        <v>10.14</v>
      </c>
      <c r="D78" s="23" t="str">
        <f>Criteria!D77</f>
        <v>On each web page, can additional content that appears using CSS styles only be made visible using the keyboard and any pointing device?</v>
      </c>
      <c r="E78" s="23" t="s">
        <v>131</v>
      </c>
      <c r="F78" s="29" t="s">
        <v>136</v>
      </c>
      <c r="G78" s="23"/>
      <c r="H78" s="23"/>
    </row>
    <row r="79" spans="1:8" ht="30" x14ac:dyDescent="0.2">
      <c r="A79" s="108" t="str">
        <f>Criteria!$A$78</f>
        <v>FORMS</v>
      </c>
      <c r="B79" s="28" t="str">
        <f>Criteria!B78</f>
        <v>RGAA</v>
      </c>
      <c r="C79" s="28" t="str">
        <f>Criteria!C78</f>
        <v>11.1</v>
      </c>
      <c r="D79" s="23" t="str">
        <f>Criteria!D78</f>
        <v>Does each form input field have a label?</v>
      </c>
      <c r="E79" s="23" t="s">
        <v>131</v>
      </c>
      <c r="F79" s="29" t="s">
        <v>136</v>
      </c>
      <c r="G79" s="23"/>
      <c r="H79" s="23"/>
    </row>
    <row r="80" spans="1:8" ht="30" x14ac:dyDescent="0.2">
      <c r="A80" s="109"/>
      <c r="B80" s="28" t="str">
        <f>Criteria!B79</f>
        <v>RGAA</v>
      </c>
      <c r="C80" s="28" t="str">
        <f>Criteria!C79</f>
        <v>11.2</v>
      </c>
      <c r="D80" s="23" t="str">
        <f>Criteria!D79</f>
        <v>Is each label associated with a form field relevant (excluding special cases)?</v>
      </c>
      <c r="E80" s="23" t="s">
        <v>131</v>
      </c>
      <c r="F80" s="29" t="s">
        <v>136</v>
      </c>
      <c r="G80" s="23"/>
      <c r="H80" s="23"/>
    </row>
    <row r="81" spans="1:8" ht="60" x14ac:dyDescent="0.2">
      <c r="A81" s="109"/>
      <c r="B81" s="28" t="str">
        <f>Criteria!B80</f>
        <v>RGAA</v>
      </c>
      <c r="C81" s="28" t="str">
        <f>Criteria!C80</f>
        <v>11.3</v>
      </c>
      <c r="D81" s="23" t="str">
        <f>Criteria!D80</f>
        <v>In each form, is each label associated with a form input field having the same function and repeated several times in the same page or in a set of web pages consistent?</v>
      </c>
      <c r="E81" s="23" t="s">
        <v>131</v>
      </c>
      <c r="F81" s="29" t="s">
        <v>136</v>
      </c>
      <c r="G81" s="23"/>
      <c r="H81" s="23"/>
    </row>
    <row r="82" spans="1:8" ht="45" x14ac:dyDescent="0.2">
      <c r="A82" s="109"/>
      <c r="B82" s="28" t="str">
        <f>Criteria!B81</f>
        <v>RGAA</v>
      </c>
      <c r="C82" s="28" t="str">
        <f>Criteria!C81</f>
        <v>11.4</v>
      </c>
      <c r="D82" s="23" t="str">
        <f>Criteria!D81</f>
        <v>In each form, are each field label and its associated field located next to each other (excluding special cases)?</v>
      </c>
      <c r="E82" s="23" t="s">
        <v>131</v>
      </c>
      <c r="F82" s="29" t="s">
        <v>136</v>
      </c>
      <c r="G82" s="23"/>
      <c r="H82" s="23"/>
    </row>
    <row r="83" spans="1:8" ht="30" x14ac:dyDescent="0.2">
      <c r="A83" s="109"/>
      <c r="B83" s="28" t="str">
        <f>Criteria!B82</f>
        <v>RGAA</v>
      </c>
      <c r="C83" s="28" t="str">
        <f>Criteria!C82</f>
        <v>11.5</v>
      </c>
      <c r="D83" s="23" t="str">
        <f>Criteria!D82</f>
        <v>In each form, are the related form controls grouped together, if necessary?</v>
      </c>
      <c r="E83" s="23" t="s">
        <v>131</v>
      </c>
      <c r="F83" s="29" t="s">
        <v>136</v>
      </c>
      <c r="G83" s="23"/>
      <c r="H83" s="23"/>
    </row>
    <row r="84" spans="1:8" ht="30" x14ac:dyDescent="0.2">
      <c r="A84" s="109"/>
      <c r="B84" s="28" t="str">
        <f>Criteria!B83</f>
        <v>RGAA</v>
      </c>
      <c r="C84" s="28" t="str">
        <f>Criteria!C83</f>
        <v>11.6</v>
      </c>
      <c r="D84" s="23" t="str">
        <f>Criteria!D83</f>
        <v>In each form, does each group of related form controls have a legend?</v>
      </c>
      <c r="E84" s="23" t="s">
        <v>131</v>
      </c>
      <c r="F84" s="29" t="s">
        <v>136</v>
      </c>
      <c r="G84" s="23"/>
      <c r="H84" s="23"/>
    </row>
    <row r="85" spans="1:8" ht="30" x14ac:dyDescent="0.2">
      <c r="A85" s="109"/>
      <c r="B85" s="28" t="str">
        <f>Criteria!B84</f>
        <v>RGAA</v>
      </c>
      <c r="C85" s="28" t="str">
        <f>Criteria!C84</f>
        <v>11.7</v>
      </c>
      <c r="D85" s="23" t="str">
        <f>Criteria!D84</f>
        <v>In each form, is each legend associated with a group of related form controls relevant?</v>
      </c>
      <c r="E85" s="23" t="s">
        <v>131</v>
      </c>
      <c r="F85" s="29" t="s">
        <v>136</v>
      </c>
      <c r="G85" s="23"/>
      <c r="H85" s="23"/>
    </row>
    <row r="86" spans="1:8" ht="30" x14ac:dyDescent="0.2">
      <c r="A86" s="109"/>
      <c r="B86" s="28" t="str">
        <f>Criteria!B85</f>
        <v>RGAA</v>
      </c>
      <c r="C86" s="28" t="str">
        <f>Criteria!C85</f>
        <v>11.8</v>
      </c>
      <c r="D86" s="23" t="str">
        <f>Criteria!D85</f>
        <v>In each form, are the items of the same type in a combobox grouped together in a relevant way?</v>
      </c>
      <c r="E86" s="23" t="s">
        <v>131</v>
      </c>
      <c r="F86" s="29" t="s">
        <v>136</v>
      </c>
      <c r="G86" s="23"/>
      <c r="H86" s="23"/>
    </row>
    <row r="87" spans="1:8" ht="30" x14ac:dyDescent="0.2">
      <c r="A87" s="109"/>
      <c r="B87" s="28" t="str">
        <f>Criteria!B86</f>
        <v>RGAA</v>
      </c>
      <c r="C87" s="28" t="str">
        <f>Criteria!C86</f>
        <v>11.9</v>
      </c>
      <c r="D87" s="23" t="str">
        <f>Criteria!D86</f>
        <v>In each form, is the label of each button relevant (excluding special cases)?</v>
      </c>
      <c r="E87" s="23" t="s">
        <v>131</v>
      </c>
      <c r="F87" s="29" t="s">
        <v>136</v>
      </c>
      <c r="G87" s="23"/>
      <c r="H87" s="23"/>
    </row>
    <row r="88" spans="1:8" ht="30" x14ac:dyDescent="0.2">
      <c r="A88" s="109"/>
      <c r="B88" s="28" t="str">
        <f>Criteria!B87</f>
        <v>RGAA</v>
      </c>
      <c r="C88" s="28" t="str">
        <f>Criteria!C87</f>
        <v>11.10</v>
      </c>
      <c r="D88" s="23" t="str">
        <f>Criteria!D87</f>
        <v>In each form, is the error managementl used appropriately (excluding special cases)?</v>
      </c>
      <c r="E88" s="23" t="s">
        <v>131</v>
      </c>
      <c r="F88" s="29" t="s">
        <v>136</v>
      </c>
      <c r="G88" s="23"/>
      <c r="H88" s="23"/>
    </row>
    <row r="89" spans="1:8" ht="30" x14ac:dyDescent="0.2">
      <c r="A89" s="109"/>
      <c r="B89" s="28" t="str">
        <f>Criteria!B88</f>
        <v>RGAA</v>
      </c>
      <c r="C89" s="28" t="str">
        <f>Criteria!C88</f>
        <v>11.11</v>
      </c>
      <c r="D89" s="23" t="str">
        <f>Criteria!D88</f>
        <v>In each form, is the error management accompanied, if necessary, by suggestions to help correct input errors?</v>
      </c>
      <c r="E89" s="23" t="s">
        <v>131</v>
      </c>
      <c r="F89" s="29" t="s">
        <v>136</v>
      </c>
      <c r="G89" s="23"/>
      <c r="H89" s="23"/>
    </row>
    <row r="90" spans="1:8" ht="75" x14ac:dyDescent="0.2">
      <c r="A90" s="109"/>
      <c r="B90" s="28" t="str">
        <f>Criteria!B89</f>
        <v>RGAA</v>
      </c>
      <c r="C90" s="28" t="str">
        <f>Criteria!C89</f>
        <v>11.12</v>
      </c>
      <c r="D90" s="23" t="str">
        <f>Criteria!D89</f>
        <v>For each form that modifies or deletes data, or transmits answers to a test or examination, or whose validation has financial or legal consequences, can the data entered be modified, updated or recovered by the user?</v>
      </c>
      <c r="E90" s="23" t="s">
        <v>131</v>
      </c>
      <c r="F90" s="29" t="s">
        <v>136</v>
      </c>
      <c r="G90" s="23"/>
      <c r="H90" s="23"/>
    </row>
    <row r="91" spans="1:8" ht="30" x14ac:dyDescent="0.2">
      <c r="A91" s="110"/>
      <c r="B91" s="28" t="str">
        <f>Criteria!B90</f>
        <v>RGAA</v>
      </c>
      <c r="C91" s="28" t="str">
        <f>Criteria!C90</f>
        <v>11.13</v>
      </c>
      <c r="D91" s="23" t="str">
        <f>Criteria!D90</f>
        <v>Can the purpose of an input field be identified to facilitate the automatic filling of fields with user data?</v>
      </c>
      <c r="E91" s="23" t="s">
        <v>131</v>
      </c>
      <c r="F91" s="29" t="s">
        <v>136</v>
      </c>
      <c r="G91" s="23"/>
      <c r="H91" s="23"/>
    </row>
    <row r="92" spans="1:8" ht="30" x14ac:dyDescent="0.2">
      <c r="A92" s="108" t="str">
        <f>Criteria!$A$91</f>
        <v>NAVIGATION</v>
      </c>
      <c r="B92" s="28" t="str">
        <f>Criteria!B91</f>
        <v>RGAA</v>
      </c>
      <c r="C92" s="28" t="str">
        <f>Criteria!C91</f>
        <v>12.1</v>
      </c>
      <c r="D92" s="23" t="str">
        <f>Criteria!D91</f>
        <v>Does each set of web pages have at least two different navigation systems (excluding special cases)?</v>
      </c>
      <c r="E92" s="23" t="s">
        <v>131</v>
      </c>
      <c r="F92" s="29" t="s">
        <v>136</v>
      </c>
      <c r="G92" s="23"/>
      <c r="H92" s="23"/>
    </row>
    <row r="93" spans="1:8" ht="30" x14ac:dyDescent="0.2">
      <c r="A93" s="109"/>
      <c r="B93" s="28" t="str">
        <f>Criteria!B92</f>
        <v>RGAA</v>
      </c>
      <c r="C93" s="28" t="str">
        <f>Criteria!C92</f>
        <v>12.2</v>
      </c>
      <c r="D93" s="23" t="str">
        <f>Criteria!D92</f>
        <v>In each set of pages, are the menu and navigation bars always at the same place (except in special cases)?</v>
      </c>
      <c r="E93" s="23" t="s">
        <v>131</v>
      </c>
      <c r="F93" s="29" t="s">
        <v>136</v>
      </c>
      <c r="G93" s="23"/>
      <c r="H93" s="23"/>
    </row>
    <row r="94" spans="1:8" ht="30" x14ac:dyDescent="0.2">
      <c r="A94" s="109"/>
      <c r="B94" s="28" t="str">
        <f>Criteria!B93</f>
        <v>RGAA</v>
      </c>
      <c r="C94" s="28" t="str">
        <f>Criteria!C93</f>
        <v>12.3</v>
      </c>
      <c r="D94" s="23" t="str">
        <f>Criteria!D93</f>
        <v>Is the site map page relevant?</v>
      </c>
      <c r="E94" s="23" t="s">
        <v>131</v>
      </c>
      <c r="F94" s="29" t="s">
        <v>136</v>
      </c>
      <c r="G94" s="23"/>
      <c r="H94" s="23"/>
    </row>
    <row r="95" spans="1:8" ht="30" x14ac:dyDescent="0.2">
      <c r="A95" s="109"/>
      <c r="B95" s="28" t="str">
        <f>Criteria!B94</f>
        <v>RGAA</v>
      </c>
      <c r="C95" s="28" t="str">
        <f>Criteria!C94</f>
        <v>12.4</v>
      </c>
      <c r="D95" s="23" t="str">
        <f>Criteria!D94</f>
        <v>In each set of pages, is the site map page accessible from an identical functionality?</v>
      </c>
      <c r="E95" s="23" t="s">
        <v>131</v>
      </c>
      <c r="F95" s="29" t="s">
        <v>136</v>
      </c>
      <c r="G95" s="23"/>
      <c r="H95" s="23"/>
    </row>
    <row r="96" spans="1:8" ht="30" x14ac:dyDescent="0.2">
      <c r="A96" s="109"/>
      <c r="B96" s="28" t="str">
        <f>Criteria!B95</f>
        <v>RGAA</v>
      </c>
      <c r="C96" s="28" t="str">
        <f>Criteria!C95</f>
        <v>12.5</v>
      </c>
      <c r="D96" s="23" t="str">
        <f>Criteria!D95</f>
        <v>In each set of pages, is the search engine reachable in the same way?</v>
      </c>
      <c r="E96" s="23" t="s">
        <v>131</v>
      </c>
      <c r="F96" s="29" t="s">
        <v>136</v>
      </c>
      <c r="G96" s="23"/>
      <c r="H96" s="23"/>
    </row>
    <row r="97" spans="1:8" ht="45" x14ac:dyDescent="0.2">
      <c r="A97" s="109"/>
      <c r="B97" s="28" t="str">
        <f>Criteria!B96</f>
        <v>RGAA</v>
      </c>
      <c r="C97" s="28" t="str">
        <f>Criteria!C96</f>
        <v>12.6</v>
      </c>
      <c r="D97" s="23" t="str">
        <f>Criteria!D96</f>
        <v>Can content grouping regions present in several web pages (header, main navigation, main content, footer and search engine) be reached or avoided?</v>
      </c>
      <c r="E97" s="23" t="s">
        <v>131</v>
      </c>
      <c r="F97" s="29" t="s">
        <v>136</v>
      </c>
      <c r="G97" s="23"/>
      <c r="H97" s="23"/>
    </row>
    <row r="98" spans="1:8" ht="30" x14ac:dyDescent="0.2">
      <c r="A98" s="109"/>
      <c r="B98" s="28" t="str">
        <f>Criteria!B97</f>
        <v>RGAA</v>
      </c>
      <c r="C98" s="28" t="str">
        <f>Criteria!C97</f>
        <v>12.7</v>
      </c>
      <c r="D98" s="23" t="str">
        <f>Criteria!D97</f>
        <v>On each web page, is there a bypass or skip link to the main content region (excluding special cases)?</v>
      </c>
      <c r="E98" s="23" t="s">
        <v>131</v>
      </c>
      <c r="F98" s="29" t="s">
        <v>136</v>
      </c>
      <c r="G98" s="23"/>
      <c r="H98" s="23"/>
    </row>
    <row r="99" spans="1:8" ht="30" x14ac:dyDescent="0.2">
      <c r="A99" s="109"/>
      <c r="B99" s="28" t="str">
        <f>Criteria!B98</f>
        <v>RGAA</v>
      </c>
      <c r="C99" s="28" t="str">
        <f>Criteria!C98</f>
        <v>12.8</v>
      </c>
      <c r="D99" s="23" t="str">
        <f>Criteria!D98</f>
        <v>On each web page, is the navigation sequence consistent?</v>
      </c>
      <c r="E99" s="23" t="s">
        <v>131</v>
      </c>
      <c r="F99" s="29" t="s">
        <v>136</v>
      </c>
      <c r="G99" s="23"/>
      <c r="H99" s="23"/>
    </row>
    <row r="100" spans="1:8" ht="30" x14ac:dyDescent="0.2">
      <c r="A100" s="109"/>
      <c r="B100" s="28" t="str">
        <f>Criteria!B99</f>
        <v>RGAA</v>
      </c>
      <c r="C100" s="28" t="str">
        <f>Criteria!C99</f>
        <v>12.9</v>
      </c>
      <c r="D100" s="23" t="str">
        <f>Criteria!D99</f>
        <v>On each web page, navigation must not contain any keyboard traps. Is this rule respected?</v>
      </c>
      <c r="E100" s="23" t="s">
        <v>131</v>
      </c>
      <c r="F100" s="29" t="s">
        <v>136</v>
      </c>
      <c r="G100" s="23"/>
      <c r="H100" s="23"/>
    </row>
    <row r="101" spans="1:8" ht="45" x14ac:dyDescent="0.2">
      <c r="A101" s="109"/>
      <c r="B101" s="28" t="str">
        <f>Criteria!B100</f>
        <v>RGAA</v>
      </c>
      <c r="C101" s="28" t="str">
        <f>Criteria!C100</f>
        <v>12.10</v>
      </c>
      <c r="D101" s="23" t="str">
        <f>Criteria!D100</f>
        <v>On each web page, are keyboard shortcuts using only one key (lowercase or uppercase letter, punctuation, number or symbol) controllable by the user?</v>
      </c>
      <c r="E101" s="23" t="s">
        <v>131</v>
      </c>
      <c r="F101" s="29" t="s">
        <v>136</v>
      </c>
      <c r="G101" s="23"/>
      <c r="H101" s="23"/>
    </row>
    <row r="102" spans="1:8" ht="60" x14ac:dyDescent="0.2">
      <c r="A102" s="110"/>
      <c r="B102" s="28" t="str">
        <f>Criteria!B101</f>
        <v>RGAA</v>
      </c>
      <c r="C102" s="28" t="str">
        <f>Criteria!C101</f>
        <v>12.11</v>
      </c>
      <c r="D102" s="23" t="str">
        <f>Criteria!D101</f>
        <v>On each web page, is the additional content that appears when hovering over, focusing on or activating a user interface component accessible by keyboard if necessary?</v>
      </c>
      <c r="E102" s="23" t="s">
        <v>131</v>
      </c>
      <c r="F102" s="29" t="s">
        <v>136</v>
      </c>
      <c r="G102" s="23"/>
      <c r="H102" s="23"/>
    </row>
    <row r="103" spans="1:8" ht="45" x14ac:dyDescent="0.2">
      <c r="A103" s="108" t="str">
        <f>Criteria!$A$102</f>
        <v>CONSULTATION</v>
      </c>
      <c r="B103" s="28" t="str">
        <f>Criteria!B102</f>
        <v>RGAA</v>
      </c>
      <c r="C103" s="28" t="str">
        <f>Criteria!C102</f>
        <v>13.1</v>
      </c>
      <c r="D103" s="23" t="str">
        <f>Criteria!D102</f>
        <v>For each web page, does the user have control over each time limit for modifying the content (excluding special cases)?</v>
      </c>
      <c r="E103" s="23" t="s">
        <v>131</v>
      </c>
      <c r="F103" s="29" t="s">
        <v>136</v>
      </c>
      <c r="G103" s="23"/>
      <c r="H103" s="23"/>
    </row>
    <row r="104" spans="1:8" ht="45" x14ac:dyDescent="0.2">
      <c r="A104" s="109"/>
      <c r="B104" s="28" t="str">
        <f>Criteria!B103</f>
        <v>RGAA</v>
      </c>
      <c r="C104" s="28" t="str">
        <f>Criteria!C103</f>
        <v>13.2</v>
      </c>
      <c r="D104" s="23" t="str">
        <f>Criteria!D103</f>
        <v>On each web page, the opening of a new window must not be triggered without user action. Is this rule respected?</v>
      </c>
      <c r="E104" s="23" t="s">
        <v>131</v>
      </c>
      <c r="F104" s="29" t="s">
        <v>136</v>
      </c>
      <c r="G104" s="23"/>
      <c r="H104" s="23"/>
    </row>
    <row r="105" spans="1:8" ht="45" x14ac:dyDescent="0.2">
      <c r="A105" s="109"/>
      <c r="B105" s="28" t="str">
        <f>Criteria!B104</f>
        <v>RGAA</v>
      </c>
      <c r="C105" s="28" t="str">
        <f>Criteria!C104</f>
        <v>13.3</v>
      </c>
      <c r="D105" s="23" t="str">
        <f>Criteria!D104</f>
        <v>On each web page, does each downloadable office document have an accessible version (excluding special cases)?</v>
      </c>
      <c r="E105" s="23" t="s">
        <v>131</v>
      </c>
      <c r="F105" s="29" t="s">
        <v>136</v>
      </c>
      <c r="G105" s="23"/>
      <c r="H105" s="23"/>
    </row>
    <row r="106" spans="1:8" ht="30" x14ac:dyDescent="0.2">
      <c r="A106" s="109"/>
      <c r="B106" s="28" t="str">
        <f>Criteria!B105</f>
        <v>RGAA</v>
      </c>
      <c r="C106" s="28" t="str">
        <f>Criteria!C105</f>
        <v>13.4</v>
      </c>
      <c r="D106" s="23" t="str">
        <f>Criteria!D105</f>
        <v>For each office document with an accessible version, does this version offer the same information?</v>
      </c>
      <c r="E106" s="23" t="s">
        <v>131</v>
      </c>
      <c r="F106" s="29" t="s">
        <v>136</v>
      </c>
      <c r="G106" s="23"/>
      <c r="H106" s="23"/>
    </row>
    <row r="107" spans="1:8" ht="30" x14ac:dyDescent="0.2">
      <c r="A107" s="109"/>
      <c r="B107" s="28" t="str">
        <f>Criteria!B106</f>
        <v>RGAA</v>
      </c>
      <c r="C107" s="28" t="str">
        <f>Criteria!C106</f>
        <v>13.5</v>
      </c>
      <c r="D107" s="23" t="str">
        <f>Criteria!D106</f>
        <v>Is there an alternative to every cryptic content (ASCII art, emoticon, cryptic syntax) on every web page?</v>
      </c>
      <c r="E107" s="23" t="s">
        <v>131</v>
      </c>
      <c r="F107" s="29" t="s">
        <v>136</v>
      </c>
      <c r="G107" s="23"/>
      <c r="H107" s="23"/>
    </row>
    <row r="108" spans="1:8" ht="45" x14ac:dyDescent="0.2">
      <c r="A108" s="109"/>
      <c r="B108" s="28" t="str">
        <f>Criteria!B107</f>
        <v>RGAA</v>
      </c>
      <c r="C108" s="28" t="str">
        <f>Criteria!C107</f>
        <v>13.6</v>
      </c>
      <c r="D108" s="23" t="str">
        <f>Criteria!D107</f>
        <v>On each web page, for each cryptic content (ASCII art, emoticon, cryptic syntax) having an alternative, is this alternative relevant?</v>
      </c>
      <c r="E108" s="23" t="s">
        <v>131</v>
      </c>
      <c r="F108" s="29" t="s">
        <v>136</v>
      </c>
      <c r="G108" s="23"/>
      <c r="H108" s="23"/>
    </row>
    <row r="109" spans="1:8" ht="30" x14ac:dyDescent="0.2">
      <c r="A109" s="109"/>
      <c r="B109" s="28" t="str">
        <f>Criteria!B108</f>
        <v>RGAA</v>
      </c>
      <c r="C109" s="28" t="str">
        <f>Criteria!C108</f>
        <v>13.7</v>
      </c>
      <c r="D109" s="23" t="str">
        <f>Criteria!D108</f>
        <v>On each web page, are sudden changes in brightness or blinking used correctly?</v>
      </c>
      <c r="E109" s="23" t="s">
        <v>131</v>
      </c>
      <c r="F109" s="29" t="s">
        <v>136</v>
      </c>
      <c r="G109" s="23"/>
      <c r="H109" s="23"/>
    </row>
    <row r="110" spans="1:8" ht="30" x14ac:dyDescent="0.2">
      <c r="A110" s="109"/>
      <c r="B110" s="28" t="str">
        <f>Criteria!B109</f>
        <v>RGAA</v>
      </c>
      <c r="C110" s="28" t="str">
        <f>Criteria!C109</f>
        <v>13.8</v>
      </c>
      <c r="D110" s="23" t="str">
        <f>Criteria!D109</f>
        <v>On each web page, is every moving or blinking content controllable by the user?</v>
      </c>
      <c r="E110" s="23" t="s">
        <v>131</v>
      </c>
      <c r="F110" s="29" t="s">
        <v>136</v>
      </c>
    </row>
    <row r="111" spans="1:8" ht="45" x14ac:dyDescent="0.2">
      <c r="A111" s="109"/>
      <c r="B111" s="28" t="str">
        <f>Criteria!B110</f>
        <v>RGAA</v>
      </c>
      <c r="C111" s="28" t="str">
        <f>Criteria!C110</f>
        <v>13.9</v>
      </c>
      <c r="D111" s="23" t="str">
        <f>Criteria!D110</f>
        <v>On each web page, can the content be viewed in any screen orientation (portrait or landscape) (excluding special cases)?</v>
      </c>
      <c r="E111" s="23" t="s">
        <v>131</v>
      </c>
      <c r="F111" s="29" t="s">
        <v>136</v>
      </c>
    </row>
    <row r="112" spans="1:8" ht="45" x14ac:dyDescent="0.2">
      <c r="A112" s="109"/>
      <c r="B112" s="28" t="str">
        <f>Criteria!B111</f>
        <v>RGAA</v>
      </c>
      <c r="C112" s="28" t="str">
        <f>Criteria!C111</f>
        <v>13.10</v>
      </c>
      <c r="D112" s="23" t="str">
        <f>Criteria!D111</f>
        <v>On each web page, can the features usable or available by means of a complex gesture also be available by means of a simple gesture (excluding special cases)?</v>
      </c>
      <c r="E112" s="23" t="s">
        <v>131</v>
      </c>
      <c r="F112" s="29" t="s">
        <v>136</v>
      </c>
    </row>
    <row r="113" spans="1:6" ht="45" x14ac:dyDescent="0.2">
      <c r="A113" s="109"/>
      <c r="B113" s="28" t="str">
        <f>Criteria!B112</f>
        <v>RGAA</v>
      </c>
      <c r="C113" s="28" t="str">
        <f>Criteria!C112</f>
        <v>13.11</v>
      </c>
      <c r="D113" s="23" t="str">
        <f>Criteria!D112</f>
        <v>On each web page, can actions triggered by a pointing device on a single point on the screen be cancelled (except in special cases)?</v>
      </c>
      <c r="E113" s="23" t="s">
        <v>131</v>
      </c>
      <c r="F113" s="29" t="s">
        <v>136</v>
      </c>
    </row>
    <row r="114" spans="1:6" ht="45" x14ac:dyDescent="0.2">
      <c r="A114" s="109"/>
      <c r="B114" s="28" t="str">
        <f>Criteria!B113</f>
        <v>RGAA</v>
      </c>
      <c r="C114" s="28" t="str">
        <f>Criteria!C113</f>
        <v>13.12</v>
      </c>
      <c r="D114" s="23" t="str">
        <f>Criteria!D113</f>
        <v>On each web page, can the features that involve movement to or from the device be satisfied in an alternative way (excluding special cases)?</v>
      </c>
      <c r="E114" s="23" t="s">
        <v>131</v>
      </c>
      <c r="F114" s="29" t="s">
        <v>136</v>
      </c>
    </row>
    <row r="115" spans="1:6" ht="60" x14ac:dyDescent="0.2">
      <c r="A115" s="109"/>
      <c r="B115" s="28" t="str">
        <f>Criteria!B114</f>
        <v>-</v>
      </c>
      <c r="C115" s="28" t="str">
        <f>Criteria!C114</f>
        <v>13.13</v>
      </c>
      <c r="D115" s="23" t="str">
        <f>Criteria!D114</f>
        <v>For each document conversion feature, is the accessibility information available in the source document kept in the destination document (excluding special cases)?</v>
      </c>
      <c r="E115" s="23" t="s">
        <v>131</v>
      </c>
      <c r="F115" s="29" t="s">
        <v>136</v>
      </c>
    </row>
    <row r="116" spans="1:6" ht="45" x14ac:dyDescent="0.2">
      <c r="A116" s="110"/>
      <c r="B116" s="28" t="str">
        <f>Criteria!B115</f>
        <v>-</v>
      </c>
      <c r="C116" s="28" t="str">
        <f>Criteria!C115</f>
        <v>13.14</v>
      </c>
      <c r="D116" s="23" t="str">
        <f>Criteria!D115</f>
        <v>Does each identification or control feature that relies on the use of biological characteristics of the user have an alternative method?</v>
      </c>
      <c r="E116" s="23" t="s">
        <v>131</v>
      </c>
      <c r="F116" s="29" t="s">
        <v>136</v>
      </c>
    </row>
    <row r="117" spans="1:6" ht="45" x14ac:dyDescent="0.2">
      <c r="A117" s="108" t="str">
        <f>Criteria!$A$116</f>
        <v>DOC &amp; ACCESSIBILITY FEATURES</v>
      </c>
      <c r="B117" s="28" t="str">
        <f>Criteria!B116</f>
        <v>-</v>
      </c>
      <c r="C117" s="28" t="str">
        <f>Criteria!C116</f>
        <v>14.1</v>
      </c>
      <c r="D117" s="23" t="str">
        <f>Criteria!D116</f>
        <v>Does the website's documentation describe the accessibility features available and information relating to compatibility with accessibility?</v>
      </c>
      <c r="E117" s="23" t="s">
        <v>131</v>
      </c>
      <c r="F117" s="29" t="s">
        <v>136</v>
      </c>
    </row>
    <row r="118" spans="1:6" ht="75" x14ac:dyDescent="0.2">
      <c r="A118" s="109"/>
      <c r="B118" s="28" t="str">
        <f>Criteria!B117</f>
        <v>-</v>
      </c>
      <c r="C118" s="28" t="str">
        <f>Criteria!C117</f>
        <v>14.2</v>
      </c>
      <c r="D118" s="23" t="str">
        <f>Criteria!D117</f>
        <v>For each accessibility feature described in the documentation, the mechanism for enabling an accessibility feature meets the accessibility needs of the users concerned. Is this rule respected (excluding special cases)?</v>
      </c>
      <c r="E118" s="23" t="s">
        <v>131</v>
      </c>
      <c r="F118" s="29" t="s">
        <v>136</v>
      </c>
    </row>
    <row r="119" spans="1:6" ht="30" x14ac:dyDescent="0.2">
      <c r="A119" s="110"/>
      <c r="B119" s="28" t="str">
        <f>Criteria!B118</f>
        <v>-</v>
      </c>
      <c r="C119" s="28" t="str">
        <f>Criteria!C118</f>
        <v>14.3</v>
      </c>
      <c r="D119" s="23" t="str">
        <f>Criteria!D118</f>
        <v>Does the website documentation comply with the digital accessibility rules?</v>
      </c>
      <c r="E119" s="23" t="s">
        <v>131</v>
      </c>
      <c r="F119" s="29" t="s">
        <v>136</v>
      </c>
    </row>
    <row r="120" spans="1:6" ht="45" x14ac:dyDescent="0.2">
      <c r="A120" s="108" t="str">
        <f>Criteria!$A$119</f>
        <v>EDITING TOOLS</v>
      </c>
      <c r="B120" s="28" t="str">
        <f>Criteria!B119</f>
        <v>-</v>
      </c>
      <c r="C120" s="28" t="str">
        <f>Criteria!C119</f>
        <v>15.1</v>
      </c>
      <c r="D120" s="23" t="str">
        <f>Criteria!D119</f>
        <v>Does each editing tool allow you to define the accessibility information needed to create content that complies with the digital accessibility rules?</v>
      </c>
      <c r="E120" s="23" t="s">
        <v>131</v>
      </c>
      <c r="F120" s="29" t="s">
        <v>136</v>
      </c>
    </row>
    <row r="121" spans="1:6" ht="45" x14ac:dyDescent="0.2">
      <c r="A121" s="109"/>
      <c r="B121" s="28" t="str">
        <f>Criteria!B120</f>
        <v>-</v>
      </c>
      <c r="C121" s="28" t="str">
        <f>Criteria!C120</f>
        <v>15.2</v>
      </c>
      <c r="D121" s="23" t="str">
        <f>Criteria!D120</f>
        <v>Does each editing tool provide help with creating content that complies with the digital accessibility rules?</v>
      </c>
      <c r="E121" s="23" t="s">
        <v>131</v>
      </c>
      <c r="F121" s="29" t="s">
        <v>136</v>
      </c>
    </row>
    <row r="122" spans="1:6" ht="45" x14ac:dyDescent="0.2">
      <c r="A122" s="109"/>
      <c r="B122" s="28" t="str">
        <f>Criteria!B121</f>
        <v>-</v>
      </c>
      <c r="C122" s="28" t="str">
        <f>Criteria!C121</f>
        <v>15.3</v>
      </c>
      <c r="D122" s="23" t="str">
        <f>Criteria!D121</f>
        <v>Does the content generated by each transformation comply with the digital accessibility rules (excluding special cases)?</v>
      </c>
      <c r="E122" s="23" t="s">
        <v>131</v>
      </c>
      <c r="F122" s="29" t="s">
        <v>136</v>
      </c>
    </row>
    <row r="123" spans="1:6" ht="45" x14ac:dyDescent="0.2">
      <c r="A123" s="109"/>
      <c r="B123" s="28" t="str">
        <f>Criteria!B122</f>
        <v>-</v>
      </c>
      <c r="C123" s="28" t="str">
        <f>Criteria!C122</f>
        <v>15.4</v>
      </c>
      <c r="D123" s="23" t="str">
        <f>Criteria!D122</f>
        <v>For each accessibility error identified by an automatic or semi-automatic accessibility test, does the editing tool provide suggestions for repair?</v>
      </c>
      <c r="E123" s="23" t="s">
        <v>131</v>
      </c>
      <c r="F123" s="29" t="s">
        <v>136</v>
      </c>
    </row>
    <row r="124" spans="1:6" ht="45" x14ac:dyDescent="0.2">
      <c r="A124" s="109"/>
      <c r="B124" s="28" t="str">
        <f>Criteria!B123</f>
        <v>-</v>
      </c>
      <c r="C124" s="28" t="str">
        <f>Criteria!C123</f>
        <v>15.5</v>
      </c>
      <c r="D124" s="23" t="str">
        <f>Criteria!D123</f>
        <v>For each set of templates, at least one template complies with the digital accessibility rules. Is this rule respected?</v>
      </c>
      <c r="E124" s="23" t="s">
        <v>131</v>
      </c>
      <c r="F124" s="29" t="s">
        <v>136</v>
      </c>
    </row>
    <row r="125" spans="1:6" ht="30" x14ac:dyDescent="0.2">
      <c r="A125" s="110"/>
      <c r="B125" s="28" t="str">
        <f>Criteria!B124</f>
        <v>-</v>
      </c>
      <c r="C125" s="28" t="str">
        <f>Criteria!C124</f>
        <v>15.6</v>
      </c>
      <c r="D125" s="23" t="str">
        <f>Criteria!D124</f>
        <v>Is each template that makes it possible to comply with the digital accessibility rules clearly identifiable?</v>
      </c>
      <c r="E125" s="23" t="s">
        <v>131</v>
      </c>
      <c r="F125" s="29" t="s">
        <v>136</v>
      </c>
    </row>
    <row r="126" spans="1:6" ht="60" x14ac:dyDescent="0.2">
      <c r="A126" s="108" t="str">
        <f>Criteria!$A$125</f>
        <v>SUPPORT SERVICES</v>
      </c>
      <c r="B126" s="28" t="str">
        <f>Criteria!B125</f>
        <v>-</v>
      </c>
      <c r="C126" s="28" t="str">
        <f>Criteria!C125</f>
        <v>16.1</v>
      </c>
      <c r="D126" s="23" t="str">
        <f>Criteria!D125</f>
        <v>Does each support service provide information about the accessibility features and accessibility compatibility described in the documentation of the website?</v>
      </c>
      <c r="E126" s="23" t="s">
        <v>131</v>
      </c>
      <c r="F126" s="29" t="s">
        <v>136</v>
      </c>
    </row>
    <row r="127" spans="1:6" ht="45" x14ac:dyDescent="0.2">
      <c r="A127" s="109"/>
      <c r="B127" s="28" t="str">
        <f>Criteria!B126</f>
        <v>-</v>
      </c>
      <c r="C127" s="28" t="str">
        <f>Criteria!C126</f>
        <v>16.2</v>
      </c>
      <c r="D127" s="23" t="str">
        <f>Criteria!D126</f>
        <v>The support service meets the communication needs of people with disabilities directly or through a relay service. Is this rule respected?</v>
      </c>
      <c r="E127" s="23" t="s">
        <v>131</v>
      </c>
      <c r="F127" s="29" t="s">
        <v>136</v>
      </c>
    </row>
    <row r="128" spans="1:6" ht="30" x14ac:dyDescent="0.2">
      <c r="A128" s="110"/>
      <c r="B128" s="28" t="str">
        <f>Criteria!B127</f>
        <v>-</v>
      </c>
      <c r="C128" s="28" t="str">
        <f>Criteria!C127</f>
        <v>16.3</v>
      </c>
      <c r="D128" s="23" t="str">
        <f>Criteria!D127</f>
        <v>Does the documentation provided by the support service comply with the digital accessibility rules?</v>
      </c>
      <c r="E128" s="23" t="s">
        <v>131</v>
      </c>
      <c r="F128" s="29" t="s">
        <v>136</v>
      </c>
    </row>
    <row r="129" spans="1:6" ht="60" x14ac:dyDescent="0.2">
      <c r="A129" s="117" t="str">
        <f>Criteria!$A$128</f>
        <v>REAL-TIME COMMUNICATION</v>
      </c>
      <c r="B129" s="28" t="str">
        <f>Criteria!B128</f>
        <v>-</v>
      </c>
      <c r="C129" s="28" t="str">
        <f>Criteria!C128</f>
        <v>17.1</v>
      </c>
      <c r="D129" s="23" t="str">
        <f>Criteria!D128</f>
        <v>For each two-way voice communication web application, is the application capable of encoding and decoding this communication with a frequency range whose upper limit is at least 7,000 Hz?</v>
      </c>
      <c r="E129" s="23" t="s">
        <v>131</v>
      </c>
      <c r="F129" s="29" t="s">
        <v>136</v>
      </c>
    </row>
    <row r="130" spans="1:6" ht="45" x14ac:dyDescent="0.2">
      <c r="A130" s="109"/>
      <c r="B130" s="28" t="str">
        <f>Criteria!B129</f>
        <v>-</v>
      </c>
      <c r="C130" s="28" t="str">
        <f>Criteria!C129</f>
        <v>17.2</v>
      </c>
      <c r="D130" s="23" t="str">
        <f>Criteria!D129</f>
        <v>Does every web application that enables two-way voice communication have real-time text communication functionality?</v>
      </c>
      <c r="E130" s="23" t="s">
        <v>131</v>
      </c>
      <c r="F130" s="29" t="s">
        <v>136</v>
      </c>
    </row>
    <row r="131" spans="1:6" ht="45" x14ac:dyDescent="0.2">
      <c r="A131" s="109"/>
      <c r="B131" s="28" t="str">
        <f>Criteria!B130</f>
        <v>-</v>
      </c>
      <c r="C131" s="28" t="str">
        <f>Criteria!C130</f>
        <v>17.3</v>
      </c>
      <c r="D131" s="23" t="str">
        <f>Criteria!D130</f>
        <v>For each web application that enables two-way voice communication and real-time text, can both modes be used simultaneously?</v>
      </c>
      <c r="E131" s="23" t="s">
        <v>131</v>
      </c>
      <c r="F131" s="29" t="s">
        <v>136</v>
      </c>
    </row>
    <row r="132" spans="1:6" ht="30" x14ac:dyDescent="0.2">
      <c r="A132" s="109"/>
      <c r="B132" s="28" t="str">
        <f>Criteria!B131</f>
        <v>-</v>
      </c>
      <c r="C132" s="28" t="str">
        <f>Criteria!C131</f>
        <v>17.4</v>
      </c>
      <c r="D132" s="23" t="str">
        <f>Criteria!D131</f>
        <v>For each real-time text (RTT) functionality, can the messages be identified (excluding special cases)?</v>
      </c>
      <c r="E132" s="23" t="s">
        <v>131</v>
      </c>
      <c r="F132" s="29" t="s">
        <v>136</v>
      </c>
    </row>
    <row r="133" spans="1:6" ht="30" x14ac:dyDescent="0.2">
      <c r="A133" s="109"/>
      <c r="B133" s="28" t="str">
        <f>Criteria!B132</f>
        <v>-</v>
      </c>
      <c r="C133" s="28" t="str">
        <f>Criteria!C132</f>
        <v>17.5</v>
      </c>
      <c r="D133" s="23" t="str">
        <f>Criteria!D132</f>
        <v>For each two-way voice communication web application, is there a visual indicator of oral activity?</v>
      </c>
      <c r="E133" s="23" t="s">
        <v>131</v>
      </c>
      <c r="F133" s="29" t="s">
        <v>136</v>
      </c>
    </row>
    <row r="134" spans="1:6" ht="60" x14ac:dyDescent="0.2">
      <c r="A134" s="109"/>
      <c r="B134" s="28" t="str">
        <f>Criteria!B133</f>
        <v>-</v>
      </c>
      <c r="C134" s="28" t="str">
        <f>Criteria!C133</f>
        <v>17.6</v>
      </c>
      <c r="D134" s="23" t="str">
        <f>Criteria!D133</f>
        <v>Does each real-time text communication web application that can interact with other real-time text communication applications comply with the interoperability rules in force?</v>
      </c>
      <c r="E134" s="23" t="s">
        <v>131</v>
      </c>
      <c r="F134" s="29" t="s">
        <v>136</v>
      </c>
    </row>
    <row r="135" spans="1:6" ht="45" x14ac:dyDescent="0.2">
      <c r="A135" s="109"/>
      <c r="B135" s="28" t="str">
        <f>Criteria!B134</f>
        <v>-</v>
      </c>
      <c r="C135" s="28" t="str">
        <f>Criteria!C134</f>
        <v>17.7</v>
      </c>
      <c r="D135" s="23" t="str">
        <f>Criteria!D134</f>
        <v>For each real-time text communication (RTT) web application, the transmission time for each input unit is 500ms or less. Is this rule respected?</v>
      </c>
      <c r="E135" s="23" t="s">
        <v>131</v>
      </c>
      <c r="F135" s="29" t="s">
        <v>136</v>
      </c>
    </row>
    <row r="136" spans="1:6" ht="30" x14ac:dyDescent="0.2">
      <c r="A136" s="109"/>
      <c r="B136" s="28" t="str">
        <f>Criteria!B135</f>
        <v>-</v>
      </c>
      <c r="C136" s="28" t="str">
        <f>Criteria!C135</f>
        <v>17.8</v>
      </c>
      <c r="D136" s="23" t="str">
        <f>Criteria!D135</f>
        <v>For each telecommunication web application, is it possible to identify the person initiating a call?</v>
      </c>
      <c r="E136" s="23" t="s">
        <v>131</v>
      </c>
      <c r="F136" s="29" t="s">
        <v>136</v>
      </c>
    </row>
    <row r="137" spans="1:6" ht="60" x14ac:dyDescent="0.2">
      <c r="A137" s="109"/>
      <c r="B137" s="28" t="str">
        <f>Criteria!B136</f>
        <v>-</v>
      </c>
      <c r="C137" s="28" t="str">
        <f>Criteria!C136</f>
        <v>17.9</v>
      </c>
      <c r="D137" s="23" t="str">
        <f>Criteria!D136</f>
        <v>For each two-way voice communication web application which makes it possible to identify the activity of a speaker, it is possible to identify the activity of a signer. Is this rule respected?</v>
      </c>
      <c r="E137" s="23" t="s">
        <v>131</v>
      </c>
      <c r="F137" s="29" t="s">
        <v>136</v>
      </c>
    </row>
    <row r="138" spans="1:6" ht="45" x14ac:dyDescent="0.2">
      <c r="A138" s="109"/>
      <c r="B138" s="28" t="str">
        <f>Criteria!B137</f>
        <v>-</v>
      </c>
      <c r="C138" s="28" t="str">
        <f>Criteria!C137</f>
        <v>17.10</v>
      </c>
      <c r="D138" s="23" t="str">
        <f>Criteria!D137</f>
        <v>For each two-way voice communication web application that has voice-based services, can these be used without the need to listen or speak?</v>
      </c>
      <c r="E138" s="23" t="s">
        <v>131</v>
      </c>
      <c r="F138" s="29" t="s">
        <v>136</v>
      </c>
    </row>
    <row r="139" spans="1:6" ht="45" x14ac:dyDescent="0.2">
      <c r="A139" s="110"/>
      <c r="B139" s="28" t="str">
        <f>Criteria!B138</f>
        <v>-</v>
      </c>
      <c r="C139" s="28" t="str">
        <f>Criteria!C138</f>
        <v>17.11</v>
      </c>
      <c r="D139" s="23" t="str">
        <f>Criteria!D138</f>
        <v>For each two-way voice communication web application that has real-time video, is the quality of the video sufficient?</v>
      </c>
      <c r="E139" s="23" t="s">
        <v>131</v>
      </c>
      <c r="F139" s="29" t="s">
        <v>136</v>
      </c>
    </row>
  </sheetData>
  <mergeCells count="19">
    <mergeCell ref="A129:A139"/>
    <mergeCell ref="A4:A12"/>
    <mergeCell ref="A13:A14"/>
    <mergeCell ref="A15:A17"/>
    <mergeCell ref="A92:A102"/>
    <mergeCell ref="A103:A116"/>
    <mergeCell ref="A117:A119"/>
    <mergeCell ref="A120:A125"/>
    <mergeCell ref="A126:A128"/>
    <mergeCell ref="A46:A50"/>
    <mergeCell ref="A51:A60"/>
    <mergeCell ref="A61:A64"/>
    <mergeCell ref="A65:A78"/>
    <mergeCell ref="A79:A91"/>
    <mergeCell ref="A1:H1"/>
    <mergeCell ref="A2:H2"/>
    <mergeCell ref="A18:A35"/>
    <mergeCell ref="A36:A43"/>
    <mergeCell ref="A44:A45"/>
  </mergeCells>
  <conditionalFormatting sqref="E4:E139">
    <cfRule type="cellIs" dxfId="48" priority="1" operator="equal">
      <formula>"C"</formula>
    </cfRule>
    <cfRule type="cellIs" dxfId="47" priority="2" operator="equal">
      <formula>"NC"</formula>
    </cfRule>
    <cfRule type="cellIs" dxfId="46" priority="3" operator="equal">
      <formula>"NA"</formula>
    </cfRule>
    <cfRule type="cellIs" dxfId="45" priority="4" operator="equal">
      <formula>"NT"</formula>
    </cfRule>
  </conditionalFormatting>
  <conditionalFormatting sqref="F4:F139">
    <cfRule type="cellIs" dxfId="44" priority="5" operator="equal">
      <formula>"D"</formula>
    </cfRule>
    <cfRule type="cellIs" dxfId="43" priority="6" operator="equal">
      <formula>"E"</formula>
    </cfRule>
    <cfRule type="cellIs" dxfId="42" priority="7" operator="equal">
      <formula>"N"</formula>
    </cfRule>
  </conditionalFormatting>
  <dataValidations count="2">
    <dataValidation type="list" operator="equal" showErrorMessage="1" sqref="E4:E139" xr:uid="{57643590-478E-F64F-9175-EAE2FCB1F621}">
      <formula1>"C,NC,NA,NT"</formula1>
      <formula2>0</formula2>
    </dataValidation>
    <dataValidation type="list" operator="equal" showErrorMessage="1" sqref="F4:F139" xr:uid="{F042FCB7-7BB4-5648-9DC9-19AFEA921CD3}">
      <formula1>"D,E,N"</formula1>
    </dataValidation>
  </dataValidations>
  <pageMargins left="0.39374999999999999" right="0.39374999999999999" top="0.53263888888888899" bottom="0.39374999999999999" header="0.39374999999999999" footer="0.39374999999999999"/>
  <pageSetup scale="74" pageOrder="overThenDown" orientation="portrait" horizontalDpi="300" verticalDpi="300" r:id="rId1"/>
  <headerFooter>
    <oddHeader>&amp;L&amp;10RGAA 3.0 - Relevé pour le site : wwww.site.fr&amp;R&amp;10&amp;P/&amp;N - &amp;A</oddHead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Feuil15"/>
  <dimension ref="A1:AMJ139"/>
  <sheetViews>
    <sheetView zoomScaleNormal="100" zoomScalePageLayoutView="60" workbookViewId="0">
      <selection activeCell="A3" sqref="A3:H3"/>
    </sheetView>
  </sheetViews>
  <sheetFormatPr defaultColWidth="9.5546875" defaultRowHeight="15" x14ac:dyDescent="0.2"/>
  <cols>
    <col min="1" max="1" width="4.109375" customWidth="1"/>
    <col min="2" max="2" width="4.5546875" bestFit="1" customWidth="1"/>
    <col min="3" max="3" width="5.5546875" style="11" customWidth="1"/>
    <col min="4" max="4" width="39.88671875" style="1" customWidth="1"/>
    <col min="5" max="5" width="3.88671875" style="1" customWidth="1"/>
    <col min="6" max="6" width="3.109375" style="1" customWidth="1"/>
    <col min="7" max="7" width="79.88671875" style="1" customWidth="1"/>
    <col min="8" max="8" width="22.88671875" style="1" customWidth="1"/>
    <col min="9" max="9" width="64.33203125" style="1" customWidth="1"/>
    <col min="10" max="65" width="9.5546875" style="1"/>
    <col min="1025" max="1025" width="7.33203125" customWidth="1"/>
  </cols>
  <sheetData>
    <row r="1" spans="1:1024" ht="15.75" x14ac:dyDescent="0.2">
      <c r="A1" s="93" t="str">
        <f>Sample!A1</f>
        <v>RAWeb 1 - ASSESSMENT GRID</v>
      </c>
      <c r="B1" s="93"/>
      <c r="C1" s="93"/>
      <c r="D1" s="93"/>
      <c r="E1" s="93"/>
      <c r="F1" s="93"/>
      <c r="G1" s="93"/>
      <c r="H1" s="93"/>
    </row>
    <row r="2" spans="1:1024" x14ac:dyDescent="0.2">
      <c r="A2" s="118" t="str">
        <f>CONCATENATE(Sample!B18," : ",Sample!C18)</f>
        <v>News : http://www.site.lu/actualites.html</v>
      </c>
      <c r="B2" s="118"/>
      <c r="C2" s="118"/>
      <c r="D2" s="118"/>
      <c r="E2" s="118"/>
      <c r="F2" s="118"/>
      <c r="G2" s="118"/>
      <c r="H2" s="118"/>
    </row>
    <row r="3" spans="1:1024" ht="117.75" x14ac:dyDescent="0.2">
      <c r="A3" s="88" t="s">
        <v>218</v>
      </c>
      <c r="B3" s="88" t="s">
        <v>155</v>
      </c>
      <c r="C3" s="88" t="s">
        <v>235</v>
      </c>
      <c r="D3" s="47" t="s">
        <v>236</v>
      </c>
      <c r="E3" s="88" t="s">
        <v>240</v>
      </c>
      <c r="F3" s="88" t="s">
        <v>241</v>
      </c>
      <c r="G3" s="47" t="s">
        <v>242</v>
      </c>
      <c r="H3" s="47" t="s">
        <v>243</v>
      </c>
    </row>
    <row r="4" spans="1:1024" ht="30" x14ac:dyDescent="0.2">
      <c r="A4" s="108" t="str">
        <f>Criteria!$A$3</f>
        <v>IMAGES</v>
      </c>
      <c r="B4" s="28" t="str">
        <f>Criteria!B3</f>
        <v>RGAA</v>
      </c>
      <c r="C4" s="28" t="str">
        <f>Criteria!C3</f>
        <v>1.1</v>
      </c>
      <c r="D4" s="23" t="str">
        <f>Criteria!D3</f>
        <v>Does each image conveying information have a text alternative?</v>
      </c>
      <c r="E4" s="23" t="s">
        <v>131</v>
      </c>
      <c r="F4" s="29" t="s">
        <v>136</v>
      </c>
      <c r="G4" s="23"/>
      <c r="H4" s="23"/>
      <c r="I4"/>
    </row>
    <row r="5" spans="1:1024" ht="30" x14ac:dyDescent="0.2">
      <c r="A5" s="109"/>
      <c r="B5" s="28" t="str">
        <f>Criteria!B4</f>
        <v>RGAA</v>
      </c>
      <c r="C5" s="28" t="str">
        <f>Criteria!C4</f>
        <v>1.2</v>
      </c>
      <c r="D5" s="23" t="str">
        <f>Criteria!D4</f>
        <v>Is every decorative image correctly ignored by assistive technologies?</v>
      </c>
      <c r="E5" s="23" t="s">
        <v>131</v>
      </c>
      <c r="F5" s="29" t="s">
        <v>136</v>
      </c>
      <c r="G5" s="23"/>
      <c r="H5" s="23"/>
      <c r="AME5" s="12"/>
      <c r="AMF5" s="12"/>
      <c r="AMG5" s="12"/>
      <c r="AMH5" s="12"/>
      <c r="AMI5" s="12"/>
      <c r="AMJ5" s="12"/>
    </row>
    <row r="6" spans="1:1024" ht="45" x14ac:dyDescent="0.2">
      <c r="A6" s="109"/>
      <c r="B6" s="28" t="str">
        <f>Criteria!B5</f>
        <v>RGAA</v>
      </c>
      <c r="C6" s="28" t="str">
        <f>Criteria!C5</f>
        <v>1.3</v>
      </c>
      <c r="D6" s="23" t="str">
        <f>Criteria!D5</f>
        <v>For each image conveying information with a text alternative, is this alternative relevant (excluding special cases)?</v>
      </c>
      <c r="E6" s="23" t="s">
        <v>131</v>
      </c>
      <c r="F6" s="29" t="s">
        <v>136</v>
      </c>
      <c r="G6" s="23"/>
      <c r="H6" s="23"/>
    </row>
    <row r="7" spans="1:1024" ht="45" x14ac:dyDescent="0.2">
      <c r="A7" s="109"/>
      <c r="B7" s="28" t="str">
        <f>Criteria!B6</f>
        <v>RGAA</v>
      </c>
      <c r="C7" s="28" t="str">
        <f>Criteria!C6</f>
        <v>1.4</v>
      </c>
      <c r="D7" s="23" t="str">
        <f>Criteria!D6</f>
        <v>For each image used as a CAPTCHA or test image, with a text alternative, does this alternative make it possible to identify the nature and function of the image?</v>
      </c>
      <c r="E7" s="23" t="s">
        <v>131</v>
      </c>
      <c r="F7" s="29" t="s">
        <v>136</v>
      </c>
      <c r="G7" s="23"/>
      <c r="H7" s="23"/>
    </row>
    <row r="8" spans="1:1024" ht="45" x14ac:dyDescent="0.2">
      <c r="A8" s="109"/>
      <c r="B8" s="28" t="str">
        <f>Criteria!B7</f>
        <v>RGAA</v>
      </c>
      <c r="C8" s="28" t="str">
        <f>Criteria!C7</f>
        <v>1.5</v>
      </c>
      <c r="D8" s="23" t="str">
        <f>Criteria!D7</f>
        <v>For each image used as a CAPTCHA, is there an alternative access solution to the content or to the CAPTCHA function?</v>
      </c>
      <c r="E8" s="23" t="s">
        <v>131</v>
      </c>
      <c r="F8" s="29" t="s">
        <v>136</v>
      </c>
      <c r="G8" s="42"/>
      <c r="H8" s="23"/>
    </row>
    <row r="9" spans="1:1024" ht="30" x14ac:dyDescent="0.2">
      <c r="A9" s="109"/>
      <c r="B9" s="28" t="str">
        <f>Criteria!B8</f>
        <v>RGAA</v>
      </c>
      <c r="C9" s="28" t="str">
        <f>Criteria!C8</f>
        <v>1.6</v>
      </c>
      <c r="D9" s="23" t="str">
        <f>Criteria!D8</f>
        <v>Does each image conveying information have, if necessary, a detailed description?</v>
      </c>
      <c r="E9" s="23" t="s">
        <v>131</v>
      </c>
      <c r="F9" s="29" t="s">
        <v>136</v>
      </c>
      <c r="G9" s="23"/>
      <c r="H9" s="23"/>
    </row>
    <row r="10" spans="1:1024" ht="30" x14ac:dyDescent="0.2">
      <c r="A10" s="109"/>
      <c r="B10" s="28" t="str">
        <f>Criteria!B9</f>
        <v>RGAA</v>
      </c>
      <c r="C10" s="28" t="str">
        <f>Criteria!C9</f>
        <v>1.7</v>
      </c>
      <c r="D10" s="23" t="str">
        <f>Criteria!D9</f>
        <v>For each image conveying information with a detailed description, is this description relevant?</v>
      </c>
      <c r="E10" s="23" t="s">
        <v>131</v>
      </c>
      <c r="F10" s="29" t="s">
        <v>136</v>
      </c>
      <c r="G10" s="23"/>
      <c r="H10" s="23"/>
    </row>
    <row r="11" spans="1:1024" ht="60" x14ac:dyDescent="0.2">
      <c r="A11" s="109"/>
      <c r="B11" s="28" t="str">
        <f>Criteria!B10</f>
        <v>RGAA</v>
      </c>
      <c r="C11" s="28" t="str">
        <f>Criteria!C10</f>
        <v>1.8</v>
      </c>
      <c r="D11" s="23" t="str">
        <f>Criteria!D10</f>
        <v>In the absence of a replacement mechanism, each image of text conveying information must, if possible, be replaced by styled text. Is this rule respected (excluding special cases)?</v>
      </c>
      <c r="E11" s="23" t="s">
        <v>131</v>
      </c>
      <c r="F11" s="29" t="s">
        <v>136</v>
      </c>
      <c r="G11" s="23"/>
      <c r="H11" s="23"/>
    </row>
    <row r="12" spans="1:1024" ht="30" x14ac:dyDescent="0.2">
      <c r="A12" s="110"/>
      <c r="B12" s="28" t="str">
        <f>Criteria!B11</f>
        <v>RGAA</v>
      </c>
      <c r="C12" s="28" t="str">
        <f>Criteria!C11</f>
        <v>1.9</v>
      </c>
      <c r="D12" s="23" t="str">
        <f>Criteria!D11</f>
        <v>Is each image caption, if necessary, correctly linked to the corresponding image?</v>
      </c>
      <c r="E12" s="23" t="s">
        <v>131</v>
      </c>
      <c r="F12" s="29" t="s">
        <v>136</v>
      </c>
      <c r="G12" s="23"/>
      <c r="H12" s="23"/>
    </row>
    <row r="13" spans="1:1024" ht="30" x14ac:dyDescent="0.2">
      <c r="A13" s="108" t="str">
        <f>Criteria!$A$12</f>
        <v>FRAMES</v>
      </c>
      <c r="B13" s="28" t="str">
        <f>Criteria!B12</f>
        <v>RGAA</v>
      </c>
      <c r="C13" s="28" t="str">
        <f>Criteria!C12</f>
        <v>2.1</v>
      </c>
      <c r="D13" s="23" t="str">
        <f>Criteria!D12</f>
        <v>Does each frame have a frame title?</v>
      </c>
      <c r="E13" s="23" t="s">
        <v>131</v>
      </c>
      <c r="F13" s="29" t="s">
        <v>136</v>
      </c>
      <c r="G13" s="30"/>
      <c r="H13" s="23"/>
    </row>
    <row r="14" spans="1:1024" ht="30" x14ac:dyDescent="0.2">
      <c r="A14" s="110"/>
      <c r="B14" s="28" t="str">
        <f>Criteria!B13</f>
        <v>RGAA</v>
      </c>
      <c r="C14" s="28" t="str">
        <f>Criteria!C13</f>
        <v>2.2</v>
      </c>
      <c r="D14" s="23" t="str">
        <f>Criteria!D13</f>
        <v>For each frame with a frame title, is this frame title relevant?</v>
      </c>
      <c r="E14" s="23" t="s">
        <v>131</v>
      </c>
      <c r="F14" s="29" t="s">
        <v>136</v>
      </c>
      <c r="G14" s="23"/>
      <c r="H14" s="23"/>
    </row>
    <row r="15" spans="1:1024" ht="30" x14ac:dyDescent="0.2">
      <c r="A15" s="108" t="str">
        <f>Criteria!$A$14</f>
        <v>COLOURS</v>
      </c>
      <c r="B15" s="28" t="str">
        <f>Criteria!B14</f>
        <v>RGAA</v>
      </c>
      <c r="C15" s="28" t="str">
        <f>Criteria!C14</f>
        <v>3.1</v>
      </c>
      <c r="D15" s="23" t="str">
        <f>Criteria!D14</f>
        <v>On each web page, the information must not be provided by colour alone. Is this rule respected?</v>
      </c>
      <c r="E15" s="23" t="s">
        <v>131</v>
      </c>
      <c r="F15" s="29" t="s">
        <v>136</v>
      </c>
      <c r="G15" s="23"/>
      <c r="H15" s="23"/>
    </row>
    <row r="16" spans="1:1024" ht="45" x14ac:dyDescent="0.2">
      <c r="A16" s="109"/>
      <c r="B16" s="28" t="str">
        <f>Criteria!B15</f>
        <v>RGAA</v>
      </c>
      <c r="C16" s="28" t="str">
        <f>Criteria!C15</f>
        <v>3.2</v>
      </c>
      <c r="D16" s="23" t="str">
        <f>Criteria!D15</f>
        <v>On each web page, is the contrast between the colour of the text and the colour of its background sufficiently high (excluding special cases)?</v>
      </c>
      <c r="E16" s="23" t="s">
        <v>131</v>
      </c>
      <c r="F16" s="29" t="s">
        <v>136</v>
      </c>
      <c r="G16" s="23"/>
      <c r="H16" s="23"/>
    </row>
    <row r="17" spans="1:8" ht="60" x14ac:dyDescent="0.2">
      <c r="A17" s="110"/>
      <c r="B17" s="28" t="str">
        <f>Criteria!B16</f>
        <v>RGAA</v>
      </c>
      <c r="C17" s="28" t="str">
        <f>Criteria!C16</f>
        <v>3.3</v>
      </c>
      <c r="D17" s="23" t="str">
        <f>Criteria!D16</f>
        <v>On each web page, are the colours used in the user interface components or graphic element conveying informations sufficiently contrasting (excluding special cases)?</v>
      </c>
      <c r="E17" s="23" t="s">
        <v>131</v>
      </c>
      <c r="F17" s="29" t="s">
        <v>136</v>
      </c>
      <c r="G17" s="23"/>
      <c r="H17" s="23"/>
    </row>
    <row r="18" spans="1:8" ht="45" x14ac:dyDescent="0.2">
      <c r="A18" s="108" t="str">
        <f>Criteria!$A$17</f>
        <v>MULTIMEDIA</v>
      </c>
      <c r="B18" s="28" t="str">
        <f>Criteria!B17</f>
        <v>RGAA</v>
      </c>
      <c r="C18" s="28" t="str">
        <f>Criteria!C17</f>
        <v>4.1</v>
      </c>
      <c r="D18" s="23" t="str">
        <f>Criteria!D17</f>
        <v>Does each pre-recorded time-based media have, if necessary, a transcript or an audio description (excluding special cases)?</v>
      </c>
      <c r="E18" s="23" t="s">
        <v>131</v>
      </c>
      <c r="F18" s="29" t="s">
        <v>136</v>
      </c>
      <c r="G18" s="23"/>
      <c r="H18" s="23"/>
    </row>
    <row r="19" spans="1:8" ht="45" x14ac:dyDescent="0.2">
      <c r="A19" s="109"/>
      <c r="B19" s="28" t="str">
        <f>Criteria!B18</f>
        <v>RGAA</v>
      </c>
      <c r="C19" s="28" t="str">
        <f>Criteria!C18</f>
        <v>4.2</v>
      </c>
      <c r="D19" s="23" t="str">
        <f>Criteria!D18</f>
        <v>For each pre-recorded time-based media with a synchronised transcript or audio description, are these relevant (excluding special cases)?</v>
      </c>
      <c r="E19" s="23" t="s">
        <v>131</v>
      </c>
      <c r="F19" s="29" t="s">
        <v>136</v>
      </c>
      <c r="G19" s="23"/>
      <c r="H19" s="23"/>
    </row>
    <row r="20" spans="1:8" ht="45" x14ac:dyDescent="0.2">
      <c r="A20" s="109"/>
      <c r="B20" s="28" t="str">
        <f>Criteria!B19</f>
        <v>RGAA</v>
      </c>
      <c r="C20" s="28" t="str">
        <f>Criteria!C19</f>
        <v>4.3</v>
      </c>
      <c r="D20" s="23" t="str">
        <f>Criteria!D19</f>
        <v>Does each pre-recorded synchronised time-based media have, if necessary, synchronised captions (excluding special cases)?</v>
      </c>
      <c r="E20" s="23" t="s">
        <v>131</v>
      </c>
      <c r="F20" s="29" t="s">
        <v>136</v>
      </c>
      <c r="G20" s="23"/>
      <c r="H20" s="23"/>
    </row>
    <row r="21" spans="1:8" ht="45" x14ac:dyDescent="0.2">
      <c r="A21" s="109"/>
      <c r="B21" s="28" t="str">
        <f>Criteria!B20</f>
        <v>RGAA</v>
      </c>
      <c r="C21" s="28" t="str">
        <f>Criteria!C20</f>
        <v>4.4</v>
      </c>
      <c r="D21" s="23" t="str">
        <f>Criteria!D20</f>
        <v>For each pre-recorded synchronised time-based media with synchronised subtitles, are these captions relevant?</v>
      </c>
      <c r="E21" s="23" t="s">
        <v>131</v>
      </c>
      <c r="F21" s="29" t="s">
        <v>136</v>
      </c>
      <c r="G21" s="23"/>
      <c r="H21" s="23"/>
    </row>
    <row r="22" spans="1:8" ht="45" x14ac:dyDescent="0.2">
      <c r="A22" s="109"/>
      <c r="B22" s="28" t="str">
        <f>Criteria!B21</f>
        <v>RGAA</v>
      </c>
      <c r="C22" s="28" t="str">
        <f>Criteria!C21</f>
        <v>4.5</v>
      </c>
      <c r="D22" s="23" t="str">
        <f>Criteria!D21</f>
        <v>Does each pre-recorded time-based media have, if necessary, a synchronised audio description (excluding special cases)?</v>
      </c>
      <c r="E22" s="23" t="s">
        <v>131</v>
      </c>
      <c r="F22" s="29" t="s">
        <v>136</v>
      </c>
      <c r="G22" s="23"/>
      <c r="H22" s="23"/>
    </row>
    <row r="23" spans="1:8" ht="45" x14ac:dyDescent="0.2">
      <c r="A23" s="109"/>
      <c r="B23" s="28" t="str">
        <f>Criteria!B22</f>
        <v>RGAA</v>
      </c>
      <c r="C23" s="28" t="str">
        <f>Criteria!C22</f>
        <v>4.6</v>
      </c>
      <c r="D23" s="23" t="str">
        <f>Criteria!D22</f>
        <v>For each pre-recorded time-based media with a synchronised audio description, is this audio description relevant?</v>
      </c>
      <c r="E23" s="23" t="s">
        <v>131</v>
      </c>
      <c r="F23" s="29" t="s">
        <v>136</v>
      </c>
      <c r="G23" s="23"/>
      <c r="H23" s="23"/>
    </row>
    <row r="24" spans="1:8" ht="30" x14ac:dyDescent="0.2">
      <c r="A24" s="109"/>
      <c r="B24" s="28" t="str">
        <f>Criteria!B23</f>
        <v>RGAA</v>
      </c>
      <c r="C24" s="28" t="str">
        <f>Criteria!C23</f>
        <v>4.7</v>
      </c>
      <c r="D24" s="23" t="str">
        <f>Criteria!D23</f>
        <v>Is each time-based media clearly identifiable (excluding special cases)?</v>
      </c>
      <c r="E24" s="23" t="s">
        <v>131</v>
      </c>
      <c r="F24" s="29" t="s">
        <v>136</v>
      </c>
      <c r="G24" s="23"/>
      <c r="H24" s="23"/>
    </row>
    <row r="25" spans="1:8" ht="30" x14ac:dyDescent="0.2">
      <c r="A25" s="109"/>
      <c r="B25" s="28" t="str">
        <f>Criteria!B24</f>
        <v>RGAA</v>
      </c>
      <c r="C25" s="28" t="str">
        <f>Criteria!C24</f>
        <v>4.8</v>
      </c>
      <c r="D25" s="23" t="str">
        <f>Criteria!D24</f>
        <v>Does each non-time-based media have, if necessary, an alternative (excluding special cases)?</v>
      </c>
      <c r="E25" s="23" t="s">
        <v>131</v>
      </c>
      <c r="F25" s="29" t="s">
        <v>136</v>
      </c>
      <c r="G25" s="23"/>
      <c r="H25" s="23"/>
    </row>
    <row r="26" spans="1:8" ht="30" x14ac:dyDescent="0.2">
      <c r="A26" s="109"/>
      <c r="B26" s="28" t="str">
        <f>Criteria!B25</f>
        <v>RGAA</v>
      </c>
      <c r="C26" s="28" t="str">
        <f>Criteria!C25</f>
        <v>4.9</v>
      </c>
      <c r="D26" s="23" t="str">
        <f>Criteria!D25</f>
        <v>For each non-time-based media having an alternative, is this alternative relevant?</v>
      </c>
      <c r="E26" s="23" t="s">
        <v>131</v>
      </c>
      <c r="F26" s="29" t="s">
        <v>136</v>
      </c>
      <c r="G26" s="23"/>
      <c r="H26" s="23"/>
    </row>
    <row r="27" spans="1:8" ht="30" x14ac:dyDescent="0.2">
      <c r="A27" s="109"/>
      <c r="B27" s="28" t="str">
        <f>Criteria!B26</f>
        <v>RGAA</v>
      </c>
      <c r="C27" s="28" t="str">
        <f>Criteria!C26</f>
        <v>4.10</v>
      </c>
      <c r="D27" s="23" t="str">
        <f>Criteria!D26</f>
        <v>Is each automatically triggered sound controllable by the user?</v>
      </c>
      <c r="E27" s="23" t="s">
        <v>131</v>
      </c>
      <c r="F27" s="29" t="s">
        <v>136</v>
      </c>
      <c r="G27" s="23"/>
      <c r="H27" s="23"/>
    </row>
    <row r="28" spans="1:8" ht="30" x14ac:dyDescent="0.2">
      <c r="A28" s="109"/>
      <c r="B28" s="28" t="str">
        <f>Criteria!B27</f>
        <v>RGAA</v>
      </c>
      <c r="C28" s="28" t="str">
        <f>Criteria!C27</f>
        <v>4.11</v>
      </c>
      <c r="D28" s="23" t="str">
        <f>Criteria!D27</f>
        <v>Is the viewing of each time-based media, if required, controllable by keyboard and any pointing device?</v>
      </c>
      <c r="E28" s="23" t="s">
        <v>131</v>
      </c>
      <c r="F28" s="29" t="s">
        <v>136</v>
      </c>
      <c r="G28" s="23"/>
      <c r="H28" s="23"/>
    </row>
    <row r="29" spans="1:8" ht="45" x14ac:dyDescent="0.2">
      <c r="A29" s="109"/>
      <c r="B29" s="28" t="str">
        <f>Criteria!B28</f>
        <v>RGAA</v>
      </c>
      <c r="C29" s="28" t="str">
        <f>Criteria!C28</f>
        <v>4.12</v>
      </c>
      <c r="D29" s="23" t="str">
        <f>Criteria!D28</f>
        <v>Is the viewing of each non-time-based media accessible and operable by keyboard and any pointing device?</v>
      </c>
      <c r="E29" s="23" t="s">
        <v>131</v>
      </c>
      <c r="F29" s="29" t="s">
        <v>136</v>
      </c>
      <c r="G29" s="23"/>
      <c r="H29" s="23"/>
    </row>
    <row r="30" spans="1:8" ht="45" x14ac:dyDescent="0.2">
      <c r="A30" s="109"/>
      <c r="B30" s="28" t="str">
        <f>Criteria!B29</f>
        <v>RGAA</v>
      </c>
      <c r="C30" s="28" t="str">
        <f>Criteria!C29</f>
        <v>4.13</v>
      </c>
      <c r="D30" s="23" t="str">
        <f>Criteria!D29</f>
        <v>Is each time-based media and non-time-based media compatible with assistive technologies (excluding special cases)?</v>
      </c>
      <c r="E30" s="23" t="s">
        <v>131</v>
      </c>
      <c r="F30" s="29" t="s">
        <v>136</v>
      </c>
      <c r="G30" s="23"/>
      <c r="H30" s="23"/>
    </row>
    <row r="31" spans="1:8" ht="60" x14ac:dyDescent="0.2">
      <c r="A31" s="109"/>
      <c r="B31" s="28" t="str">
        <f>Criteria!B30</f>
        <v>-</v>
      </c>
      <c r="C31" s="28" t="str">
        <f>Criteria!C30</f>
        <v>4.14</v>
      </c>
      <c r="D31" s="23" t="str">
        <f>Criteria!D30</f>
        <v>For each time-based media that has a synchronised caption or audio description track, are the control features for these alternatives presented at the same level as the main features?</v>
      </c>
      <c r="E31" s="23" t="s">
        <v>131</v>
      </c>
      <c r="F31" s="29" t="s">
        <v>136</v>
      </c>
      <c r="G31" s="23"/>
      <c r="H31" s="23"/>
    </row>
    <row r="32" spans="1:8" ht="60" x14ac:dyDescent="0.2">
      <c r="A32" s="109"/>
      <c r="B32" s="28" t="str">
        <f>Criteria!B31</f>
        <v>-</v>
      </c>
      <c r="C32" s="28" t="str">
        <f>Criteria!C31</f>
        <v>4.15</v>
      </c>
      <c r="D32" s="23" t="str">
        <f>Criteria!D31</f>
        <v>For each feature that transmits, converts or records pre-recorded synchronised time-based media that has a captions track, are the captions correctly preserved at the end of the process?</v>
      </c>
      <c r="E32" s="23" t="s">
        <v>131</v>
      </c>
      <c r="F32" s="29" t="s">
        <v>136</v>
      </c>
      <c r="G32" s="23"/>
      <c r="H32" s="23"/>
    </row>
    <row r="33" spans="1:9" ht="60" x14ac:dyDescent="0.2">
      <c r="A33" s="109"/>
      <c r="B33" s="28" t="str">
        <f>Criteria!B32</f>
        <v>-</v>
      </c>
      <c r="C33" s="28" t="str">
        <f>Criteria!C32</f>
        <v>4.16</v>
      </c>
      <c r="D33" s="23" t="str">
        <f>Criteria!D32</f>
        <v>For each feature that transmits, converts or records a pre-recorded time-based media with an audio description, is at the end of the process the audio description correctly preserved?</v>
      </c>
      <c r="E33" s="23" t="s">
        <v>131</v>
      </c>
      <c r="F33" s="29" t="s">
        <v>136</v>
      </c>
      <c r="G33" s="23"/>
      <c r="H33" s="23"/>
    </row>
    <row r="34" spans="1:9" ht="45" x14ac:dyDescent="0.2">
      <c r="A34" s="109"/>
      <c r="B34" s="28" t="str">
        <f>Criteria!B33</f>
        <v>-</v>
      </c>
      <c r="C34" s="28" t="str">
        <f>Criteria!C33</f>
        <v>4.17</v>
      </c>
      <c r="D34" s="23" t="str">
        <f>Criteria!D33</f>
        <v>For each pre-recorded time-based media, is the presentation of captions controllable by the user (excluding special cases)?</v>
      </c>
      <c r="E34" s="23" t="s">
        <v>131</v>
      </c>
      <c r="F34" s="29" t="s">
        <v>136</v>
      </c>
      <c r="G34" s="23"/>
      <c r="H34" s="23"/>
    </row>
    <row r="35" spans="1:9" ht="45" x14ac:dyDescent="0.2">
      <c r="A35" s="110"/>
      <c r="B35" s="28" t="str">
        <f>Criteria!B34</f>
        <v>-</v>
      </c>
      <c r="C35" s="28" t="str">
        <f>Criteria!C34</f>
        <v>4.18</v>
      </c>
      <c r="D35" s="23" t="str">
        <f>Criteria!D34</f>
        <v>For each pre-recorded synchronised time-based media that has subtitles, can these be vocalised (excluding special cases)?</v>
      </c>
      <c r="E35" s="23" t="s">
        <v>131</v>
      </c>
      <c r="F35" s="29" t="s">
        <v>136</v>
      </c>
      <c r="G35" s="23"/>
      <c r="H35" s="23"/>
    </row>
    <row r="36" spans="1:9" ht="30" x14ac:dyDescent="0.2">
      <c r="A36" s="108" t="str">
        <f>Criteria!$A$35</f>
        <v>TABLES</v>
      </c>
      <c r="B36" s="28" t="str">
        <f>Criteria!B35</f>
        <v>RGAA</v>
      </c>
      <c r="C36" s="28" t="str">
        <f>Criteria!C35</f>
        <v>5.1</v>
      </c>
      <c r="D36" s="23" t="str">
        <f>Criteria!D35</f>
        <v>Does each complex data table have a summary?</v>
      </c>
      <c r="E36" s="23" t="s">
        <v>131</v>
      </c>
      <c r="F36" s="29" t="s">
        <v>136</v>
      </c>
      <c r="G36" s="23"/>
      <c r="H36" s="23"/>
    </row>
    <row r="37" spans="1:9" ht="30" x14ac:dyDescent="0.2">
      <c r="A37" s="109"/>
      <c r="B37" s="28" t="str">
        <f>Criteria!B36</f>
        <v>RGAA</v>
      </c>
      <c r="C37" s="28" t="str">
        <f>Criteria!C36</f>
        <v>5.2</v>
      </c>
      <c r="D37" s="23" t="str">
        <f>Criteria!D36</f>
        <v>For each complex data table with a summary, is the summary relevant?</v>
      </c>
      <c r="E37" s="23" t="s">
        <v>131</v>
      </c>
      <c r="F37" s="29" t="s">
        <v>136</v>
      </c>
      <c r="G37" s="23"/>
      <c r="H37" s="23"/>
    </row>
    <row r="38" spans="1:9" ht="30" x14ac:dyDescent="0.2">
      <c r="A38" s="109"/>
      <c r="B38" s="28" t="str">
        <f>Criteria!B37</f>
        <v>RGAA</v>
      </c>
      <c r="C38" s="28" t="str">
        <f>Criteria!C37</f>
        <v>5.3</v>
      </c>
      <c r="D38" s="23" t="str">
        <f>Criteria!D37</f>
        <v>For each layout table, is the linearized content still comprehensible?</v>
      </c>
      <c r="E38" s="23" t="s">
        <v>131</v>
      </c>
      <c r="F38" s="29" t="s">
        <v>136</v>
      </c>
      <c r="G38" s="23"/>
      <c r="H38" s="23"/>
    </row>
    <row r="39" spans="1:9" ht="30" x14ac:dyDescent="0.2">
      <c r="A39" s="109"/>
      <c r="B39" s="28" t="str">
        <f>Criteria!B38</f>
        <v>RGAA</v>
      </c>
      <c r="C39" s="28" t="str">
        <f>Criteria!C38</f>
        <v>5.4</v>
      </c>
      <c r="D39" s="23" t="str">
        <f>Criteria!D38</f>
        <v>For each data table with a title, is the title correctly associated with the data table?</v>
      </c>
      <c r="E39" s="23" t="s">
        <v>131</v>
      </c>
      <c r="F39" s="29" t="s">
        <v>136</v>
      </c>
      <c r="G39" s="23"/>
      <c r="H39" s="23"/>
    </row>
    <row r="40" spans="1:9" ht="30" x14ac:dyDescent="0.2">
      <c r="A40" s="109"/>
      <c r="B40" s="28" t="str">
        <f>Criteria!B39</f>
        <v>RGAA</v>
      </c>
      <c r="C40" s="28" t="str">
        <f>Criteria!C39</f>
        <v>5.5</v>
      </c>
      <c r="D40" s="23" t="str">
        <f>Criteria!D39</f>
        <v>For each data table with a title, is the title relevant?</v>
      </c>
      <c r="E40" s="23" t="s">
        <v>131</v>
      </c>
      <c r="F40" s="29" t="s">
        <v>136</v>
      </c>
      <c r="G40" s="31"/>
      <c r="H40" s="23"/>
    </row>
    <row r="41" spans="1:9" ht="30" x14ac:dyDescent="0.2">
      <c r="A41" s="109"/>
      <c r="B41" s="28" t="str">
        <f>Criteria!B40</f>
        <v>RGAA</v>
      </c>
      <c r="C41" s="28" t="str">
        <f>Criteria!C40</f>
        <v>5.6</v>
      </c>
      <c r="D41" s="23" t="str">
        <f>Criteria!D40</f>
        <v>For each data table, are each column header and each row header correctly declared?</v>
      </c>
      <c r="E41" s="23" t="s">
        <v>131</v>
      </c>
      <c r="F41" s="29" t="s">
        <v>136</v>
      </c>
      <c r="G41" s="23"/>
      <c r="H41" s="23"/>
    </row>
    <row r="42" spans="1:9" ht="45" x14ac:dyDescent="0.2">
      <c r="A42" s="109"/>
      <c r="B42" s="28" t="str">
        <f>Criteria!B41</f>
        <v>RGAA</v>
      </c>
      <c r="C42" s="28" t="str">
        <f>Criteria!C41</f>
        <v>5.7</v>
      </c>
      <c r="D42" s="23" t="str">
        <f>Criteria!D41</f>
        <v>For each data table, is the appropriate technique used to associate each cell with its headers (excluding special cases)?</v>
      </c>
      <c r="E42" s="23" t="s">
        <v>131</v>
      </c>
      <c r="F42" s="29" t="s">
        <v>136</v>
      </c>
      <c r="G42" s="23"/>
      <c r="H42" s="23"/>
    </row>
    <row r="43" spans="1:9" ht="30" x14ac:dyDescent="0.2">
      <c r="A43" s="110"/>
      <c r="B43" s="28" t="str">
        <f>Criteria!B42</f>
        <v>RGAA</v>
      </c>
      <c r="C43" s="28" t="str">
        <f>Criteria!C42</f>
        <v>5.8</v>
      </c>
      <c r="D43" s="23" t="str">
        <f>Criteria!D42</f>
        <v>Each layout table must not use elements specific to data tables. Is this rule respected?</v>
      </c>
      <c r="E43" s="23" t="s">
        <v>131</v>
      </c>
      <c r="F43" s="29" t="s">
        <v>136</v>
      </c>
      <c r="G43" s="23"/>
      <c r="H43" s="23"/>
    </row>
    <row r="44" spans="1:9" ht="30" x14ac:dyDescent="0.2">
      <c r="A44" s="108" t="str">
        <f>Criteria!$A$43</f>
        <v>LINKS</v>
      </c>
      <c r="B44" s="28" t="str">
        <f>Criteria!B43</f>
        <v>RGAA</v>
      </c>
      <c r="C44" s="28" t="str">
        <f>Criteria!C43</f>
        <v>6.1</v>
      </c>
      <c r="D44" s="23" t="str">
        <f>Criteria!D43</f>
        <v>Is every link explicit (except in special cases)?</v>
      </c>
      <c r="E44" s="23" t="s">
        <v>131</v>
      </c>
      <c r="F44" s="29" t="s">
        <v>136</v>
      </c>
      <c r="G44" s="23"/>
      <c r="H44" s="23"/>
    </row>
    <row r="45" spans="1:9" ht="30" x14ac:dyDescent="0.2">
      <c r="A45" s="110"/>
      <c r="B45" s="28" t="str">
        <f>Criteria!B44</f>
        <v>RGAA</v>
      </c>
      <c r="C45" s="28" t="str">
        <f>Criteria!C44</f>
        <v>6.2</v>
      </c>
      <c r="D45" s="23" t="str">
        <f>Criteria!D44</f>
        <v>On each web page, does each link have an accessible name?</v>
      </c>
      <c r="E45" s="23" t="s">
        <v>131</v>
      </c>
      <c r="F45" s="29" t="s">
        <v>136</v>
      </c>
      <c r="G45" s="23"/>
      <c r="H45" s="23"/>
    </row>
    <row r="46" spans="1:9" ht="30" x14ac:dyDescent="0.2">
      <c r="A46" s="108" t="str">
        <f>Criteria!$A$45</f>
        <v>SCRIPTS</v>
      </c>
      <c r="B46" s="28" t="str">
        <f>Criteria!B45</f>
        <v>RGAA</v>
      </c>
      <c r="C46" s="28" t="str">
        <f>Criteria!C45</f>
        <v>7.1</v>
      </c>
      <c r="D46" s="23" t="str">
        <f>Criteria!D45</f>
        <v>Is each script, if necessary, compatible with assistive technologies?</v>
      </c>
      <c r="E46" s="23" t="s">
        <v>131</v>
      </c>
      <c r="F46" s="29" t="s">
        <v>136</v>
      </c>
      <c r="G46" s="23"/>
      <c r="H46" s="23"/>
    </row>
    <row r="47" spans="1:9" ht="30" x14ac:dyDescent="0.2">
      <c r="A47" s="109"/>
      <c r="B47" s="28" t="str">
        <f>Criteria!B46</f>
        <v>RGAA</v>
      </c>
      <c r="C47" s="28" t="str">
        <f>Criteria!C46</f>
        <v>7.2</v>
      </c>
      <c r="D47" s="23" t="str">
        <f>Criteria!D46</f>
        <v>For each script with an alternative, is this alternative relevant?</v>
      </c>
      <c r="E47" s="23" t="s">
        <v>131</v>
      </c>
      <c r="F47" s="29" t="s">
        <v>136</v>
      </c>
      <c r="G47" s="23"/>
      <c r="H47" s="23"/>
      <c r="I47" s="37"/>
    </row>
    <row r="48" spans="1:9" ht="30" x14ac:dyDescent="0.2">
      <c r="A48" s="109"/>
      <c r="B48" s="28" t="str">
        <f>Criteria!B47</f>
        <v>RGAA</v>
      </c>
      <c r="C48" s="28" t="str">
        <f>Criteria!C47</f>
        <v>7.3</v>
      </c>
      <c r="D48" s="23" t="str">
        <f>Criteria!D47</f>
        <v>Is each script accessible and operable by keyboard and any pointing device (excluding special cases)?</v>
      </c>
      <c r="E48" s="23" t="s">
        <v>131</v>
      </c>
      <c r="F48" s="29" t="s">
        <v>136</v>
      </c>
      <c r="G48" s="23"/>
      <c r="H48" s="23"/>
    </row>
    <row r="49" spans="1:8" ht="30" x14ac:dyDescent="0.2">
      <c r="A49" s="109"/>
      <c r="B49" s="28" t="str">
        <f>Criteria!B48</f>
        <v>RGAA</v>
      </c>
      <c r="C49" s="28" t="str">
        <f>Criteria!C48</f>
        <v>7.4</v>
      </c>
      <c r="D49" s="23" t="str">
        <f>Criteria!D48</f>
        <v>For each script that initiates a context change, is the user warned or does the user have control?</v>
      </c>
      <c r="E49" s="23" t="s">
        <v>131</v>
      </c>
      <c r="F49" s="29" t="s">
        <v>136</v>
      </c>
      <c r="G49" s="23"/>
      <c r="H49" s="23"/>
    </row>
    <row r="50" spans="1:8" ht="30" x14ac:dyDescent="0.2">
      <c r="A50" s="110"/>
      <c r="B50" s="28" t="str">
        <f>Criteria!B49</f>
        <v>RGAA</v>
      </c>
      <c r="C50" s="28" t="str">
        <f>Criteria!C49</f>
        <v>7.5</v>
      </c>
      <c r="D50" s="23" t="str">
        <f>Criteria!D49</f>
        <v>On each web page, are status messages correctly rendered (by assistive technologies)?</v>
      </c>
      <c r="E50" s="23" t="s">
        <v>131</v>
      </c>
      <c r="F50" s="29" t="s">
        <v>136</v>
      </c>
      <c r="G50" s="23"/>
      <c r="H50" s="23"/>
    </row>
    <row r="51" spans="1:8" ht="30" x14ac:dyDescent="0.2">
      <c r="A51" s="108" t="str">
        <f>Criteria!$A$50</f>
        <v>MANDATORY ELEMENTS</v>
      </c>
      <c r="B51" s="28" t="str">
        <f>Criteria!B50</f>
        <v>RGAA</v>
      </c>
      <c r="C51" s="28" t="str">
        <f>Criteria!C50</f>
        <v>8.1</v>
      </c>
      <c r="D51" s="23" t="str">
        <f>Criteria!D50</f>
        <v>Has each web page a defined document type?</v>
      </c>
      <c r="E51" s="23" t="s">
        <v>131</v>
      </c>
      <c r="F51" s="29" t="s">
        <v>136</v>
      </c>
      <c r="G51" s="23"/>
      <c r="H51" s="23"/>
    </row>
    <row r="52" spans="1:8" ht="30" x14ac:dyDescent="0.2">
      <c r="A52" s="109"/>
      <c r="B52" s="28" t="str">
        <f>Criteria!B51</f>
        <v>RGAA</v>
      </c>
      <c r="C52" s="28" t="str">
        <f>Criteria!C51</f>
        <v>8.2</v>
      </c>
      <c r="D52" s="23" t="str">
        <f>Criteria!D51</f>
        <v>For each web page, is the generated source code valid for the specified document type?</v>
      </c>
      <c r="E52" s="23" t="s">
        <v>131</v>
      </c>
      <c r="F52" s="29" t="s">
        <v>136</v>
      </c>
      <c r="G52" s="23"/>
      <c r="H52" s="23"/>
    </row>
    <row r="53" spans="1:8" ht="30" x14ac:dyDescent="0.2">
      <c r="A53" s="109"/>
      <c r="B53" s="28" t="str">
        <f>Criteria!B52</f>
        <v>RGAA</v>
      </c>
      <c r="C53" s="28" t="str">
        <f>Criteria!C52</f>
        <v>8.3</v>
      </c>
      <c r="D53" s="23" t="str">
        <f>Criteria!D52</f>
        <v>On each web page, is the default language present?</v>
      </c>
      <c r="E53" s="23" t="s">
        <v>131</v>
      </c>
      <c r="F53" s="29" t="s">
        <v>136</v>
      </c>
      <c r="G53" s="23"/>
      <c r="H53" s="23"/>
    </row>
    <row r="54" spans="1:8" ht="30" x14ac:dyDescent="0.2">
      <c r="A54" s="109"/>
      <c r="B54" s="28" t="str">
        <f>Criteria!B53</f>
        <v>RGAA</v>
      </c>
      <c r="C54" s="28" t="str">
        <f>Criteria!C53</f>
        <v>8.4</v>
      </c>
      <c r="D54" s="23" t="str">
        <f>Criteria!D53</f>
        <v>For each web page with a default language, is the language code relevant?</v>
      </c>
      <c r="E54" s="23" t="s">
        <v>131</v>
      </c>
      <c r="F54" s="29" t="s">
        <v>136</v>
      </c>
      <c r="G54" s="23"/>
      <c r="H54" s="23"/>
    </row>
    <row r="55" spans="1:8" ht="30" x14ac:dyDescent="0.2">
      <c r="A55" s="109"/>
      <c r="B55" s="28" t="str">
        <f>Criteria!B54</f>
        <v>RGAA</v>
      </c>
      <c r="C55" s="28" t="str">
        <f>Criteria!C54</f>
        <v>8.5</v>
      </c>
      <c r="D55" s="23" t="str">
        <f>Criteria!D54</f>
        <v>Does every web page have a page title?</v>
      </c>
      <c r="E55" s="23" t="s">
        <v>131</v>
      </c>
      <c r="F55" s="29" t="s">
        <v>136</v>
      </c>
      <c r="G55" s="23"/>
      <c r="H55" s="23"/>
    </row>
    <row r="56" spans="1:8" ht="30" x14ac:dyDescent="0.2">
      <c r="A56" s="109"/>
      <c r="B56" s="28" t="str">
        <f>Criteria!B55</f>
        <v>RGAA</v>
      </c>
      <c r="C56" s="28" t="str">
        <f>Criteria!C55</f>
        <v>8.6</v>
      </c>
      <c r="D56" s="23" t="str">
        <f>Criteria!D55</f>
        <v>For each web page with a page title, is this title relevant?</v>
      </c>
      <c r="E56" s="23" t="s">
        <v>131</v>
      </c>
      <c r="F56" s="29" t="s">
        <v>136</v>
      </c>
      <c r="G56" s="23"/>
      <c r="H56" s="23"/>
    </row>
    <row r="57" spans="1:8" ht="30" x14ac:dyDescent="0.2">
      <c r="A57" s="109"/>
      <c r="B57" s="28" t="str">
        <f>Criteria!B56</f>
        <v>RGAA</v>
      </c>
      <c r="C57" s="28" t="str">
        <f>Criteria!C56</f>
        <v>8.7</v>
      </c>
      <c r="D57" s="23" t="str">
        <f>Criteria!D56</f>
        <v>On each web page, is each language change indicated in the source code (excluding special cases)?</v>
      </c>
      <c r="E57" s="23" t="s">
        <v>131</v>
      </c>
      <c r="F57" s="29" t="s">
        <v>136</v>
      </c>
      <c r="G57" s="23"/>
      <c r="H57" s="23"/>
    </row>
    <row r="58" spans="1:8" ht="30" x14ac:dyDescent="0.2">
      <c r="A58" s="109"/>
      <c r="B58" s="28" t="str">
        <f>Criteria!B57</f>
        <v>RGAA</v>
      </c>
      <c r="C58" s="28" t="str">
        <f>Criteria!C57</f>
        <v>8.8</v>
      </c>
      <c r="D58" s="23" t="str">
        <f>Criteria!D57</f>
        <v>On each web page, is the language code for each language change valid and relevant?</v>
      </c>
      <c r="E58" s="23" t="s">
        <v>131</v>
      </c>
      <c r="F58" s="29" t="s">
        <v>136</v>
      </c>
      <c r="G58" s="23"/>
      <c r="H58" s="23"/>
    </row>
    <row r="59" spans="1:8" ht="30" x14ac:dyDescent="0.2">
      <c r="A59" s="109"/>
      <c r="B59" s="28" t="str">
        <f>Criteria!B58</f>
        <v>RGAA</v>
      </c>
      <c r="C59" s="28" t="str">
        <f>Criteria!C58</f>
        <v>8.9</v>
      </c>
      <c r="D59" s="23" t="str">
        <f>Criteria!D58</f>
        <v>On each web page, tags must not be used only for layout purposes. Is this rule respected?</v>
      </c>
      <c r="E59" s="23" t="s">
        <v>131</v>
      </c>
      <c r="F59" s="29" t="s">
        <v>136</v>
      </c>
      <c r="G59" s="23"/>
      <c r="H59" s="23"/>
    </row>
    <row r="60" spans="1:8" ht="30" x14ac:dyDescent="0.2">
      <c r="A60" s="110"/>
      <c r="B60" s="28" t="str">
        <f>Criteria!B59</f>
        <v>RGAA</v>
      </c>
      <c r="C60" s="28" t="str">
        <f>Criteria!C59</f>
        <v>8.10</v>
      </c>
      <c r="D60" s="23" t="str">
        <f>Criteria!D59</f>
        <v>On each web page, are changes in reading direction indicated?</v>
      </c>
      <c r="E60" s="23" t="s">
        <v>131</v>
      </c>
      <c r="F60" s="29" t="s">
        <v>136</v>
      </c>
      <c r="G60" s="23"/>
      <c r="H60" s="23"/>
    </row>
    <row r="61" spans="1:8" ht="30" x14ac:dyDescent="0.2">
      <c r="A61" s="108" t="str">
        <f>Criteria!$A$60</f>
        <v>STRUCTURE</v>
      </c>
      <c r="B61" s="28" t="str">
        <f>Criteria!B60</f>
        <v>RGAA</v>
      </c>
      <c r="C61" s="28" t="str">
        <f>Criteria!C60</f>
        <v>9.1</v>
      </c>
      <c r="D61" s="23" t="str">
        <f>Criteria!D60</f>
        <v>On each web page, is the information structured by the appropriate use of headings?</v>
      </c>
      <c r="E61" s="23" t="s">
        <v>131</v>
      </c>
      <c r="F61" s="29" t="s">
        <v>136</v>
      </c>
      <c r="G61" s="23"/>
      <c r="H61" s="23"/>
    </row>
    <row r="62" spans="1:8" ht="30" x14ac:dyDescent="0.2">
      <c r="A62" s="109"/>
      <c r="B62" s="28" t="str">
        <f>Criteria!B61</f>
        <v>RGAA</v>
      </c>
      <c r="C62" s="28" t="str">
        <f>Criteria!C61</f>
        <v>9.2</v>
      </c>
      <c r="D62" s="23" t="str">
        <f>Criteria!D61</f>
        <v>On each web page, is the document structure consistent (excluding special cases)?</v>
      </c>
      <c r="E62" s="23" t="s">
        <v>131</v>
      </c>
      <c r="F62" s="29" t="s">
        <v>136</v>
      </c>
      <c r="G62" s="23"/>
      <c r="H62" s="23"/>
    </row>
    <row r="63" spans="1:8" ht="30" x14ac:dyDescent="0.2">
      <c r="A63" s="109"/>
      <c r="B63" s="28" t="str">
        <f>Criteria!B62</f>
        <v>RGAA</v>
      </c>
      <c r="C63" s="28" t="str">
        <f>Criteria!C62</f>
        <v>9.3</v>
      </c>
      <c r="D63" s="23" t="str">
        <f>Criteria!D62</f>
        <v>On each web page, is each list correctly structured?</v>
      </c>
      <c r="E63" s="23" t="s">
        <v>131</v>
      </c>
      <c r="F63" s="29" t="s">
        <v>136</v>
      </c>
      <c r="G63" s="23"/>
      <c r="H63" s="23"/>
    </row>
    <row r="64" spans="1:8" ht="30" x14ac:dyDescent="0.2">
      <c r="A64" s="110"/>
      <c r="B64" s="28" t="str">
        <f>Criteria!B63</f>
        <v>RGAA</v>
      </c>
      <c r="C64" s="28" t="str">
        <f>Criteria!C63</f>
        <v>9.4</v>
      </c>
      <c r="D64" s="23" t="str">
        <f>Criteria!D63</f>
        <v>On each web page, is each quotation correctly indicated?</v>
      </c>
      <c r="E64" s="23" t="s">
        <v>131</v>
      </c>
      <c r="F64" s="29" t="s">
        <v>136</v>
      </c>
      <c r="G64" s="23"/>
      <c r="H64" s="23"/>
    </row>
    <row r="65" spans="1:8" ht="30" x14ac:dyDescent="0.2">
      <c r="A65" s="108" t="str">
        <f>Criteria!$A$64</f>
        <v>PRESENTATION</v>
      </c>
      <c r="B65" s="28" t="str">
        <f>Criteria!B64</f>
        <v>RGAA</v>
      </c>
      <c r="C65" s="28" t="str">
        <f>Criteria!C64</f>
        <v>10.1</v>
      </c>
      <c r="D65" s="23" t="str">
        <f>Criteria!D64</f>
        <v>In the website, are style sheets used to control the presentation of information?</v>
      </c>
      <c r="E65" s="23" t="s">
        <v>131</v>
      </c>
      <c r="F65" s="29" t="s">
        <v>136</v>
      </c>
      <c r="G65" s="23"/>
      <c r="H65" s="23"/>
    </row>
    <row r="66" spans="1:8" ht="45" x14ac:dyDescent="0.2">
      <c r="A66" s="109"/>
      <c r="B66" s="28" t="str">
        <f>Criteria!B65</f>
        <v>RGAA</v>
      </c>
      <c r="C66" s="28" t="str">
        <f>Criteria!C65</f>
        <v>10.2</v>
      </c>
      <c r="D66" s="23" t="str">
        <f>Criteria!D65</f>
        <v>On each web page, is the visible content conveying information still present when the style sheets are deactivated?</v>
      </c>
      <c r="E66" s="23" t="s">
        <v>131</v>
      </c>
      <c r="F66" s="29" t="s">
        <v>136</v>
      </c>
      <c r="G66" s="23"/>
      <c r="H66" s="23"/>
    </row>
    <row r="67" spans="1:8" ht="30" x14ac:dyDescent="0.2">
      <c r="A67" s="109"/>
      <c r="B67" s="28" t="str">
        <f>Criteria!B66</f>
        <v>RGAA</v>
      </c>
      <c r="C67" s="28" t="str">
        <f>Criteria!C66</f>
        <v>10.3</v>
      </c>
      <c r="D67" s="23" t="str">
        <f>Criteria!D66</f>
        <v>On each web page, does the information remain understandable when the style sheets are deactivated?</v>
      </c>
      <c r="E67" s="23" t="s">
        <v>131</v>
      </c>
      <c r="F67" s="29" t="s">
        <v>136</v>
      </c>
      <c r="G67" s="23"/>
      <c r="H67" s="23"/>
    </row>
    <row r="68" spans="1:8" ht="45" x14ac:dyDescent="0.2">
      <c r="A68" s="109"/>
      <c r="B68" s="28" t="str">
        <f>Criteria!B67</f>
        <v>RGAA</v>
      </c>
      <c r="C68" s="28" t="str">
        <f>Criteria!C67</f>
        <v>10.4</v>
      </c>
      <c r="D68" s="23" t="str">
        <f>Criteria!D67</f>
        <v>On each web page, is the text still readable when the font size is increased by at least 200% (excluding special cases)?</v>
      </c>
      <c r="E68" s="23" t="s">
        <v>131</v>
      </c>
      <c r="F68" s="29" t="s">
        <v>136</v>
      </c>
      <c r="G68" s="23"/>
      <c r="H68" s="23"/>
    </row>
    <row r="69" spans="1:8" ht="30" x14ac:dyDescent="0.2">
      <c r="A69" s="109"/>
      <c r="B69" s="28" t="str">
        <f>Criteria!B68</f>
        <v>RGAA</v>
      </c>
      <c r="C69" s="28" t="str">
        <f>Criteria!C68</f>
        <v>10.5</v>
      </c>
      <c r="D69" s="23" t="str">
        <f>Criteria!D68</f>
        <v>On each web page, are the CSS declarations for element background and font colours used correctly?</v>
      </c>
      <c r="E69" s="23" t="s">
        <v>131</v>
      </c>
      <c r="F69" s="29" t="s">
        <v>136</v>
      </c>
      <c r="G69" s="23"/>
      <c r="H69" s="23"/>
    </row>
    <row r="70" spans="1:8" ht="30" x14ac:dyDescent="0.2">
      <c r="A70" s="109"/>
      <c r="B70" s="28" t="str">
        <f>Criteria!B69</f>
        <v>RGAA</v>
      </c>
      <c r="C70" s="28" t="str">
        <f>Criteria!C69</f>
        <v>10.6</v>
      </c>
      <c r="D70" s="23" t="str">
        <f>Criteria!D69</f>
        <v>On each web page, is each link whose nature is not obvious visible in relation to the surrounding text?</v>
      </c>
      <c r="E70" s="23" t="s">
        <v>131</v>
      </c>
      <c r="F70" s="29" t="s">
        <v>136</v>
      </c>
      <c r="G70" s="23"/>
      <c r="H70" s="23"/>
    </row>
    <row r="71" spans="1:8" ht="30" x14ac:dyDescent="0.2">
      <c r="A71" s="109"/>
      <c r="B71" s="28" t="str">
        <f>Criteria!B70</f>
        <v>RGAA</v>
      </c>
      <c r="C71" s="28" t="str">
        <f>Criteria!C70</f>
        <v>10.7</v>
      </c>
      <c r="D71" s="23" t="str">
        <f>Criteria!D70</f>
        <v>On each web page, for each element receiving the focus, is the focus visible?</v>
      </c>
      <c r="E71" s="23" t="s">
        <v>131</v>
      </c>
      <c r="F71" s="29" t="s">
        <v>136</v>
      </c>
      <c r="G71" s="23"/>
      <c r="H71" s="23"/>
    </row>
    <row r="72" spans="1:8" ht="30" x14ac:dyDescent="0.2">
      <c r="A72" s="109"/>
      <c r="B72" s="28" t="str">
        <f>Criteria!B71</f>
        <v>RGAA</v>
      </c>
      <c r="C72" s="28" t="str">
        <f>Criteria!C71</f>
        <v>10.8</v>
      </c>
      <c r="D72" s="23" t="str">
        <f>Criteria!D71</f>
        <v>For each web page, should hidden content be ignored by assistive technologies?</v>
      </c>
      <c r="E72" s="23" t="s">
        <v>131</v>
      </c>
      <c r="F72" s="29" t="s">
        <v>136</v>
      </c>
      <c r="G72" s="23"/>
      <c r="H72" s="23"/>
    </row>
    <row r="73" spans="1:8" ht="30" x14ac:dyDescent="0.2">
      <c r="A73" s="109"/>
      <c r="B73" s="28" t="str">
        <f>Criteria!B72</f>
        <v>RGAA</v>
      </c>
      <c r="C73" s="28" t="str">
        <f>Criteria!C72</f>
        <v>10.9</v>
      </c>
      <c r="D73" s="23" t="str">
        <f>Criteria!D72</f>
        <v>On each web page, information must not be conveyed solely by shape, size or location. Is this rule respected?</v>
      </c>
      <c r="E73" s="23" t="s">
        <v>131</v>
      </c>
      <c r="F73" s="29" t="s">
        <v>136</v>
      </c>
      <c r="G73" s="23"/>
      <c r="H73" s="23"/>
    </row>
    <row r="74" spans="1:8" ht="45" x14ac:dyDescent="0.2">
      <c r="A74" s="109"/>
      <c r="B74" s="28" t="str">
        <f>Criteria!B73</f>
        <v>RGAA</v>
      </c>
      <c r="C74" s="28" t="str">
        <f>Criteria!C73</f>
        <v>10.10</v>
      </c>
      <c r="D74" s="23" t="str">
        <f>Criteria!D73</f>
        <v>On each web page, information must not be conveyed by shape, size or location only. Is this rule implemented appropriately?</v>
      </c>
      <c r="E74" s="23" t="s">
        <v>131</v>
      </c>
      <c r="F74" s="29" t="s">
        <v>136</v>
      </c>
      <c r="G74" s="23"/>
      <c r="H74" s="23"/>
    </row>
    <row r="75" spans="1:8" ht="75" x14ac:dyDescent="0.2">
      <c r="A75" s="109"/>
      <c r="B75" s="28" t="str">
        <f>Criteria!B74</f>
        <v>RGAA</v>
      </c>
      <c r="C75" s="28" t="str">
        <f>Criteria!C74</f>
        <v>10.11</v>
      </c>
      <c r="D75" s="23" t="str">
        <f>Criteria!D74</f>
        <v>For each web page, can the content be presented without any loss of information or functionality and without having to scroll vertically for a window with a height of 256 px or horizontally for a window with a width of 320 px (excluding special cases)?</v>
      </c>
      <c r="E75" s="23" t="s">
        <v>131</v>
      </c>
      <c r="F75" s="29" t="s">
        <v>136</v>
      </c>
      <c r="G75" s="23"/>
      <c r="H75" s="23"/>
    </row>
    <row r="76" spans="1:8" ht="45" x14ac:dyDescent="0.2">
      <c r="A76" s="109"/>
      <c r="B76" s="28" t="str">
        <f>Criteria!B75</f>
        <v>RGAA</v>
      </c>
      <c r="C76" s="28" t="str">
        <f>Criteria!C75</f>
        <v>10.12</v>
      </c>
      <c r="D76" s="23" t="str">
        <f>Criteria!D75</f>
        <v>On each web page, can the text spacing properties be redefined by the user without loss of content or functionality (except in special cases)?</v>
      </c>
      <c r="E76" s="23" t="s">
        <v>131</v>
      </c>
      <c r="F76" s="29" t="s">
        <v>136</v>
      </c>
      <c r="G76" s="23"/>
      <c r="H76" s="23"/>
    </row>
    <row r="77" spans="1:8" ht="60" x14ac:dyDescent="0.2">
      <c r="A77" s="109"/>
      <c r="B77" s="28" t="str">
        <f>Criteria!B76</f>
        <v>RGAA</v>
      </c>
      <c r="C77" s="28" t="str">
        <f>Criteria!C76</f>
        <v>10.13</v>
      </c>
      <c r="D77" s="23" t="str">
        <f>Criteria!D76</f>
        <v>On each web page, is the additional content appearing when focused or when hovering over a user interface component controllable by the user (excluding special cases)?</v>
      </c>
      <c r="E77" s="23" t="s">
        <v>131</v>
      </c>
      <c r="F77" s="29" t="s">
        <v>136</v>
      </c>
      <c r="G77" s="23"/>
      <c r="H77" s="23"/>
    </row>
    <row r="78" spans="1:8" ht="45" x14ac:dyDescent="0.2">
      <c r="A78" s="110"/>
      <c r="B78" s="28" t="str">
        <f>Criteria!B77</f>
        <v>RGAA</v>
      </c>
      <c r="C78" s="28" t="str">
        <f>Criteria!C77</f>
        <v>10.14</v>
      </c>
      <c r="D78" s="23" t="str">
        <f>Criteria!D77</f>
        <v>On each web page, can additional content that appears using CSS styles only be made visible using the keyboard and any pointing device?</v>
      </c>
      <c r="E78" s="23" t="s">
        <v>131</v>
      </c>
      <c r="F78" s="29" t="s">
        <v>136</v>
      </c>
      <c r="G78" s="23"/>
      <c r="H78" s="23"/>
    </row>
    <row r="79" spans="1:8" ht="30" x14ac:dyDescent="0.2">
      <c r="A79" s="108" t="str">
        <f>Criteria!$A$78</f>
        <v>FORMS</v>
      </c>
      <c r="B79" s="28" t="str">
        <f>Criteria!B78</f>
        <v>RGAA</v>
      </c>
      <c r="C79" s="28" t="str">
        <f>Criteria!C78</f>
        <v>11.1</v>
      </c>
      <c r="D79" s="23" t="str">
        <f>Criteria!D78</f>
        <v>Does each form input field have a label?</v>
      </c>
      <c r="E79" s="23" t="s">
        <v>131</v>
      </c>
      <c r="F79" s="29" t="s">
        <v>136</v>
      </c>
      <c r="G79" s="23"/>
      <c r="H79" s="23"/>
    </row>
    <row r="80" spans="1:8" ht="30" x14ac:dyDescent="0.2">
      <c r="A80" s="109"/>
      <c r="B80" s="28" t="str">
        <f>Criteria!B79</f>
        <v>RGAA</v>
      </c>
      <c r="C80" s="28" t="str">
        <f>Criteria!C79</f>
        <v>11.2</v>
      </c>
      <c r="D80" s="23" t="str">
        <f>Criteria!D79</f>
        <v>Is each label associated with a form field relevant (excluding special cases)?</v>
      </c>
      <c r="E80" s="23" t="s">
        <v>131</v>
      </c>
      <c r="F80" s="29" t="s">
        <v>136</v>
      </c>
      <c r="G80" s="23"/>
      <c r="H80" s="23"/>
    </row>
    <row r="81" spans="1:8" ht="60" x14ac:dyDescent="0.2">
      <c r="A81" s="109"/>
      <c r="B81" s="28" t="str">
        <f>Criteria!B80</f>
        <v>RGAA</v>
      </c>
      <c r="C81" s="28" t="str">
        <f>Criteria!C80</f>
        <v>11.3</v>
      </c>
      <c r="D81" s="23" t="str">
        <f>Criteria!D80</f>
        <v>In each form, is each label associated with a form input field having the same function and repeated several times in the same page or in a set of web pages consistent?</v>
      </c>
      <c r="E81" s="23" t="s">
        <v>131</v>
      </c>
      <c r="F81" s="29" t="s">
        <v>136</v>
      </c>
      <c r="G81" s="23"/>
      <c r="H81" s="23"/>
    </row>
    <row r="82" spans="1:8" ht="45" x14ac:dyDescent="0.2">
      <c r="A82" s="109"/>
      <c r="B82" s="28" t="str">
        <f>Criteria!B81</f>
        <v>RGAA</v>
      </c>
      <c r="C82" s="28" t="str">
        <f>Criteria!C81</f>
        <v>11.4</v>
      </c>
      <c r="D82" s="23" t="str">
        <f>Criteria!D81</f>
        <v>In each form, are each field label and its associated field located next to each other (excluding special cases)?</v>
      </c>
      <c r="E82" s="23" t="s">
        <v>131</v>
      </c>
      <c r="F82" s="29" t="s">
        <v>136</v>
      </c>
      <c r="G82" s="23"/>
      <c r="H82" s="23"/>
    </row>
    <row r="83" spans="1:8" ht="30" x14ac:dyDescent="0.2">
      <c r="A83" s="109"/>
      <c r="B83" s="28" t="str">
        <f>Criteria!B82</f>
        <v>RGAA</v>
      </c>
      <c r="C83" s="28" t="str">
        <f>Criteria!C82</f>
        <v>11.5</v>
      </c>
      <c r="D83" s="23" t="str">
        <f>Criteria!D82</f>
        <v>In each form, are the related form controls grouped together, if necessary?</v>
      </c>
      <c r="E83" s="23" t="s">
        <v>131</v>
      </c>
      <c r="F83" s="29" t="s">
        <v>136</v>
      </c>
      <c r="G83" s="23"/>
      <c r="H83" s="23"/>
    </row>
    <row r="84" spans="1:8" ht="30" x14ac:dyDescent="0.2">
      <c r="A84" s="109"/>
      <c r="B84" s="28" t="str">
        <f>Criteria!B83</f>
        <v>RGAA</v>
      </c>
      <c r="C84" s="28" t="str">
        <f>Criteria!C83</f>
        <v>11.6</v>
      </c>
      <c r="D84" s="23" t="str">
        <f>Criteria!D83</f>
        <v>In each form, does each group of related form controls have a legend?</v>
      </c>
      <c r="E84" s="23" t="s">
        <v>131</v>
      </c>
      <c r="F84" s="29" t="s">
        <v>136</v>
      </c>
      <c r="G84" s="23"/>
      <c r="H84" s="23"/>
    </row>
    <row r="85" spans="1:8" ht="30" x14ac:dyDescent="0.2">
      <c r="A85" s="109"/>
      <c r="B85" s="28" t="str">
        <f>Criteria!B84</f>
        <v>RGAA</v>
      </c>
      <c r="C85" s="28" t="str">
        <f>Criteria!C84</f>
        <v>11.7</v>
      </c>
      <c r="D85" s="23" t="str">
        <f>Criteria!D84</f>
        <v>In each form, is each legend associated with a group of related form controls relevant?</v>
      </c>
      <c r="E85" s="23" t="s">
        <v>131</v>
      </c>
      <c r="F85" s="29" t="s">
        <v>136</v>
      </c>
      <c r="G85" s="23"/>
      <c r="H85" s="23"/>
    </row>
    <row r="86" spans="1:8" ht="30" x14ac:dyDescent="0.2">
      <c r="A86" s="109"/>
      <c r="B86" s="28" t="str">
        <f>Criteria!B85</f>
        <v>RGAA</v>
      </c>
      <c r="C86" s="28" t="str">
        <f>Criteria!C85</f>
        <v>11.8</v>
      </c>
      <c r="D86" s="23" t="str">
        <f>Criteria!D85</f>
        <v>In each form, are the items of the same type in a combobox grouped together in a relevant way?</v>
      </c>
      <c r="E86" s="23" t="s">
        <v>131</v>
      </c>
      <c r="F86" s="29" t="s">
        <v>136</v>
      </c>
      <c r="G86" s="23"/>
      <c r="H86" s="23"/>
    </row>
    <row r="87" spans="1:8" ht="30" x14ac:dyDescent="0.2">
      <c r="A87" s="109"/>
      <c r="B87" s="28" t="str">
        <f>Criteria!B86</f>
        <v>RGAA</v>
      </c>
      <c r="C87" s="28" t="str">
        <f>Criteria!C86</f>
        <v>11.9</v>
      </c>
      <c r="D87" s="23" t="str">
        <f>Criteria!D86</f>
        <v>In each form, is the label of each button relevant (excluding special cases)?</v>
      </c>
      <c r="E87" s="23" t="s">
        <v>131</v>
      </c>
      <c r="F87" s="29" t="s">
        <v>136</v>
      </c>
      <c r="G87" s="23"/>
      <c r="H87" s="23"/>
    </row>
    <row r="88" spans="1:8" ht="30" x14ac:dyDescent="0.2">
      <c r="A88" s="109"/>
      <c r="B88" s="28" t="str">
        <f>Criteria!B87</f>
        <v>RGAA</v>
      </c>
      <c r="C88" s="28" t="str">
        <f>Criteria!C87</f>
        <v>11.10</v>
      </c>
      <c r="D88" s="23" t="str">
        <f>Criteria!D87</f>
        <v>In each form, is the error managementl used appropriately (excluding special cases)?</v>
      </c>
      <c r="E88" s="23" t="s">
        <v>131</v>
      </c>
      <c r="F88" s="29" t="s">
        <v>136</v>
      </c>
      <c r="G88" s="23"/>
      <c r="H88" s="23"/>
    </row>
    <row r="89" spans="1:8" ht="30" x14ac:dyDescent="0.2">
      <c r="A89" s="109"/>
      <c r="B89" s="28" t="str">
        <f>Criteria!B88</f>
        <v>RGAA</v>
      </c>
      <c r="C89" s="28" t="str">
        <f>Criteria!C88</f>
        <v>11.11</v>
      </c>
      <c r="D89" s="23" t="str">
        <f>Criteria!D88</f>
        <v>In each form, is the error management accompanied, if necessary, by suggestions to help correct input errors?</v>
      </c>
      <c r="E89" s="23" t="s">
        <v>131</v>
      </c>
      <c r="F89" s="29" t="s">
        <v>136</v>
      </c>
      <c r="G89" s="23"/>
      <c r="H89" s="23"/>
    </row>
    <row r="90" spans="1:8" ht="75" x14ac:dyDescent="0.2">
      <c r="A90" s="109"/>
      <c r="B90" s="28" t="str">
        <f>Criteria!B89</f>
        <v>RGAA</v>
      </c>
      <c r="C90" s="28" t="str">
        <f>Criteria!C89</f>
        <v>11.12</v>
      </c>
      <c r="D90" s="23" t="str">
        <f>Criteria!D89</f>
        <v>For each form that modifies or deletes data, or transmits answers to a test or examination, or whose validation has financial or legal consequences, can the data entered be modified, updated or recovered by the user?</v>
      </c>
      <c r="E90" s="23" t="s">
        <v>131</v>
      </c>
      <c r="F90" s="29" t="s">
        <v>136</v>
      </c>
      <c r="G90" s="23"/>
      <c r="H90" s="23"/>
    </row>
    <row r="91" spans="1:8" ht="30" x14ac:dyDescent="0.2">
      <c r="A91" s="110"/>
      <c r="B91" s="28" t="str">
        <f>Criteria!B90</f>
        <v>RGAA</v>
      </c>
      <c r="C91" s="28" t="str">
        <f>Criteria!C90</f>
        <v>11.13</v>
      </c>
      <c r="D91" s="23" t="str">
        <f>Criteria!D90</f>
        <v>Can the purpose of an input field be identified to facilitate the automatic filling of fields with user data?</v>
      </c>
      <c r="E91" s="23" t="s">
        <v>131</v>
      </c>
      <c r="F91" s="29" t="s">
        <v>136</v>
      </c>
      <c r="G91" s="23"/>
      <c r="H91" s="23"/>
    </row>
    <row r="92" spans="1:8" ht="30" x14ac:dyDescent="0.2">
      <c r="A92" s="108" t="str">
        <f>Criteria!$A$91</f>
        <v>NAVIGATION</v>
      </c>
      <c r="B92" s="28" t="str">
        <f>Criteria!B91</f>
        <v>RGAA</v>
      </c>
      <c r="C92" s="28" t="str">
        <f>Criteria!C91</f>
        <v>12.1</v>
      </c>
      <c r="D92" s="23" t="str">
        <f>Criteria!D91</f>
        <v>Does each set of web pages have at least two different navigation systems (excluding special cases)?</v>
      </c>
      <c r="E92" s="23" t="s">
        <v>131</v>
      </c>
      <c r="F92" s="29" t="s">
        <v>136</v>
      </c>
      <c r="G92" s="23"/>
      <c r="H92" s="23"/>
    </row>
    <row r="93" spans="1:8" ht="30" x14ac:dyDescent="0.2">
      <c r="A93" s="109"/>
      <c r="B93" s="28" t="str">
        <f>Criteria!B92</f>
        <v>RGAA</v>
      </c>
      <c r="C93" s="28" t="str">
        <f>Criteria!C92</f>
        <v>12.2</v>
      </c>
      <c r="D93" s="23" t="str">
        <f>Criteria!D92</f>
        <v>In each set of pages, are the menu and navigation bars always at the same place (except in special cases)?</v>
      </c>
      <c r="E93" s="23" t="s">
        <v>131</v>
      </c>
      <c r="F93" s="29" t="s">
        <v>136</v>
      </c>
      <c r="G93" s="23"/>
      <c r="H93" s="23"/>
    </row>
    <row r="94" spans="1:8" ht="30" x14ac:dyDescent="0.2">
      <c r="A94" s="109"/>
      <c r="B94" s="28" t="str">
        <f>Criteria!B93</f>
        <v>RGAA</v>
      </c>
      <c r="C94" s="28" t="str">
        <f>Criteria!C93</f>
        <v>12.3</v>
      </c>
      <c r="D94" s="23" t="str">
        <f>Criteria!D93</f>
        <v>Is the site map page relevant?</v>
      </c>
      <c r="E94" s="23" t="s">
        <v>131</v>
      </c>
      <c r="F94" s="29" t="s">
        <v>136</v>
      </c>
      <c r="G94" s="23"/>
      <c r="H94" s="23"/>
    </row>
    <row r="95" spans="1:8" ht="30" x14ac:dyDescent="0.2">
      <c r="A95" s="109"/>
      <c r="B95" s="28" t="str">
        <f>Criteria!B94</f>
        <v>RGAA</v>
      </c>
      <c r="C95" s="28" t="str">
        <f>Criteria!C94</f>
        <v>12.4</v>
      </c>
      <c r="D95" s="23" t="str">
        <f>Criteria!D94</f>
        <v>In each set of pages, is the site map page accessible from an identical functionality?</v>
      </c>
      <c r="E95" s="23" t="s">
        <v>131</v>
      </c>
      <c r="F95" s="29" t="s">
        <v>136</v>
      </c>
      <c r="G95" s="23"/>
      <c r="H95" s="23"/>
    </row>
    <row r="96" spans="1:8" ht="30" x14ac:dyDescent="0.2">
      <c r="A96" s="109"/>
      <c r="B96" s="28" t="str">
        <f>Criteria!B95</f>
        <v>RGAA</v>
      </c>
      <c r="C96" s="28" t="str">
        <f>Criteria!C95</f>
        <v>12.5</v>
      </c>
      <c r="D96" s="23" t="str">
        <f>Criteria!D95</f>
        <v>In each set of pages, is the search engine reachable in the same way?</v>
      </c>
      <c r="E96" s="23" t="s">
        <v>131</v>
      </c>
      <c r="F96" s="29" t="s">
        <v>136</v>
      </c>
      <c r="G96" s="23"/>
      <c r="H96" s="23"/>
    </row>
    <row r="97" spans="1:8" ht="45" x14ac:dyDescent="0.2">
      <c r="A97" s="109"/>
      <c r="B97" s="28" t="str">
        <f>Criteria!B96</f>
        <v>RGAA</v>
      </c>
      <c r="C97" s="28" t="str">
        <f>Criteria!C96</f>
        <v>12.6</v>
      </c>
      <c r="D97" s="23" t="str">
        <f>Criteria!D96</f>
        <v>Can content grouping regions present in several web pages (header, main navigation, main content, footer and search engine) be reached or avoided?</v>
      </c>
      <c r="E97" s="23" t="s">
        <v>131</v>
      </c>
      <c r="F97" s="29" t="s">
        <v>136</v>
      </c>
      <c r="G97" s="23"/>
      <c r="H97" s="23"/>
    </row>
    <row r="98" spans="1:8" ht="30" x14ac:dyDescent="0.2">
      <c r="A98" s="109"/>
      <c r="B98" s="28" t="str">
        <f>Criteria!B97</f>
        <v>RGAA</v>
      </c>
      <c r="C98" s="28" t="str">
        <f>Criteria!C97</f>
        <v>12.7</v>
      </c>
      <c r="D98" s="23" t="str">
        <f>Criteria!D97</f>
        <v>On each web page, is there a bypass or skip link to the main content region (excluding special cases)?</v>
      </c>
      <c r="E98" s="23" t="s">
        <v>131</v>
      </c>
      <c r="F98" s="29" t="s">
        <v>136</v>
      </c>
      <c r="G98" s="23"/>
      <c r="H98" s="23"/>
    </row>
    <row r="99" spans="1:8" ht="30" x14ac:dyDescent="0.2">
      <c r="A99" s="109"/>
      <c r="B99" s="28" t="str">
        <f>Criteria!B98</f>
        <v>RGAA</v>
      </c>
      <c r="C99" s="28" t="str">
        <f>Criteria!C98</f>
        <v>12.8</v>
      </c>
      <c r="D99" s="23" t="str">
        <f>Criteria!D98</f>
        <v>On each web page, is the navigation sequence consistent?</v>
      </c>
      <c r="E99" s="23" t="s">
        <v>131</v>
      </c>
      <c r="F99" s="29" t="s">
        <v>136</v>
      </c>
      <c r="G99" s="23"/>
      <c r="H99" s="23"/>
    </row>
    <row r="100" spans="1:8" ht="30" x14ac:dyDescent="0.2">
      <c r="A100" s="109"/>
      <c r="B100" s="28" t="str">
        <f>Criteria!B99</f>
        <v>RGAA</v>
      </c>
      <c r="C100" s="28" t="str">
        <f>Criteria!C99</f>
        <v>12.9</v>
      </c>
      <c r="D100" s="23" t="str">
        <f>Criteria!D99</f>
        <v>On each web page, navigation must not contain any keyboard traps. Is this rule respected?</v>
      </c>
      <c r="E100" s="23" t="s">
        <v>131</v>
      </c>
      <c r="F100" s="29" t="s">
        <v>136</v>
      </c>
      <c r="G100" s="23"/>
      <c r="H100" s="23"/>
    </row>
    <row r="101" spans="1:8" ht="45" x14ac:dyDescent="0.2">
      <c r="A101" s="109"/>
      <c r="B101" s="28" t="str">
        <f>Criteria!B100</f>
        <v>RGAA</v>
      </c>
      <c r="C101" s="28" t="str">
        <f>Criteria!C100</f>
        <v>12.10</v>
      </c>
      <c r="D101" s="23" t="str">
        <f>Criteria!D100</f>
        <v>On each web page, are keyboard shortcuts using only one key (lowercase or uppercase letter, punctuation, number or symbol) controllable by the user?</v>
      </c>
      <c r="E101" s="23" t="s">
        <v>131</v>
      </c>
      <c r="F101" s="29" t="s">
        <v>136</v>
      </c>
      <c r="G101" s="23"/>
      <c r="H101" s="23"/>
    </row>
    <row r="102" spans="1:8" ht="60" x14ac:dyDescent="0.2">
      <c r="A102" s="110"/>
      <c r="B102" s="28" t="str">
        <f>Criteria!B101</f>
        <v>RGAA</v>
      </c>
      <c r="C102" s="28" t="str">
        <f>Criteria!C101</f>
        <v>12.11</v>
      </c>
      <c r="D102" s="23" t="str">
        <f>Criteria!D101</f>
        <v>On each web page, is the additional content that appears when hovering over, focusing on or activating a user interface component accessible by keyboard if necessary?</v>
      </c>
      <c r="E102" s="23" t="s">
        <v>131</v>
      </c>
      <c r="F102" s="29" t="s">
        <v>136</v>
      </c>
      <c r="G102" s="23"/>
      <c r="H102" s="23"/>
    </row>
    <row r="103" spans="1:8" ht="45" x14ac:dyDescent="0.2">
      <c r="A103" s="108" t="str">
        <f>Criteria!$A$102</f>
        <v>CONSULTATION</v>
      </c>
      <c r="B103" s="28" t="str">
        <f>Criteria!B102</f>
        <v>RGAA</v>
      </c>
      <c r="C103" s="28" t="str">
        <f>Criteria!C102</f>
        <v>13.1</v>
      </c>
      <c r="D103" s="23" t="str">
        <f>Criteria!D102</f>
        <v>For each web page, does the user have control over each time limit for modifying the content (excluding special cases)?</v>
      </c>
      <c r="E103" s="23" t="s">
        <v>131</v>
      </c>
      <c r="F103" s="29" t="s">
        <v>136</v>
      </c>
      <c r="G103" s="23"/>
      <c r="H103" s="23"/>
    </row>
    <row r="104" spans="1:8" ht="45" x14ac:dyDescent="0.2">
      <c r="A104" s="109"/>
      <c r="B104" s="28" t="str">
        <f>Criteria!B103</f>
        <v>RGAA</v>
      </c>
      <c r="C104" s="28" t="str">
        <f>Criteria!C103</f>
        <v>13.2</v>
      </c>
      <c r="D104" s="23" t="str">
        <f>Criteria!D103</f>
        <v>On each web page, the opening of a new window must not be triggered without user action. Is this rule respected?</v>
      </c>
      <c r="E104" s="23" t="s">
        <v>131</v>
      </c>
      <c r="F104" s="29" t="s">
        <v>136</v>
      </c>
      <c r="G104" s="23"/>
      <c r="H104" s="23"/>
    </row>
    <row r="105" spans="1:8" ht="45" x14ac:dyDescent="0.2">
      <c r="A105" s="109"/>
      <c r="B105" s="28" t="str">
        <f>Criteria!B104</f>
        <v>RGAA</v>
      </c>
      <c r="C105" s="28" t="str">
        <f>Criteria!C104</f>
        <v>13.3</v>
      </c>
      <c r="D105" s="23" t="str">
        <f>Criteria!D104</f>
        <v>On each web page, does each downloadable office document have an accessible version (excluding special cases)?</v>
      </c>
      <c r="E105" s="23" t="s">
        <v>131</v>
      </c>
      <c r="F105" s="29" t="s">
        <v>136</v>
      </c>
      <c r="G105" s="23"/>
      <c r="H105" s="23"/>
    </row>
    <row r="106" spans="1:8" ht="30" x14ac:dyDescent="0.2">
      <c r="A106" s="109"/>
      <c r="B106" s="28" t="str">
        <f>Criteria!B105</f>
        <v>RGAA</v>
      </c>
      <c r="C106" s="28" t="str">
        <f>Criteria!C105</f>
        <v>13.4</v>
      </c>
      <c r="D106" s="23" t="str">
        <f>Criteria!D105</f>
        <v>For each office document with an accessible version, does this version offer the same information?</v>
      </c>
      <c r="E106" s="23" t="s">
        <v>131</v>
      </c>
      <c r="F106" s="29" t="s">
        <v>136</v>
      </c>
      <c r="G106" s="23"/>
      <c r="H106" s="23"/>
    </row>
    <row r="107" spans="1:8" ht="30" x14ac:dyDescent="0.2">
      <c r="A107" s="109"/>
      <c r="B107" s="28" t="str">
        <f>Criteria!B106</f>
        <v>RGAA</v>
      </c>
      <c r="C107" s="28" t="str">
        <f>Criteria!C106</f>
        <v>13.5</v>
      </c>
      <c r="D107" s="23" t="str">
        <f>Criteria!D106</f>
        <v>Is there an alternative to every cryptic content (ASCII art, emoticon, cryptic syntax) on every web page?</v>
      </c>
      <c r="E107" s="23" t="s">
        <v>131</v>
      </c>
      <c r="F107" s="29" t="s">
        <v>136</v>
      </c>
      <c r="G107" s="23"/>
      <c r="H107" s="23"/>
    </row>
    <row r="108" spans="1:8" ht="45" x14ac:dyDescent="0.2">
      <c r="A108" s="109"/>
      <c r="B108" s="28" t="str">
        <f>Criteria!B107</f>
        <v>RGAA</v>
      </c>
      <c r="C108" s="28" t="str">
        <f>Criteria!C107</f>
        <v>13.6</v>
      </c>
      <c r="D108" s="23" t="str">
        <f>Criteria!D107</f>
        <v>On each web page, for each cryptic content (ASCII art, emoticon, cryptic syntax) having an alternative, is this alternative relevant?</v>
      </c>
      <c r="E108" s="23" t="s">
        <v>131</v>
      </c>
      <c r="F108" s="29" t="s">
        <v>136</v>
      </c>
      <c r="G108" s="23"/>
      <c r="H108" s="23"/>
    </row>
    <row r="109" spans="1:8" ht="30" x14ac:dyDescent="0.2">
      <c r="A109" s="109"/>
      <c r="B109" s="28" t="str">
        <f>Criteria!B108</f>
        <v>RGAA</v>
      </c>
      <c r="C109" s="28" t="str">
        <f>Criteria!C108</f>
        <v>13.7</v>
      </c>
      <c r="D109" s="23" t="str">
        <f>Criteria!D108</f>
        <v>On each web page, are sudden changes in brightness or blinking used correctly?</v>
      </c>
      <c r="E109" s="23" t="s">
        <v>131</v>
      </c>
      <c r="F109" s="29" t="s">
        <v>136</v>
      </c>
      <c r="G109" s="23"/>
      <c r="H109" s="23"/>
    </row>
    <row r="110" spans="1:8" ht="30" x14ac:dyDescent="0.2">
      <c r="A110" s="109"/>
      <c r="B110" s="28" t="str">
        <f>Criteria!B109</f>
        <v>RGAA</v>
      </c>
      <c r="C110" s="28" t="str">
        <f>Criteria!C109</f>
        <v>13.8</v>
      </c>
      <c r="D110" s="23" t="str">
        <f>Criteria!D109</f>
        <v>On each web page, is every moving or blinking content controllable by the user?</v>
      </c>
      <c r="E110" s="23" t="s">
        <v>131</v>
      </c>
      <c r="F110" s="29" t="s">
        <v>136</v>
      </c>
    </row>
    <row r="111" spans="1:8" ht="45" x14ac:dyDescent="0.2">
      <c r="A111" s="109"/>
      <c r="B111" s="28" t="str">
        <f>Criteria!B110</f>
        <v>RGAA</v>
      </c>
      <c r="C111" s="28" t="str">
        <f>Criteria!C110</f>
        <v>13.9</v>
      </c>
      <c r="D111" s="23" t="str">
        <f>Criteria!D110</f>
        <v>On each web page, can the content be viewed in any screen orientation (portrait or landscape) (excluding special cases)?</v>
      </c>
      <c r="E111" s="23" t="s">
        <v>131</v>
      </c>
      <c r="F111" s="29" t="s">
        <v>136</v>
      </c>
    </row>
    <row r="112" spans="1:8" ht="45" x14ac:dyDescent="0.2">
      <c r="A112" s="109"/>
      <c r="B112" s="28" t="str">
        <f>Criteria!B111</f>
        <v>RGAA</v>
      </c>
      <c r="C112" s="28" t="str">
        <f>Criteria!C111</f>
        <v>13.10</v>
      </c>
      <c r="D112" s="23" t="str">
        <f>Criteria!D111</f>
        <v>On each web page, can the features usable or available by means of a complex gesture also be available by means of a simple gesture (excluding special cases)?</v>
      </c>
      <c r="E112" s="23" t="s">
        <v>131</v>
      </c>
      <c r="F112" s="29" t="s">
        <v>136</v>
      </c>
    </row>
    <row r="113" spans="1:6" ht="45" x14ac:dyDescent="0.2">
      <c r="A113" s="109"/>
      <c r="B113" s="28" t="str">
        <f>Criteria!B112</f>
        <v>RGAA</v>
      </c>
      <c r="C113" s="28" t="str">
        <f>Criteria!C112</f>
        <v>13.11</v>
      </c>
      <c r="D113" s="23" t="str">
        <f>Criteria!D112</f>
        <v>On each web page, can actions triggered by a pointing device on a single point on the screen be cancelled (except in special cases)?</v>
      </c>
      <c r="E113" s="23" t="s">
        <v>131</v>
      </c>
      <c r="F113" s="29" t="s">
        <v>136</v>
      </c>
    </row>
    <row r="114" spans="1:6" ht="45" x14ac:dyDescent="0.2">
      <c r="A114" s="109"/>
      <c r="B114" s="28" t="str">
        <f>Criteria!B113</f>
        <v>RGAA</v>
      </c>
      <c r="C114" s="28" t="str">
        <f>Criteria!C113</f>
        <v>13.12</v>
      </c>
      <c r="D114" s="23" t="str">
        <f>Criteria!D113</f>
        <v>On each web page, can the features that involve movement to or from the device be satisfied in an alternative way (excluding special cases)?</v>
      </c>
      <c r="E114" s="23" t="s">
        <v>131</v>
      </c>
      <c r="F114" s="29" t="s">
        <v>136</v>
      </c>
    </row>
    <row r="115" spans="1:6" ht="60" x14ac:dyDescent="0.2">
      <c r="A115" s="109"/>
      <c r="B115" s="28" t="str">
        <f>Criteria!B114</f>
        <v>-</v>
      </c>
      <c r="C115" s="28" t="str">
        <f>Criteria!C114</f>
        <v>13.13</v>
      </c>
      <c r="D115" s="23" t="str">
        <f>Criteria!D114</f>
        <v>For each document conversion feature, is the accessibility information available in the source document kept in the destination document (excluding special cases)?</v>
      </c>
      <c r="E115" s="23" t="s">
        <v>131</v>
      </c>
      <c r="F115" s="29" t="s">
        <v>136</v>
      </c>
    </row>
    <row r="116" spans="1:6" ht="45" x14ac:dyDescent="0.2">
      <c r="A116" s="110"/>
      <c r="B116" s="28" t="str">
        <f>Criteria!B115</f>
        <v>-</v>
      </c>
      <c r="C116" s="28" t="str">
        <f>Criteria!C115</f>
        <v>13.14</v>
      </c>
      <c r="D116" s="23" t="str">
        <f>Criteria!D115</f>
        <v>Does each identification or control feature that relies on the use of biological characteristics of the user have an alternative method?</v>
      </c>
      <c r="E116" s="23" t="s">
        <v>131</v>
      </c>
      <c r="F116" s="29" t="s">
        <v>136</v>
      </c>
    </row>
    <row r="117" spans="1:6" ht="45" x14ac:dyDescent="0.2">
      <c r="A117" s="108" t="str">
        <f>Criteria!$A$116</f>
        <v>DOC &amp; ACCESSIBILITY FEATURES</v>
      </c>
      <c r="B117" s="28" t="str">
        <f>Criteria!B116</f>
        <v>-</v>
      </c>
      <c r="C117" s="28" t="str">
        <f>Criteria!C116</f>
        <v>14.1</v>
      </c>
      <c r="D117" s="23" t="str">
        <f>Criteria!D116</f>
        <v>Does the website's documentation describe the accessibility features available and information relating to compatibility with accessibility?</v>
      </c>
      <c r="E117" s="23" t="s">
        <v>131</v>
      </c>
      <c r="F117" s="29" t="s">
        <v>136</v>
      </c>
    </row>
    <row r="118" spans="1:6" ht="75" x14ac:dyDescent="0.2">
      <c r="A118" s="109"/>
      <c r="B118" s="28" t="str">
        <f>Criteria!B117</f>
        <v>-</v>
      </c>
      <c r="C118" s="28" t="str">
        <f>Criteria!C117</f>
        <v>14.2</v>
      </c>
      <c r="D118" s="23" t="str">
        <f>Criteria!D117</f>
        <v>For each accessibility feature described in the documentation, the mechanism for enabling an accessibility feature meets the accessibility needs of the users concerned. Is this rule respected (excluding special cases)?</v>
      </c>
      <c r="E118" s="23" t="s">
        <v>131</v>
      </c>
      <c r="F118" s="29" t="s">
        <v>136</v>
      </c>
    </row>
    <row r="119" spans="1:6" ht="30" x14ac:dyDescent="0.2">
      <c r="A119" s="110"/>
      <c r="B119" s="28" t="str">
        <f>Criteria!B118</f>
        <v>-</v>
      </c>
      <c r="C119" s="28" t="str">
        <f>Criteria!C118</f>
        <v>14.3</v>
      </c>
      <c r="D119" s="23" t="str">
        <f>Criteria!D118</f>
        <v>Does the website documentation comply with the digital accessibility rules?</v>
      </c>
      <c r="E119" s="23" t="s">
        <v>131</v>
      </c>
      <c r="F119" s="29" t="s">
        <v>136</v>
      </c>
    </row>
    <row r="120" spans="1:6" ht="45" x14ac:dyDescent="0.2">
      <c r="A120" s="108" t="str">
        <f>Criteria!$A$119</f>
        <v>EDITING TOOLS</v>
      </c>
      <c r="B120" s="28" t="str">
        <f>Criteria!B119</f>
        <v>-</v>
      </c>
      <c r="C120" s="28" t="str">
        <f>Criteria!C119</f>
        <v>15.1</v>
      </c>
      <c r="D120" s="23" t="str">
        <f>Criteria!D119</f>
        <v>Does each editing tool allow you to define the accessibility information needed to create content that complies with the digital accessibility rules?</v>
      </c>
      <c r="E120" s="23" t="s">
        <v>131</v>
      </c>
      <c r="F120" s="29" t="s">
        <v>136</v>
      </c>
    </row>
    <row r="121" spans="1:6" ht="45" x14ac:dyDescent="0.2">
      <c r="A121" s="109"/>
      <c r="B121" s="28" t="str">
        <f>Criteria!B120</f>
        <v>-</v>
      </c>
      <c r="C121" s="28" t="str">
        <f>Criteria!C120</f>
        <v>15.2</v>
      </c>
      <c r="D121" s="23" t="str">
        <f>Criteria!D120</f>
        <v>Does each editing tool provide help with creating content that complies with the digital accessibility rules?</v>
      </c>
      <c r="E121" s="23" t="s">
        <v>131</v>
      </c>
      <c r="F121" s="29" t="s">
        <v>136</v>
      </c>
    </row>
    <row r="122" spans="1:6" ht="45" x14ac:dyDescent="0.2">
      <c r="A122" s="109"/>
      <c r="B122" s="28" t="str">
        <f>Criteria!B121</f>
        <v>-</v>
      </c>
      <c r="C122" s="28" t="str">
        <f>Criteria!C121</f>
        <v>15.3</v>
      </c>
      <c r="D122" s="23" t="str">
        <f>Criteria!D121</f>
        <v>Does the content generated by each transformation comply with the digital accessibility rules (excluding special cases)?</v>
      </c>
      <c r="E122" s="23" t="s">
        <v>131</v>
      </c>
      <c r="F122" s="29" t="s">
        <v>136</v>
      </c>
    </row>
    <row r="123" spans="1:6" ht="45" x14ac:dyDescent="0.2">
      <c r="A123" s="109"/>
      <c r="B123" s="28" t="str">
        <f>Criteria!B122</f>
        <v>-</v>
      </c>
      <c r="C123" s="28" t="str">
        <f>Criteria!C122</f>
        <v>15.4</v>
      </c>
      <c r="D123" s="23" t="str">
        <f>Criteria!D122</f>
        <v>For each accessibility error identified by an automatic or semi-automatic accessibility test, does the editing tool provide suggestions for repair?</v>
      </c>
      <c r="E123" s="23" t="s">
        <v>131</v>
      </c>
      <c r="F123" s="29" t="s">
        <v>136</v>
      </c>
    </row>
    <row r="124" spans="1:6" ht="45" x14ac:dyDescent="0.2">
      <c r="A124" s="109"/>
      <c r="B124" s="28" t="str">
        <f>Criteria!B123</f>
        <v>-</v>
      </c>
      <c r="C124" s="28" t="str">
        <f>Criteria!C123</f>
        <v>15.5</v>
      </c>
      <c r="D124" s="23" t="str">
        <f>Criteria!D123</f>
        <v>For each set of templates, at least one template complies with the digital accessibility rules. Is this rule respected?</v>
      </c>
      <c r="E124" s="23" t="s">
        <v>131</v>
      </c>
      <c r="F124" s="29" t="s">
        <v>136</v>
      </c>
    </row>
    <row r="125" spans="1:6" ht="30" x14ac:dyDescent="0.2">
      <c r="A125" s="110"/>
      <c r="B125" s="28" t="str">
        <f>Criteria!B124</f>
        <v>-</v>
      </c>
      <c r="C125" s="28" t="str">
        <f>Criteria!C124</f>
        <v>15.6</v>
      </c>
      <c r="D125" s="23" t="str">
        <f>Criteria!D124</f>
        <v>Is each template that makes it possible to comply with the digital accessibility rules clearly identifiable?</v>
      </c>
      <c r="E125" s="23" t="s">
        <v>131</v>
      </c>
      <c r="F125" s="29" t="s">
        <v>136</v>
      </c>
    </row>
    <row r="126" spans="1:6" ht="60" x14ac:dyDescent="0.2">
      <c r="A126" s="108" t="str">
        <f>Criteria!$A$125</f>
        <v>SUPPORT SERVICES</v>
      </c>
      <c r="B126" s="28" t="str">
        <f>Criteria!B125</f>
        <v>-</v>
      </c>
      <c r="C126" s="28" t="str">
        <f>Criteria!C125</f>
        <v>16.1</v>
      </c>
      <c r="D126" s="23" t="str">
        <f>Criteria!D125</f>
        <v>Does each support service provide information about the accessibility features and accessibility compatibility described in the documentation of the website?</v>
      </c>
      <c r="E126" s="23" t="s">
        <v>131</v>
      </c>
      <c r="F126" s="29" t="s">
        <v>136</v>
      </c>
    </row>
    <row r="127" spans="1:6" ht="45" x14ac:dyDescent="0.2">
      <c r="A127" s="109"/>
      <c r="B127" s="28" t="str">
        <f>Criteria!B126</f>
        <v>-</v>
      </c>
      <c r="C127" s="28" t="str">
        <f>Criteria!C126</f>
        <v>16.2</v>
      </c>
      <c r="D127" s="23" t="str">
        <f>Criteria!D126</f>
        <v>The support service meets the communication needs of people with disabilities directly or through a relay service. Is this rule respected?</v>
      </c>
      <c r="E127" s="23" t="s">
        <v>131</v>
      </c>
      <c r="F127" s="29" t="s">
        <v>136</v>
      </c>
    </row>
    <row r="128" spans="1:6" ht="30" x14ac:dyDescent="0.2">
      <c r="A128" s="110"/>
      <c r="B128" s="28" t="str">
        <f>Criteria!B127</f>
        <v>-</v>
      </c>
      <c r="C128" s="28" t="str">
        <f>Criteria!C127</f>
        <v>16.3</v>
      </c>
      <c r="D128" s="23" t="str">
        <f>Criteria!D127</f>
        <v>Does the documentation provided by the support service comply with the digital accessibility rules?</v>
      </c>
      <c r="E128" s="23" t="s">
        <v>131</v>
      </c>
      <c r="F128" s="29" t="s">
        <v>136</v>
      </c>
    </row>
    <row r="129" spans="1:6" ht="60" x14ac:dyDescent="0.2">
      <c r="A129" s="117" t="str">
        <f>Criteria!$A$128</f>
        <v>REAL-TIME COMMUNICATION</v>
      </c>
      <c r="B129" s="28" t="str">
        <f>Criteria!B128</f>
        <v>-</v>
      </c>
      <c r="C129" s="28" t="str">
        <f>Criteria!C128</f>
        <v>17.1</v>
      </c>
      <c r="D129" s="23" t="str">
        <f>Criteria!D128</f>
        <v>For each two-way voice communication web application, is the application capable of encoding and decoding this communication with a frequency range whose upper limit is at least 7,000 Hz?</v>
      </c>
      <c r="E129" s="23" t="s">
        <v>131</v>
      </c>
      <c r="F129" s="29" t="s">
        <v>136</v>
      </c>
    </row>
    <row r="130" spans="1:6" ht="45" x14ac:dyDescent="0.2">
      <c r="A130" s="109"/>
      <c r="B130" s="28" t="str">
        <f>Criteria!B129</f>
        <v>-</v>
      </c>
      <c r="C130" s="28" t="str">
        <f>Criteria!C129</f>
        <v>17.2</v>
      </c>
      <c r="D130" s="23" t="str">
        <f>Criteria!D129</f>
        <v>Does every web application that enables two-way voice communication have real-time text communication functionality?</v>
      </c>
      <c r="E130" s="23" t="s">
        <v>131</v>
      </c>
      <c r="F130" s="29" t="s">
        <v>136</v>
      </c>
    </row>
    <row r="131" spans="1:6" ht="45" x14ac:dyDescent="0.2">
      <c r="A131" s="109"/>
      <c r="B131" s="28" t="str">
        <f>Criteria!B130</f>
        <v>-</v>
      </c>
      <c r="C131" s="28" t="str">
        <f>Criteria!C130</f>
        <v>17.3</v>
      </c>
      <c r="D131" s="23" t="str">
        <f>Criteria!D130</f>
        <v>For each web application that enables two-way voice communication and real-time text, can both modes be used simultaneously?</v>
      </c>
      <c r="E131" s="23" t="s">
        <v>131</v>
      </c>
      <c r="F131" s="29" t="s">
        <v>136</v>
      </c>
    </row>
    <row r="132" spans="1:6" ht="30" x14ac:dyDescent="0.2">
      <c r="A132" s="109"/>
      <c r="B132" s="28" t="str">
        <f>Criteria!B131</f>
        <v>-</v>
      </c>
      <c r="C132" s="28" t="str">
        <f>Criteria!C131</f>
        <v>17.4</v>
      </c>
      <c r="D132" s="23" t="str">
        <f>Criteria!D131</f>
        <v>For each real-time text (RTT) functionality, can the messages be identified (excluding special cases)?</v>
      </c>
      <c r="E132" s="23" t="s">
        <v>131</v>
      </c>
      <c r="F132" s="29" t="s">
        <v>136</v>
      </c>
    </row>
    <row r="133" spans="1:6" ht="30" x14ac:dyDescent="0.2">
      <c r="A133" s="109"/>
      <c r="B133" s="28" t="str">
        <f>Criteria!B132</f>
        <v>-</v>
      </c>
      <c r="C133" s="28" t="str">
        <f>Criteria!C132</f>
        <v>17.5</v>
      </c>
      <c r="D133" s="23" t="str">
        <f>Criteria!D132</f>
        <v>For each two-way voice communication web application, is there a visual indicator of oral activity?</v>
      </c>
      <c r="E133" s="23" t="s">
        <v>131</v>
      </c>
      <c r="F133" s="29" t="s">
        <v>136</v>
      </c>
    </row>
    <row r="134" spans="1:6" ht="60" x14ac:dyDescent="0.2">
      <c r="A134" s="109"/>
      <c r="B134" s="28" t="str">
        <f>Criteria!B133</f>
        <v>-</v>
      </c>
      <c r="C134" s="28" t="str">
        <f>Criteria!C133</f>
        <v>17.6</v>
      </c>
      <c r="D134" s="23" t="str">
        <f>Criteria!D133</f>
        <v>Does each real-time text communication web application that can interact with other real-time text communication applications comply with the interoperability rules in force?</v>
      </c>
      <c r="E134" s="23" t="s">
        <v>131</v>
      </c>
      <c r="F134" s="29" t="s">
        <v>136</v>
      </c>
    </row>
    <row r="135" spans="1:6" ht="45" x14ac:dyDescent="0.2">
      <c r="A135" s="109"/>
      <c r="B135" s="28" t="str">
        <f>Criteria!B134</f>
        <v>-</v>
      </c>
      <c r="C135" s="28" t="str">
        <f>Criteria!C134</f>
        <v>17.7</v>
      </c>
      <c r="D135" s="23" t="str">
        <f>Criteria!D134</f>
        <v>For each real-time text communication (RTT) web application, the transmission time for each input unit is 500ms or less. Is this rule respected?</v>
      </c>
      <c r="E135" s="23" t="s">
        <v>131</v>
      </c>
      <c r="F135" s="29" t="s">
        <v>136</v>
      </c>
    </row>
    <row r="136" spans="1:6" ht="30" x14ac:dyDescent="0.2">
      <c r="A136" s="109"/>
      <c r="B136" s="28" t="str">
        <f>Criteria!B135</f>
        <v>-</v>
      </c>
      <c r="C136" s="28" t="str">
        <f>Criteria!C135</f>
        <v>17.8</v>
      </c>
      <c r="D136" s="23" t="str">
        <f>Criteria!D135</f>
        <v>For each telecommunication web application, is it possible to identify the person initiating a call?</v>
      </c>
      <c r="E136" s="23" t="s">
        <v>131</v>
      </c>
      <c r="F136" s="29" t="s">
        <v>136</v>
      </c>
    </row>
    <row r="137" spans="1:6" ht="60" x14ac:dyDescent="0.2">
      <c r="A137" s="109"/>
      <c r="B137" s="28" t="str">
        <f>Criteria!B136</f>
        <v>-</v>
      </c>
      <c r="C137" s="28" t="str">
        <f>Criteria!C136</f>
        <v>17.9</v>
      </c>
      <c r="D137" s="23" t="str">
        <f>Criteria!D136</f>
        <v>For each two-way voice communication web application which makes it possible to identify the activity of a speaker, it is possible to identify the activity of a signer. Is this rule respected?</v>
      </c>
      <c r="E137" s="23" t="s">
        <v>131</v>
      </c>
      <c r="F137" s="29" t="s">
        <v>136</v>
      </c>
    </row>
    <row r="138" spans="1:6" ht="45" x14ac:dyDescent="0.2">
      <c r="A138" s="109"/>
      <c r="B138" s="28" t="str">
        <f>Criteria!B137</f>
        <v>-</v>
      </c>
      <c r="C138" s="28" t="str">
        <f>Criteria!C137</f>
        <v>17.10</v>
      </c>
      <c r="D138" s="23" t="str">
        <f>Criteria!D137</f>
        <v>For each two-way voice communication web application that has voice-based services, can these be used without the need to listen or speak?</v>
      </c>
      <c r="E138" s="23" t="s">
        <v>131</v>
      </c>
      <c r="F138" s="29" t="s">
        <v>136</v>
      </c>
    </row>
    <row r="139" spans="1:6" ht="45" x14ac:dyDescent="0.2">
      <c r="A139" s="110"/>
      <c r="B139" s="28" t="str">
        <f>Criteria!B138</f>
        <v>-</v>
      </c>
      <c r="C139" s="28" t="str">
        <f>Criteria!C138</f>
        <v>17.11</v>
      </c>
      <c r="D139" s="23" t="str">
        <f>Criteria!D138</f>
        <v>For each two-way voice communication web application that has real-time video, is the quality of the video sufficient?</v>
      </c>
      <c r="E139" s="23" t="s">
        <v>131</v>
      </c>
      <c r="F139" s="29" t="s">
        <v>136</v>
      </c>
    </row>
  </sheetData>
  <mergeCells count="19">
    <mergeCell ref="A129:A139"/>
    <mergeCell ref="A4:A12"/>
    <mergeCell ref="A13:A14"/>
    <mergeCell ref="A15:A17"/>
    <mergeCell ref="A92:A102"/>
    <mergeCell ref="A103:A116"/>
    <mergeCell ref="A117:A119"/>
    <mergeCell ref="A120:A125"/>
    <mergeCell ref="A126:A128"/>
    <mergeCell ref="A46:A50"/>
    <mergeCell ref="A51:A60"/>
    <mergeCell ref="A61:A64"/>
    <mergeCell ref="A65:A78"/>
    <mergeCell ref="A79:A91"/>
    <mergeCell ref="A1:H1"/>
    <mergeCell ref="A2:H2"/>
    <mergeCell ref="A18:A35"/>
    <mergeCell ref="A36:A43"/>
    <mergeCell ref="A44:A45"/>
  </mergeCells>
  <conditionalFormatting sqref="E4:E139">
    <cfRule type="cellIs" dxfId="41" priority="1" operator="equal">
      <formula>"C"</formula>
    </cfRule>
    <cfRule type="cellIs" dxfId="40" priority="2" operator="equal">
      <formula>"NC"</formula>
    </cfRule>
    <cfRule type="cellIs" dxfId="39" priority="3" operator="equal">
      <formula>"NA"</formula>
    </cfRule>
    <cfRule type="cellIs" dxfId="38" priority="4" operator="equal">
      <formula>"NT"</formula>
    </cfRule>
  </conditionalFormatting>
  <conditionalFormatting sqref="F4:F139">
    <cfRule type="cellIs" dxfId="37" priority="5" operator="equal">
      <formula>"D"</formula>
    </cfRule>
    <cfRule type="cellIs" dxfId="36" priority="6" operator="equal">
      <formula>"E"</formula>
    </cfRule>
    <cfRule type="cellIs" dxfId="35" priority="7" operator="equal">
      <formula>"N"</formula>
    </cfRule>
  </conditionalFormatting>
  <dataValidations count="2">
    <dataValidation type="list" operator="equal" showErrorMessage="1" sqref="E4:E139" xr:uid="{84FA7A36-B1E3-0B48-9AF3-B9DB26C108D7}">
      <formula1>"C,NC,NA,NT"</formula1>
      <formula2>0</formula2>
    </dataValidation>
    <dataValidation type="list" operator="equal" showErrorMessage="1" sqref="F4:F139" xr:uid="{4938DE01-0B14-4F41-9A6C-D65CDDEF77DD}">
      <formula1>"D,E,N"</formula1>
    </dataValidation>
  </dataValidations>
  <pageMargins left="0.39374999999999999" right="0.39374999999999999" top="0.53263888888888899" bottom="0.39374999999999999" header="0.39374999999999999" footer="0.39374999999999999"/>
  <pageSetup scale="74" pageOrder="overThenDown" orientation="portrait" horizontalDpi="300" verticalDpi="300" r:id="rId1"/>
  <headerFooter>
    <oddHeader>&amp;L&amp;10RGAA 3.0 - Relevé pour le site : wwww.site.fr&amp;R&amp;10&amp;P/&amp;N - &amp;A</oddHead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Feuil16"/>
  <dimension ref="A1:AMJ139"/>
  <sheetViews>
    <sheetView zoomScaleNormal="100" zoomScalePageLayoutView="60" workbookViewId="0">
      <selection activeCell="A3" sqref="A3:H3"/>
    </sheetView>
  </sheetViews>
  <sheetFormatPr defaultColWidth="9.5546875" defaultRowHeight="15" x14ac:dyDescent="0.2"/>
  <cols>
    <col min="1" max="1" width="4.109375" customWidth="1"/>
    <col min="2" max="2" width="4.5546875" bestFit="1" customWidth="1"/>
    <col min="3" max="3" width="5.5546875" style="11" customWidth="1"/>
    <col min="4" max="4" width="39.88671875" style="1" customWidth="1"/>
    <col min="5" max="5" width="3.88671875" style="1" customWidth="1"/>
    <col min="6" max="6" width="3.109375" style="1" customWidth="1"/>
    <col min="7" max="7" width="79.88671875" style="1" customWidth="1"/>
    <col min="8" max="8" width="22.88671875" style="1" customWidth="1"/>
    <col min="9" max="9" width="64.33203125" style="1" customWidth="1"/>
    <col min="10" max="65" width="9.5546875" style="1"/>
    <col min="1025" max="1025" width="7.33203125" customWidth="1"/>
  </cols>
  <sheetData>
    <row r="1" spans="1:1024" ht="15.75" x14ac:dyDescent="0.2">
      <c r="A1" s="93" t="str">
        <f>Sample!A1</f>
        <v>RAWeb 1 - ASSESSMENT GRID</v>
      </c>
      <c r="B1" s="93"/>
      <c r="C1" s="93"/>
      <c r="D1" s="93"/>
      <c r="E1" s="93"/>
      <c r="F1" s="93"/>
      <c r="G1" s="93"/>
      <c r="H1" s="93"/>
    </row>
    <row r="2" spans="1:1024" x14ac:dyDescent="0.2">
      <c r="A2" s="118" t="str">
        <f>CONCATENATE(Sample!B19," : ",Sample!C19)</f>
        <v>News : http://www.site.lu/actualites.html</v>
      </c>
      <c r="B2" s="118"/>
      <c r="C2" s="118"/>
      <c r="D2" s="118"/>
      <c r="E2" s="118"/>
      <c r="F2" s="118"/>
      <c r="G2" s="118"/>
      <c r="H2" s="118"/>
    </row>
    <row r="3" spans="1:1024" ht="117.75" x14ac:dyDescent="0.2">
      <c r="A3" s="88" t="s">
        <v>218</v>
      </c>
      <c r="B3" s="88" t="s">
        <v>155</v>
      </c>
      <c r="C3" s="88" t="s">
        <v>235</v>
      </c>
      <c r="D3" s="47" t="s">
        <v>236</v>
      </c>
      <c r="E3" s="88" t="s">
        <v>240</v>
      </c>
      <c r="F3" s="88" t="s">
        <v>241</v>
      </c>
      <c r="G3" s="47" t="s">
        <v>242</v>
      </c>
      <c r="H3" s="47" t="s">
        <v>243</v>
      </c>
    </row>
    <row r="4" spans="1:1024" ht="30" x14ac:dyDescent="0.2">
      <c r="A4" s="108" t="str">
        <f>Criteria!$A$3</f>
        <v>IMAGES</v>
      </c>
      <c r="B4" s="28" t="str">
        <f>Criteria!B3</f>
        <v>RGAA</v>
      </c>
      <c r="C4" s="28" t="str">
        <f>Criteria!C3</f>
        <v>1.1</v>
      </c>
      <c r="D4" s="23" t="str">
        <f>Criteria!D3</f>
        <v>Does each image conveying information have a text alternative?</v>
      </c>
      <c r="E4" s="23" t="s">
        <v>131</v>
      </c>
      <c r="F4" s="29" t="s">
        <v>136</v>
      </c>
      <c r="G4" s="23"/>
      <c r="H4" s="23"/>
      <c r="I4"/>
    </row>
    <row r="5" spans="1:1024" ht="30" x14ac:dyDescent="0.2">
      <c r="A5" s="109"/>
      <c r="B5" s="28" t="str">
        <f>Criteria!B4</f>
        <v>RGAA</v>
      </c>
      <c r="C5" s="28" t="str">
        <f>Criteria!C4</f>
        <v>1.2</v>
      </c>
      <c r="D5" s="23" t="str">
        <f>Criteria!D4</f>
        <v>Is every decorative image correctly ignored by assistive technologies?</v>
      </c>
      <c r="E5" s="23" t="s">
        <v>131</v>
      </c>
      <c r="F5" s="29" t="s">
        <v>136</v>
      </c>
      <c r="G5" s="23"/>
      <c r="H5" s="23"/>
      <c r="AME5" s="12"/>
      <c r="AMF5" s="12"/>
      <c r="AMG5" s="12"/>
      <c r="AMH5" s="12"/>
      <c r="AMI5" s="12"/>
      <c r="AMJ5" s="12"/>
    </row>
    <row r="6" spans="1:1024" ht="45" x14ac:dyDescent="0.2">
      <c r="A6" s="109"/>
      <c r="B6" s="28" t="str">
        <f>Criteria!B5</f>
        <v>RGAA</v>
      </c>
      <c r="C6" s="28" t="str">
        <f>Criteria!C5</f>
        <v>1.3</v>
      </c>
      <c r="D6" s="23" t="str">
        <f>Criteria!D5</f>
        <v>For each image conveying information with a text alternative, is this alternative relevant (excluding special cases)?</v>
      </c>
      <c r="E6" s="23" t="s">
        <v>131</v>
      </c>
      <c r="F6" s="29" t="s">
        <v>136</v>
      </c>
      <c r="G6" s="23"/>
      <c r="H6" s="23"/>
    </row>
    <row r="7" spans="1:1024" ht="45" x14ac:dyDescent="0.2">
      <c r="A7" s="109"/>
      <c r="B7" s="28" t="str">
        <f>Criteria!B6</f>
        <v>RGAA</v>
      </c>
      <c r="C7" s="28" t="str">
        <f>Criteria!C6</f>
        <v>1.4</v>
      </c>
      <c r="D7" s="23" t="str">
        <f>Criteria!D6</f>
        <v>For each image used as a CAPTCHA or test image, with a text alternative, does this alternative make it possible to identify the nature and function of the image?</v>
      </c>
      <c r="E7" s="23" t="s">
        <v>131</v>
      </c>
      <c r="F7" s="29" t="s">
        <v>136</v>
      </c>
      <c r="G7" s="23"/>
      <c r="H7" s="23"/>
    </row>
    <row r="8" spans="1:1024" ht="45" x14ac:dyDescent="0.2">
      <c r="A8" s="109"/>
      <c r="B8" s="28" t="str">
        <f>Criteria!B7</f>
        <v>RGAA</v>
      </c>
      <c r="C8" s="28" t="str">
        <f>Criteria!C7</f>
        <v>1.5</v>
      </c>
      <c r="D8" s="23" t="str">
        <f>Criteria!D7</f>
        <v>For each image used as a CAPTCHA, is there an alternative access solution to the content or to the CAPTCHA function?</v>
      </c>
      <c r="E8" s="23" t="s">
        <v>131</v>
      </c>
      <c r="F8" s="29" t="s">
        <v>136</v>
      </c>
      <c r="G8" s="42"/>
      <c r="H8" s="23"/>
    </row>
    <row r="9" spans="1:1024" ht="30" x14ac:dyDescent="0.2">
      <c r="A9" s="109"/>
      <c r="B9" s="28" t="str">
        <f>Criteria!B8</f>
        <v>RGAA</v>
      </c>
      <c r="C9" s="28" t="str">
        <f>Criteria!C8</f>
        <v>1.6</v>
      </c>
      <c r="D9" s="23" t="str">
        <f>Criteria!D8</f>
        <v>Does each image conveying information have, if necessary, a detailed description?</v>
      </c>
      <c r="E9" s="23" t="s">
        <v>131</v>
      </c>
      <c r="F9" s="29" t="s">
        <v>136</v>
      </c>
      <c r="G9" s="23"/>
      <c r="H9" s="23"/>
    </row>
    <row r="10" spans="1:1024" ht="30" x14ac:dyDescent="0.2">
      <c r="A10" s="109"/>
      <c r="B10" s="28" t="str">
        <f>Criteria!B9</f>
        <v>RGAA</v>
      </c>
      <c r="C10" s="28" t="str">
        <f>Criteria!C9</f>
        <v>1.7</v>
      </c>
      <c r="D10" s="23" t="str">
        <f>Criteria!D9</f>
        <v>For each image conveying information with a detailed description, is this description relevant?</v>
      </c>
      <c r="E10" s="23" t="s">
        <v>131</v>
      </c>
      <c r="F10" s="29" t="s">
        <v>136</v>
      </c>
      <c r="G10" s="23"/>
      <c r="H10" s="23"/>
    </row>
    <row r="11" spans="1:1024" ht="60" x14ac:dyDescent="0.2">
      <c r="A11" s="109"/>
      <c r="B11" s="28" t="str">
        <f>Criteria!B10</f>
        <v>RGAA</v>
      </c>
      <c r="C11" s="28" t="str">
        <f>Criteria!C10</f>
        <v>1.8</v>
      </c>
      <c r="D11" s="23" t="str">
        <f>Criteria!D10</f>
        <v>In the absence of a replacement mechanism, each image of text conveying information must, if possible, be replaced by styled text. Is this rule respected (excluding special cases)?</v>
      </c>
      <c r="E11" s="23" t="s">
        <v>131</v>
      </c>
      <c r="F11" s="29" t="s">
        <v>136</v>
      </c>
      <c r="G11" s="23"/>
      <c r="H11" s="23"/>
    </row>
    <row r="12" spans="1:1024" ht="30" x14ac:dyDescent="0.2">
      <c r="A12" s="110"/>
      <c r="B12" s="28" t="str">
        <f>Criteria!B11</f>
        <v>RGAA</v>
      </c>
      <c r="C12" s="28" t="str">
        <f>Criteria!C11</f>
        <v>1.9</v>
      </c>
      <c r="D12" s="23" t="str">
        <f>Criteria!D11</f>
        <v>Is each image caption, if necessary, correctly linked to the corresponding image?</v>
      </c>
      <c r="E12" s="23" t="s">
        <v>131</v>
      </c>
      <c r="F12" s="29" t="s">
        <v>136</v>
      </c>
      <c r="G12" s="23"/>
      <c r="H12" s="23"/>
    </row>
    <row r="13" spans="1:1024" ht="30" x14ac:dyDescent="0.2">
      <c r="A13" s="108" t="str">
        <f>Criteria!$A$12</f>
        <v>FRAMES</v>
      </c>
      <c r="B13" s="28" t="str">
        <f>Criteria!B12</f>
        <v>RGAA</v>
      </c>
      <c r="C13" s="28" t="str">
        <f>Criteria!C12</f>
        <v>2.1</v>
      </c>
      <c r="D13" s="23" t="str">
        <f>Criteria!D12</f>
        <v>Does each frame have a frame title?</v>
      </c>
      <c r="E13" s="23" t="s">
        <v>131</v>
      </c>
      <c r="F13" s="29" t="s">
        <v>136</v>
      </c>
      <c r="G13" s="30"/>
      <c r="H13" s="23"/>
    </row>
    <row r="14" spans="1:1024" ht="30" x14ac:dyDescent="0.2">
      <c r="A14" s="110"/>
      <c r="B14" s="28" t="str">
        <f>Criteria!B13</f>
        <v>RGAA</v>
      </c>
      <c r="C14" s="28" t="str">
        <f>Criteria!C13</f>
        <v>2.2</v>
      </c>
      <c r="D14" s="23" t="str">
        <f>Criteria!D13</f>
        <v>For each frame with a frame title, is this frame title relevant?</v>
      </c>
      <c r="E14" s="23" t="s">
        <v>131</v>
      </c>
      <c r="F14" s="29" t="s">
        <v>136</v>
      </c>
      <c r="G14" s="23"/>
      <c r="H14" s="23"/>
    </row>
    <row r="15" spans="1:1024" ht="30" x14ac:dyDescent="0.2">
      <c r="A15" s="108" t="str">
        <f>Criteria!$A$14</f>
        <v>COLOURS</v>
      </c>
      <c r="B15" s="28" t="str">
        <f>Criteria!B14</f>
        <v>RGAA</v>
      </c>
      <c r="C15" s="28" t="str">
        <f>Criteria!C14</f>
        <v>3.1</v>
      </c>
      <c r="D15" s="23" t="str">
        <f>Criteria!D14</f>
        <v>On each web page, the information must not be provided by colour alone. Is this rule respected?</v>
      </c>
      <c r="E15" s="23" t="s">
        <v>131</v>
      </c>
      <c r="F15" s="29" t="s">
        <v>136</v>
      </c>
      <c r="G15" s="23"/>
      <c r="H15" s="23"/>
    </row>
    <row r="16" spans="1:1024" ht="45" x14ac:dyDescent="0.2">
      <c r="A16" s="109"/>
      <c r="B16" s="28" t="str">
        <f>Criteria!B15</f>
        <v>RGAA</v>
      </c>
      <c r="C16" s="28" t="str">
        <f>Criteria!C15</f>
        <v>3.2</v>
      </c>
      <c r="D16" s="23" t="str">
        <f>Criteria!D15</f>
        <v>On each web page, is the contrast between the colour of the text and the colour of its background sufficiently high (excluding special cases)?</v>
      </c>
      <c r="E16" s="23" t="s">
        <v>131</v>
      </c>
      <c r="F16" s="29" t="s">
        <v>136</v>
      </c>
      <c r="G16" s="23"/>
      <c r="H16" s="23"/>
    </row>
    <row r="17" spans="1:8" ht="60" x14ac:dyDescent="0.2">
      <c r="A17" s="110"/>
      <c r="B17" s="28" t="str">
        <f>Criteria!B16</f>
        <v>RGAA</v>
      </c>
      <c r="C17" s="28" t="str">
        <f>Criteria!C16</f>
        <v>3.3</v>
      </c>
      <c r="D17" s="23" t="str">
        <f>Criteria!D16</f>
        <v>On each web page, are the colours used in the user interface components or graphic element conveying informations sufficiently contrasting (excluding special cases)?</v>
      </c>
      <c r="E17" s="23" t="s">
        <v>131</v>
      </c>
      <c r="F17" s="29" t="s">
        <v>136</v>
      </c>
      <c r="G17" s="23"/>
      <c r="H17" s="23"/>
    </row>
    <row r="18" spans="1:8" ht="45" x14ac:dyDescent="0.2">
      <c r="A18" s="108" t="str">
        <f>Criteria!$A$17</f>
        <v>MULTIMEDIA</v>
      </c>
      <c r="B18" s="28" t="str">
        <f>Criteria!B17</f>
        <v>RGAA</v>
      </c>
      <c r="C18" s="28" t="str">
        <f>Criteria!C17</f>
        <v>4.1</v>
      </c>
      <c r="D18" s="23" t="str">
        <f>Criteria!D17</f>
        <v>Does each pre-recorded time-based media have, if necessary, a transcript or an audio description (excluding special cases)?</v>
      </c>
      <c r="E18" s="23" t="s">
        <v>131</v>
      </c>
      <c r="F18" s="29" t="s">
        <v>136</v>
      </c>
      <c r="G18" s="23"/>
      <c r="H18" s="23"/>
    </row>
    <row r="19" spans="1:8" ht="45" x14ac:dyDescent="0.2">
      <c r="A19" s="109"/>
      <c r="B19" s="28" t="str">
        <f>Criteria!B18</f>
        <v>RGAA</v>
      </c>
      <c r="C19" s="28" t="str">
        <f>Criteria!C18</f>
        <v>4.2</v>
      </c>
      <c r="D19" s="23" t="str">
        <f>Criteria!D18</f>
        <v>For each pre-recorded time-based media with a synchronised transcript or audio description, are these relevant (excluding special cases)?</v>
      </c>
      <c r="E19" s="23" t="s">
        <v>131</v>
      </c>
      <c r="F19" s="29" t="s">
        <v>136</v>
      </c>
      <c r="G19" s="23"/>
      <c r="H19" s="23"/>
    </row>
    <row r="20" spans="1:8" ht="45" x14ac:dyDescent="0.2">
      <c r="A20" s="109"/>
      <c r="B20" s="28" t="str">
        <f>Criteria!B19</f>
        <v>RGAA</v>
      </c>
      <c r="C20" s="28" t="str">
        <f>Criteria!C19</f>
        <v>4.3</v>
      </c>
      <c r="D20" s="23" t="str">
        <f>Criteria!D19</f>
        <v>Does each pre-recorded synchronised time-based media have, if necessary, synchronised captions (excluding special cases)?</v>
      </c>
      <c r="E20" s="23" t="s">
        <v>131</v>
      </c>
      <c r="F20" s="29" t="s">
        <v>136</v>
      </c>
      <c r="G20" s="23"/>
      <c r="H20" s="23"/>
    </row>
    <row r="21" spans="1:8" ht="45" x14ac:dyDescent="0.2">
      <c r="A21" s="109"/>
      <c r="B21" s="28" t="str">
        <f>Criteria!B20</f>
        <v>RGAA</v>
      </c>
      <c r="C21" s="28" t="str">
        <f>Criteria!C20</f>
        <v>4.4</v>
      </c>
      <c r="D21" s="23" t="str">
        <f>Criteria!D20</f>
        <v>For each pre-recorded synchronised time-based media with synchronised subtitles, are these captions relevant?</v>
      </c>
      <c r="E21" s="23" t="s">
        <v>131</v>
      </c>
      <c r="F21" s="29" t="s">
        <v>136</v>
      </c>
      <c r="G21" s="23"/>
      <c r="H21" s="23"/>
    </row>
    <row r="22" spans="1:8" ht="45" x14ac:dyDescent="0.2">
      <c r="A22" s="109"/>
      <c r="B22" s="28" t="str">
        <f>Criteria!B21</f>
        <v>RGAA</v>
      </c>
      <c r="C22" s="28" t="str">
        <f>Criteria!C21</f>
        <v>4.5</v>
      </c>
      <c r="D22" s="23" t="str">
        <f>Criteria!D21</f>
        <v>Does each pre-recorded time-based media have, if necessary, a synchronised audio description (excluding special cases)?</v>
      </c>
      <c r="E22" s="23" t="s">
        <v>131</v>
      </c>
      <c r="F22" s="29" t="s">
        <v>136</v>
      </c>
      <c r="G22" s="23"/>
      <c r="H22" s="23"/>
    </row>
    <row r="23" spans="1:8" ht="45" x14ac:dyDescent="0.2">
      <c r="A23" s="109"/>
      <c r="B23" s="28" t="str">
        <f>Criteria!B22</f>
        <v>RGAA</v>
      </c>
      <c r="C23" s="28" t="str">
        <f>Criteria!C22</f>
        <v>4.6</v>
      </c>
      <c r="D23" s="23" t="str">
        <f>Criteria!D22</f>
        <v>For each pre-recorded time-based media with a synchronised audio description, is this audio description relevant?</v>
      </c>
      <c r="E23" s="23" t="s">
        <v>131</v>
      </c>
      <c r="F23" s="29" t="s">
        <v>136</v>
      </c>
      <c r="G23" s="23"/>
      <c r="H23" s="23"/>
    </row>
    <row r="24" spans="1:8" ht="30" x14ac:dyDescent="0.2">
      <c r="A24" s="109"/>
      <c r="B24" s="28" t="str">
        <f>Criteria!B23</f>
        <v>RGAA</v>
      </c>
      <c r="C24" s="28" t="str">
        <f>Criteria!C23</f>
        <v>4.7</v>
      </c>
      <c r="D24" s="23" t="str">
        <f>Criteria!D23</f>
        <v>Is each time-based media clearly identifiable (excluding special cases)?</v>
      </c>
      <c r="E24" s="23" t="s">
        <v>131</v>
      </c>
      <c r="F24" s="29" t="s">
        <v>136</v>
      </c>
      <c r="G24" s="23"/>
      <c r="H24" s="23"/>
    </row>
    <row r="25" spans="1:8" ht="30" x14ac:dyDescent="0.2">
      <c r="A25" s="109"/>
      <c r="B25" s="28" t="str">
        <f>Criteria!B24</f>
        <v>RGAA</v>
      </c>
      <c r="C25" s="28" t="str">
        <f>Criteria!C24</f>
        <v>4.8</v>
      </c>
      <c r="D25" s="23" t="str">
        <f>Criteria!D24</f>
        <v>Does each non-time-based media have, if necessary, an alternative (excluding special cases)?</v>
      </c>
      <c r="E25" s="23" t="s">
        <v>131</v>
      </c>
      <c r="F25" s="29" t="s">
        <v>136</v>
      </c>
      <c r="G25" s="23"/>
      <c r="H25" s="23"/>
    </row>
    <row r="26" spans="1:8" ht="30" x14ac:dyDescent="0.2">
      <c r="A26" s="109"/>
      <c r="B26" s="28" t="str">
        <f>Criteria!B25</f>
        <v>RGAA</v>
      </c>
      <c r="C26" s="28" t="str">
        <f>Criteria!C25</f>
        <v>4.9</v>
      </c>
      <c r="D26" s="23" t="str">
        <f>Criteria!D25</f>
        <v>For each non-time-based media having an alternative, is this alternative relevant?</v>
      </c>
      <c r="E26" s="23" t="s">
        <v>131</v>
      </c>
      <c r="F26" s="29" t="s">
        <v>136</v>
      </c>
      <c r="G26" s="23"/>
      <c r="H26" s="23"/>
    </row>
    <row r="27" spans="1:8" ht="30" x14ac:dyDescent="0.2">
      <c r="A27" s="109"/>
      <c r="B27" s="28" t="str">
        <f>Criteria!B26</f>
        <v>RGAA</v>
      </c>
      <c r="C27" s="28" t="str">
        <f>Criteria!C26</f>
        <v>4.10</v>
      </c>
      <c r="D27" s="23" t="str">
        <f>Criteria!D26</f>
        <v>Is each automatically triggered sound controllable by the user?</v>
      </c>
      <c r="E27" s="23" t="s">
        <v>131</v>
      </c>
      <c r="F27" s="29" t="s">
        <v>136</v>
      </c>
      <c r="G27" s="23"/>
      <c r="H27" s="23"/>
    </row>
    <row r="28" spans="1:8" ht="30" x14ac:dyDescent="0.2">
      <c r="A28" s="109"/>
      <c r="B28" s="28" t="str">
        <f>Criteria!B27</f>
        <v>RGAA</v>
      </c>
      <c r="C28" s="28" t="str">
        <f>Criteria!C27</f>
        <v>4.11</v>
      </c>
      <c r="D28" s="23" t="str">
        <f>Criteria!D27</f>
        <v>Is the viewing of each time-based media, if required, controllable by keyboard and any pointing device?</v>
      </c>
      <c r="E28" s="23" t="s">
        <v>131</v>
      </c>
      <c r="F28" s="29" t="s">
        <v>136</v>
      </c>
      <c r="G28" s="23"/>
      <c r="H28" s="23"/>
    </row>
    <row r="29" spans="1:8" ht="45" x14ac:dyDescent="0.2">
      <c r="A29" s="109"/>
      <c r="B29" s="28" t="str">
        <f>Criteria!B28</f>
        <v>RGAA</v>
      </c>
      <c r="C29" s="28" t="str">
        <f>Criteria!C28</f>
        <v>4.12</v>
      </c>
      <c r="D29" s="23" t="str">
        <f>Criteria!D28</f>
        <v>Is the viewing of each non-time-based media accessible and operable by keyboard and any pointing device?</v>
      </c>
      <c r="E29" s="23" t="s">
        <v>131</v>
      </c>
      <c r="F29" s="29" t="s">
        <v>136</v>
      </c>
      <c r="G29" s="23"/>
      <c r="H29" s="23"/>
    </row>
    <row r="30" spans="1:8" ht="45" x14ac:dyDescent="0.2">
      <c r="A30" s="109"/>
      <c r="B30" s="28" t="str">
        <f>Criteria!B29</f>
        <v>RGAA</v>
      </c>
      <c r="C30" s="28" t="str">
        <f>Criteria!C29</f>
        <v>4.13</v>
      </c>
      <c r="D30" s="23" t="str">
        <f>Criteria!D29</f>
        <v>Is each time-based media and non-time-based media compatible with assistive technologies (excluding special cases)?</v>
      </c>
      <c r="E30" s="23" t="s">
        <v>131</v>
      </c>
      <c r="F30" s="29" t="s">
        <v>136</v>
      </c>
      <c r="G30" s="23"/>
      <c r="H30" s="23"/>
    </row>
    <row r="31" spans="1:8" ht="60" x14ac:dyDescent="0.2">
      <c r="A31" s="109"/>
      <c r="B31" s="28" t="str">
        <f>Criteria!B30</f>
        <v>-</v>
      </c>
      <c r="C31" s="28" t="str">
        <f>Criteria!C30</f>
        <v>4.14</v>
      </c>
      <c r="D31" s="23" t="str">
        <f>Criteria!D30</f>
        <v>For each time-based media that has a synchronised caption or audio description track, are the control features for these alternatives presented at the same level as the main features?</v>
      </c>
      <c r="E31" s="23" t="s">
        <v>131</v>
      </c>
      <c r="F31" s="29" t="s">
        <v>136</v>
      </c>
      <c r="G31" s="23"/>
      <c r="H31" s="23"/>
    </row>
    <row r="32" spans="1:8" ht="60" x14ac:dyDescent="0.2">
      <c r="A32" s="109"/>
      <c r="B32" s="28" t="str">
        <f>Criteria!B31</f>
        <v>-</v>
      </c>
      <c r="C32" s="28" t="str">
        <f>Criteria!C31</f>
        <v>4.15</v>
      </c>
      <c r="D32" s="23" t="str">
        <f>Criteria!D31</f>
        <v>For each feature that transmits, converts or records pre-recorded synchronised time-based media that has a captions track, are the captions correctly preserved at the end of the process?</v>
      </c>
      <c r="E32" s="23" t="s">
        <v>131</v>
      </c>
      <c r="F32" s="29" t="s">
        <v>136</v>
      </c>
      <c r="G32" s="23"/>
      <c r="H32" s="23"/>
    </row>
    <row r="33" spans="1:9" ht="60" x14ac:dyDescent="0.2">
      <c r="A33" s="109"/>
      <c r="B33" s="28" t="str">
        <f>Criteria!B32</f>
        <v>-</v>
      </c>
      <c r="C33" s="28" t="str">
        <f>Criteria!C32</f>
        <v>4.16</v>
      </c>
      <c r="D33" s="23" t="str">
        <f>Criteria!D32</f>
        <v>For each feature that transmits, converts or records a pre-recorded time-based media with an audio description, is at the end of the process the audio description correctly preserved?</v>
      </c>
      <c r="E33" s="23" t="s">
        <v>131</v>
      </c>
      <c r="F33" s="29" t="s">
        <v>136</v>
      </c>
      <c r="G33" s="23"/>
      <c r="H33" s="23"/>
    </row>
    <row r="34" spans="1:9" ht="45" x14ac:dyDescent="0.2">
      <c r="A34" s="109"/>
      <c r="B34" s="28" t="str">
        <f>Criteria!B33</f>
        <v>-</v>
      </c>
      <c r="C34" s="28" t="str">
        <f>Criteria!C33</f>
        <v>4.17</v>
      </c>
      <c r="D34" s="23" t="str">
        <f>Criteria!D33</f>
        <v>For each pre-recorded time-based media, is the presentation of captions controllable by the user (excluding special cases)?</v>
      </c>
      <c r="E34" s="23" t="s">
        <v>131</v>
      </c>
      <c r="F34" s="29" t="s">
        <v>136</v>
      </c>
      <c r="G34" s="23"/>
      <c r="H34" s="23"/>
    </row>
    <row r="35" spans="1:9" ht="45" x14ac:dyDescent="0.2">
      <c r="A35" s="110"/>
      <c r="B35" s="28" t="str">
        <f>Criteria!B34</f>
        <v>-</v>
      </c>
      <c r="C35" s="28" t="str">
        <f>Criteria!C34</f>
        <v>4.18</v>
      </c>
      <c r="D35" s="23" t="str">
        <f>Criteria!D34</f>
        <v>For each pre-recorded synchronised time-based media that has subtitles, can these be vocalised (excluding special cases)?</v>
      </c>
      <c r="E35" s="23" t="s">
        <v>131</v>
      </c>
      <c r="F35" s="29" t="s">
        <v>136</v>
      </c>
      <c r="G35" s="23"/>
      <c r="H35" s="23"/>
    </row>
    <row r="36" spans="1:9" ht="30" x14ac:dyDescent="0.2">
      <c r="A36" s="108" t="str">
        <f>Criteria!$A$35</f>
        <v>TABLES</v>
      </c>
      <c r="B36" s="28" t="str">
        <f>Criteria!B35</f>
        <v>RGAA</v>
      </c>
      <c r="C36" s="28" t="str">
        <f>Criteria!C35</f>
        <v>5.1</v>
      </c>
      <c r="D36" s="23" t="str">
        <f>Criteria!D35</f>
        <v>Does each complex data table have a summary?</v>
      </c>
      <c r="E36" s="23" t="s">
        <v>131</v>
      </c>
      <c r="F36" s="29" t="s">
        <v>136</v>
      </c>
      <c r="G36" s="23"/>
      <c r="H36" s="23"/>
    </row>
    <row r="37" spans="1:9" ht="30" x14ac:dyDescent="0.2">
      <c r="A37" s="109"/>
      <c r="B37" s="28" t="str">
        <f>Criteria!B36</f>
        <v>RGAA</v>
      </c>
      <c r="C37" s="28" t="str">
        <f>Criteria!C36</f>
        <v>5.2</v>
      </c>
      <c r="D37" s="23" t="str">
        <f>Criteria!D36</f>
        <v>For each complex data table with a summary, is the summary relevant?</v>
      </c>
      <c r="E37" s="23" t="s">
        <v>131</v>
      </c>
      <c r="F37" s="29" t="s">
        <v>136</v>
      </c>
      <c r="G37" s="23"/>
      <c r="H37" s="23"/>
    </row>
    <row r="38" spans="1:9" ht="30" x14ac:dyDescent="0.2">
      <c r="A38" s="109"/>
      <c r="B38" s="28" t="str">
        <f>Criteria!B37</f>
        <v>RGAA</v>
      </c>
      <c r="C38" s="28" t="str">
        <f>Criteria!C37</f>
        <v>5.3</v>
      </c>
      <c r="D38" s="23" t="str">
        <f>Criteria!D37</f>
        <v>For each layout table, is the linearized content still comprehensible?</v>
      </c>
      <c r="E38" s="23" t="s">
        <v>131</v>
      </c>
      <c r="F38" s="29" t="s">
        <v>136</v>
      </c>
      <c r="G38" s="23"/>
      <c r="H38" s="23"/>
    </row>
    <row r="39" spans="1:9" ht="30" x14ac:dyDescent="0.2">
      <c r="A39" s="109"/>
      <c r="B39" s="28" t="str">
        <f>Criteria!B38</f>
        <v>RGAA</v>
      </c>
      <c r="C39" s="28" t="str">
        <f>Criteria!C38</f>
        <v>5.4</v>
      </c>
      <c r="D39" s="23" t="str">
        <f>Criteria!D38</f>
        <v>For each data table with a title, is the title correctly associated with the data table?</v>
      </c>
      <c r="E39" s="23" t="s">
        <v>131</v>
      </c>
      <c r="F39" s="29" t="s">
        <v>136</v>
      </c>
      <c r="G39" s="23"/>
      <c r="H39" s="23"/>
    </row>
    <row r="40" spans="1:9" ht="30" x14ac:dyDescent="0.2">
      <c r="A40" s="109"/>
      <c r="B40" s="28" t="str">
        <f>Criteria!B39</f>
        <v>RGAA</v>
      </c>
      <c r="C40" s="28" t="str">
        <f>Criteria!C39</f>
        <v>5.5</v>
      </c>
      <c r="D40" s="23" t="str">
        <f>Criteria!D39</f>
        <v>For each data table with a title, is the title relevant?</v>
      </c>
      <c r="E40" s="23" t="s">
        <v>131</v>
      </c>
      <c r="F40" s="29" t="s">
        <v>136</v>
      </c>
      <c r="G40" s="31"/>
      <c r="H40" s="23"/>
    </row>
    <row r="41" spans="1:9" ht="30" x14ac:dyDescent="0.2">
      <c r="A41" s="109"/>
      <c r="B41" s="28" t="str">
        <f>Criteria!B40</f>
        <v>RGAA</v>
      </c>
      <c r="C41" s="28" t="str">
        <f>Criteria!C40</f>
        <v>5.6</v>
      </c>
      <c r="D41" s="23" t="str">
        <f>Criteria!D40</f>
        <v>For each data table, are each column header and each row header correctly declared?</v>
      </c>
      <c r="E41" s="23" t="s">
        <v>131</v>
      </c>
      <c r="F41" s="29" t="s">
        <v>136</v>
      </c>
      <c r="G41" s="23"/>
      <c r="H41" s="23"/>
    </row>
    <row r="42" spans="1:9" ht="45" x14ac:dyDescent="0.2">
      <c r="A42" s="109"/>
      <c r="B42" s="28" t="str">
        <f>Criteria!B41</f>
        <v>RGAA</v>
      </c>
      <c r="C42" s="28" t="str">
        <f>Criteria!C41</f>
        <v>5.7</v>
      </c>
      <c r="D42" s="23" t="str">
        <f>Criteria!D41</f>
        <v>For each data table, is the appropriate technique used to associate each cell with its headers (excluding special cases)?</v>
      </c>
      <c r="E42" s="23" t="s">
        <v>131</v>
      </c>
      <c r="F42" s="29" t="s">
        <v>136</v>
      </c>
      <c r="G42" s="23"/>
      <c r="H42" s="23"/>
    </row>
    <row r="43" spans="1:9" ht="30" x14ac:dyDescent="0.2">
      <c r="A43" s="110"/>
      <c r="B43" s="28" t="str">
        <f>Criteria!B42</f>
        <v>RGAA</v>
      </c>
      <c r="C43" s="28" t="str">
        <f>Criteria!C42</f>
        <v>5.8</v>
      </c>
      <c r="D43" s="23" t="str">
        <f>Criteria!D42</f>
        <v>Each layout table must not use elements specific to data tables. Is this rule respected?</v>
      </c>
      <c r="E43" s="23" t="s">
        <v>131</v>
      </c>
      <c r="F43" s="29" t="s">
        <v>136</v>
      </c>
      <c r="G43" s="23"/>
      <c r="H43" s="23"/>
    </row>
    <row r="44" spans="1:9" ht="30" x14ac:dyDescent="0.2">
      <c r="A44" s="108" t="str">
        <f>Criteria!$A$43</f>
        <v>LINKS</v>
      </c>
      <c r="B44" s="28" t="str">
        <f>Criteria!B43</f>
        <v>RGAA</v>
      </c>
      <c r="C44" s="28" t="str">
        <f>Criteria!C43</f>
        <v>6.1</v>
      </c>
      <c r="D44" s="23" t="str">
        <f>Criteria!D43</f>
        <v>Is every link explicit (except in special cases)?</v>
      </c>
      <c r="E44" s="23" t="s">
        <v>131</v>
      </c>
      <c r="F44" s="29" t="s">
        <v>136</v>
      </c>
      <c r="G44" s="23"/>
      <c r="H44" s="23"/>
    </row>
    <row r="45" spans="1:9" ht="30" x14ac:dyDescent="0.2">
      <c r="A45" s="110"/>
      <c r="B45" s="28" t="str">
        <f>Criteria!B44</f>
        <v>RGAA</v>
      </c>
      <c r="C45" s="28" t="str">
        <f>Criteria!C44</f>
        <v>6.2</v>
      </c>
      <c r="D45" s="23" t="str">
        <f>Criteria!D44</f>
        <v>On each web page, does each link have an accessible name?</v>
      </c>
      <c r="E45" s="23" t="s">
        <v>131</v>
      </c>
      <c r="F45" s="29" t="s">
        <v>136</v>
      </c>
      <c r="G45" s="23"/>
      <c r="H45" s="23"/>
    </row>
    <row r="46" spans="1:9" ht="30" x14ac:dyDescent="0.2">
      <c r="A46" s="108" t="str">
        <f>Criteria!$A$45</f>
        <v>SCRIPTS</v>
      </c>
      <c r="B46" s="28" t="str">
        <f>Criteria!B45</f>
        <v>RGAA</v>
      </c>
      <c r="C46" s="28" t="str">
        <f>Criteria!C45</f>
        <v>7.1</v>
      </c>
      <c r="D46" s="23" t="str">
        <f>Criteria!D45</f>
        <v>Is each script, if necessary, compatible with assistive technologies?</v>
      </c>
      <c r="E46" s="23" t="s">
        <v>131</v>
      </c>
      <c r="F46" s="29" t="s">
        <v>136</v>
      </c>
      <c r="G46" s="23"/>
      <c r="H46" s="23"/>
    </row>
    <row r="47" spans="1:9" ht="30" x14ac:dyDescent="0.2">
      <c r="A47" s="109"/>
      <c r="B47" s="28" t="str">
        <f>Criteria!B46</f>
        <v>RGAA</v>
      </c>
      <c r="C47" s="28" t="str">
        <f>Criteria!C46</f>
        <v>7.2</v>
      </c>
      <c r="D47" s="23" t="str">
        <f>Criteria!D46</f>
        <v>For each script with an alternative, is this alternative relevant?</v>
      </c>
      <c r="E47" s="23" t="s">
        <v>131</v>
      </c>
      <c r="F47" s="29" t="s">
        <v>136</v>
      </c>
      <c r="G47" s="23"/>
      <c r="H47" s="23"/>
      <c r="I47" s="37"/>
    </row>
    <row r="48" spans="1:9" ht="30" x14ac:dyDescent="0.2">
      <c r="A48" s="109"/>
      <c r="B48" s="28" t="str">
        <f>Criteria!B47</f>
        <v>RGAA</v>
      </c>
      <c r="C48" s="28" t="str">
        <f>Criteria!C47</f>
        <v>7.3</v>
      </c>
      <c r="D48" s="23" t="str">
        <f>Criteria!D47</f>
        <v>Is each script accessible and operable by keyboard and any pointing device (excluding special cases)?</v>
      </c>
      <c r="E48" s="23" t="s">
        <v>131</v>
      </c>
      <c r="F48" s="29" t="s">
        <v>136</v>
      </c>
      <c r="G48" s="23"/>
      <c r="H48" s="23"/>
    </row>
    <row r="49" spans="1:8" ht="30" x14ac:dyDescent="0.2">
      <c r="A49" s="109"/>
      <c r="B49" s="28" t="str">
        <f>Criteria!B48</f>
        <v>RGAA</v>
      </c>
      <c r="C49" s="28" t="str">
        <f>Criteria!C48</f>
        <v>7.4</v>
      </c>
      <c r="D49" s="23" t="str">
        <f>Criteria!D48</f>
        <v>For each script that initiates a context change, is the user warned or does the user have control?</v>
      </c>
      <c r="E49" s="23" t="s">
        <v>131</v>
      </c>
      <c r="F49" s="29" t="s">
        <v>136</v>
      </c>
      <c r="G49" s="23"/>
      <c r="H49" s="23"/>
    </row>
    <row r="50" spans="1:8" ht="30" x14ac:dyDescent="0.2">
      <c r="A50" s="110"/>
      <c r="B50" s="28" t="str">
        <f>Criteria!B49</f>
        <v>RGAA</v>
      </c>
      <c r="C50" s="28" t="str">
        <f>Criteria!C49</f>
        <v>7.5</v>
      </c>
      <c r="D50" s="23" t="str">
        <f>Criteria!D49</f>
        <v>On each web page, are status messages correctly rendered (by assistive technologies)?</v>
      </c>
      <c r="E50" s="23" t="s">
        <v>131</v>
      </c>
      <c r="F50" s="29" t="s">
        <v>136</v>
      </c>
      <c r="G50" s="23"/>
      <c r="H50" s="23"/>
    </row>
    <row r="51" spans="1:8" ht="30" x14ac:dyDescent="0.2">
      <c r="A51" s="108" t="str">
        <f>Criteria!$A$50</f>
        <v>MANDATORY ELEMENTS</v>
      </c>
      <c r="B51" s="28" t="str">
        <f>Criteria!B50</f>
        <v>RGAA</v>
      </c>
      <c r="C51" s="28" t="str">
        <f>Criteria!C50</f>
        <v>8.1</v>
      </c>
      <c r="D51" s="23" t="str">
        <f>Criteria!D50</f>
        <v>Has each web page a defined document type?</v>
      </c>
      <c r="E51" s="23" t="s">
        <v>131</v>
      </c>
      <c r="F51" s="29" t="s">
        <v>136</v>
      </c>
      <c r="G51" s="23"/>
      <c r="H51" s="23"/>
    </row>
    <row r="52" spans="1:8" ht="30" x14ac:dyDescent="0.2">
      <c r="A52" s="109"/>
      <c r="B52" s="28" t="str">
        <f>Criteria!B51</f>
        <v>RGAA</v>
      </c>
      <c r="C52" s="28" t="str">
        <f>Criteria!C51</f>
        <v>8.2</v>
      </c>
      <c r="D52" s="23" t="str">
        <f>Criteria!D51</f>
        <v>For each web page, is the generated source code valid for the specified document type?</v>
      </c>
      <c r="E52" s="23" t="s">
        <v>131</v>
      </c>
      <c r="F52" s="29" t="s">
        <v>136</v>
      </c>
      <c r="G52" s="23"/>
      <c r="H52" s="23"/>
    </row>
    <row r="53" spans="1:8" ht="30" x14ac:dyDescent="0.2">
      <c r="A53" s="109"/>
      <c r="B53" s="28" t="str">
        <f>Criteria!B52</f>
        <v>RGAA</v>
      </c>
      <c r="C53" s="28" t="str">
        <f>Criteria!C52</f>
        <v>8.3</v>
      </c>
      <c r="D53" s="23" t="str">
        <f>Criteria!D52</f>
        <v>On each web page, is the default language present?</v>
      </c>
      <c r="E53" s="23" t="s">
        <v>131</v>
      </c>
      <c r="F53" s="29" t="s">
        <v>136</v>
      </c>
      <c r="G53" s="23"/>
      <c r="H53" s="23"/>
    </row>
    <row r="54" spans="1:8" ht="30" x14ac:dyDescent="0.2">
      <c r="A54" s="109"/>
      <c r="B54" s="28" t="str">
        <f>Criteria!B53</f>
        <v>RGAA</v>
      </c>
      <c r="C54" s="28" t="str">
        <f>Criteria!C53</f>
        <v>8.4</v>
      </c>
      <c r="D54" s="23" t="str">
        <f>Criteria!D53</f>
        <v>For each web page with a default language, is the language code relevant?</v>
      </c>
      <c r="E54" s="23" t="s">
        <v>131</v>
      </c>
      <c r="F54" s="29" t="s">
        <v>136</v>
      </c>
      <c r="G54" s="23"/>
      <c r="H54" s="23"/>
    </row>
    <row r="55" spans="1:8" ht="30" x14ac:dyDescent="0.2">
      <c r="A55" s="109"/>
      <c r="B55" s="28" t="str">
        <f>Criteria!B54</f>
        <v>RGAA</v>
      </c>
      <c r="C55" s="28" t="str">
        <f>Criteria!C54</f>
        <v>8.5</v>
      </c>
      <c r="D55" s="23" t="str">
        <f>Criteria!D54</f>
        <v>Does every web page have a page title?</v>
      </c>
      <c r="E55" s="23" t="s">
        <v>131</v>
      </c>
      <c r="F55" s="29" t="s">
        <v>136</v>
      </c>
      <c r="G55" s="23"/>
      <c r="H55" s="23"/>
    </row>
    <row r="56" spans="1:8" ht="30" x14ac:dyDescent="0.2">
      <c r="A56" s="109"/>
      <c r="B56" s="28" t="str">
        <f>Criteria!B55</f>
        <v>RGAA</v>
      </c>
      <c r="C56" s="28" t="str">
        <f>Criteria!C55</f>
        <v>8.6</v>
      </c>
      <c r="D56" s="23" t="str">
        <f>Criteria!D55</f>
        <v>For each web page with a page title, is this title relevant?</v>
      </c>
      <c r="E56" s="23" t="s">
        <v>131</v>
      </c>
      <c r="F56" s="29" t="s">
        <v>136</v>
      </c>
      <c r="G56" s="23"/>
      <c r="H56" s="23"/>
    </row>
    <row r="57" spans="1:8" ht="30" x14ac:dyDescent="0.2">
      <c r="A57" s="109"/>
      <c r="B57" s="28" t="str">
        <f>Criteria!B56</f>
        <v>RGAA</v>
      </c>
      <c r="C57" s="28" t="str">
        <f>Criteria!C56</f>
        <v>8.7</v>
      </c>
      <c r="D57" s="23" t="str">
        <f>Criteria!D56</f>
        <v>On each web page, is each language change indicated in the source code (excluding special cases)?</v>
      </c>
      <c r="E57" s="23" t="s">
        <v>131</v>
      </c>
      <c r="F57" s="29" t="s">
        <v>136</v>
      </c>
      <c r="G57" s="23"/>
      <c r="H57" s="23"/>
    </row>
    <row r="58" spans="1:8" ht="30" x14ac:dyDescent="0.2">
      <c r="A58" s="109"/>
      <c r="B58" s="28" t="str">
        <f>Criteria!B57</f>
        <v>RGAA</v>
      </c>
      <c r="C58" s="28" t="str">
        <f>Criteria!C57</f>
        <v>8.8</v>
      </c>
      <c r="D58" s="23" t="str">
        <f>Criteria!D57</f>
        <v>On each web page, is the language code for each language change valid and relevant?</v>
      </c>
      <c r="E58" s="23" t="s">
        <v>131</v>
      </c>
      <c r="F58" s="29" t="s">
        <v>136</v>
      </c>
      <c r="G58" s="23"/>
      <c r="H58" s="23"/>
    </row>
    <row r="59" spans="1:8" ht="30" x14ac:dyDescent="0.2">
      <c r="A59" s="109"/>
      <c r="B59" s="28" t="str">
        <f>Criteria!B58</f>
        <v>RGAA</v>
      </c>
      <c r="C59" s="28" t="str">
        <f>Criteria!C58</f>
        <v>8.9</v>
      </c>
      <c r="D59" s="23" t="str">
        <f>Criteria!D58</f>
        <v>On each web page, tags must not be used only for layout purposes. Is this rule respected?</v>
      </c>
      <c r="E59" s="23" t="s">
        <v>131</v>
      </c>
      <c r="F59" s="29" t="s">
        <v>136</v>
      </c>
      <c r="G59" s="23"/>
      <c r="H59" s="23"/>
    </row>
    <row r="60" spans="1:8" ht="30" x14ac:dyDescent="0.2">
      <c r="A60" s="110"/>
      <c r="B60" s="28" t="str">
        <f>Criteria!B59</f>
        <v>RGAA</v>
      </c>
      <c r="C60" s="28" t="str">
        <f>Criteria!C59</f>
        <v>8.10</v>
      </c>
      <c r="D60" s="23" t="str">
        <f>Criteria!D59</f>
        <v>On each web page, are changes in reading direction indicated?</v>
      </c>
      <c r="E60" s="23" t="s">
        <v>131</v>
      </c>
      <c r="F60" s="29" t="s">
        <v>136</v>
      </c>
      <c r="G60" s="23"/>
      <c r="H60" s="23"/>
    </row>
    <row r="61" spans="1:8" ht="30" x14ac:dyDescent="0.2">
      <c r="A61" s="108" t="str">
        <f>Criteria!$A$60</f>
        <v>STRUCTURE</v>
      </c>
      <c r="B61" s="28" t="str">
        <f>Criteria!B60</f>
        <v>RGAA</v>
      </c>
      <c r="C61" s="28" t="str">
        <f>Criteria!C60</f>
        <v>9.1</v>
      </c>
      <c r="D61" s="23" t="str">
        <f>Criteria!D60</f>
        <v>On each web page, is the information structured by the appropriate use of headings?</v>
      </c>
      <c r="E61" s="23" t="s">
        <v>131</v>
      </c>
      <c r="F61" s="29" t="s">
        <v>136</v>
      </c>
      <c r="G61" s="23"/>
      <c r="H61" s="23"/>
    </row>
    <row r="62" spans="1:8" ht="30" x14ac:dyDescent="0.2">
      <c r="A62" s="109"/>
      <c r="B62" s="28" t="str">
        <f>Criteria!B61</f>
        <v>RGAA</v>
      </c>
      <c r="C62" s="28" t="str">
        <f>Criteria!C61</f>
        <v>9.2</v>
      </c>
      <c r="D62" s="23" t="str">
        <f>Criteria!D61</f>
        <v>On each web page, is the document structure consistent (excluding special cases)?</v>
      </c>
      <c r="E62" s="23" t="s">
        <v>131</v>
      </c>
      <c r="F62" s="29" t="s">
        <v>136</v>
      </c>
      <c r="G62" s="23"/>
      <c r="H62" s="23"/>
    </row>
    <row r="63" spans="1:8" ht="30" x14ac:dyDescent="0.2">
      <c r="A63" s="109"/>
      <c r="B63" s="28" t="str">
        <f>Criteria!B62</f>
        <v>RGAA</v>
      </c>
      <c r="C63" s="28" t="str">
        <f>Criteria!C62</f>
        <v>9.3</v>
      </c>
      <c r="D63" s="23" t="str">
        <f>Criteria!D62</f>
        <v>On each web page, is each list correctly structured?</v>
      </c>
      <c r="E63" s="23" t="s">
        <v>131</v>
      </c>
      <c r="F63" s="29" t="s">
        <v>136</v>
      </c>
      <c r="G63" s="23"/>
      <c r="H63" s="23"/>
    </row>
    <row r="64" spans="1:8" ht="30" x14ac:dyDescent="0.2">
      <c r="A64" s="110"/>
      <c r="B64" s="28" t="str">
        <f>Criteria!B63</f>
        <v>RGAA</v>
      </c>
      <c r="C64" s="28" t="str">
        <f>Criteria!C63</f>
        <v>9.4</v>
      </c>
      <c r="D64" s="23" t="str">
        <f>Criteria!D63</f>
        <v>On each web page, is each quotation correctly indicated?</v>
      </c>
      <c r="E64" s="23" t="s">
        <v>131</v>
      </c>
      <c r="F64" s="29" t="s">
        <v>136</v>
      </c>
      <c r="G64" s="23"/>
      <c r="H64" s="23"/>
    </row>
    <row r="65" spans="1:8" ht="30" x14ac:dyDescent="0.2">
      <c r="A65" s="108" t="str">
        <f>Criteria!$A$64</f>
        <v>PRESENTATION</v>
      </c>
      <c r="B65" s="28" t="str">
        <f>Criteria!B64</f>
        <v>RGAA</v>
      </c>
      <c r="C65" s="28" t="str">
        <f>Criteria!C64</f>
        <v>10.1</v>
      </c>
      <c r="D65" s="23" t="str">
        <f>Criteria!D64</f>
        <v>In the website, are style sheets used to control the presentation of information?</v>
      </c>
      <c r="E65" s="23" t="s">
        <v>131</v>
      </c>
      <c r="F65" s="29" t="s">
        <v>136</v>
      </c>
      <c r="G65" s="23"/>
      <c r="H65" s="23"/>
    </row>
    <row r="66" spans="1:8" ht="45" x14ac:dyDescent="0.2">
      <c r="A66" s="109"/>
      <c r="B66" s="28" t="str">
        <f>Criteria!B65</f>
        <v>RGAA</v>
      </c>
      <c r="C66" s="28" t="str">
        <f>Criteria!C65</f>
        <v>10.2</v>
      </c>
      <c r="D66" s="23" t="str">
        <f>Criteria!D65</f>
        <v>On each web page, is the visible content conveying information still present when the style sheets are deactivated?</v>
      </c>
      <c r="E66" s="23" t="s">
        <v>131</v>
      </c>
      <c r="F66" s="29" t="s">
        <v>136</v>
      </c>
      <c r="G66" s="23"/>
      <c r="H66" s="23"/>
    </row>
    <row r="67" spans="1:8" ht="30" x14ac:dyDescent="0.2">
      <c r="A67" s="109"/>
      <c r="B67" s="28" t="str">
        <f>Criteria!B66</f>
        <v>RGAA</v>
      </c>
      <c r="C67" s="28" t="str">
        <f>Criteria!C66</f>
        <v>10.3</v>
      </c>
      <c r="D67" s="23" t="str">
        <f>Criteria!D66</f>
        <v>On each web page, does the information remain understandable when the style sheets are deactivated?</v>
      </c>
      <c r="E67" s="23" t="s">
        <v>131</v>
      </c>
      <c r="F67" s="29" t="s">
        <v>136</v>
      </c>
      <c r="G67" s="23"/>
      <c r="H67" s="23"/>
    </row>
    <row r="68" spans="1:8" ht="45" x14ac:dyDescent="0.2">
      <c r="A68" s="109"/>
      <c r="B68" s="28" t="str">
        <f>Criteria!B67</f>
        <v>RGAA</v>
      </c>
      <c r="C68" s="28" t="str">
        <f>Criteria!C67</f>
        <v>10.4</v>
      </c>
      <c r="D68" s="23" t="str">
        <f>Criteria!D67</f>
        <v>On each web page, is the text still readable when the font size is increased by at least 200% (excluding special cases)?</v>
      </c>
      <c r="E68" s="23" t="s">
        <v>131</v>
      </c>
      <c r="F68" s="29" t="s">
        <v>136</v>
      </c>
      <c r="G68" s="23"/>
      <c r="H68" s="23"/>
    </row>
    <row r="69" spans="1:8" ht="30" x14ac:dyDescent="0.2">
      <c r="A69" s="109"/>
      <c r="B69" s="28" t="str">
        <f>Criteria!B68</f>
        <v>RGAA</v>
      </c>
      <c r="C69" s="28" t="str">
        <f>Criteria!C68</f>
        <v>10.5</v>
      </c>
      <c r="D69" s="23" t="str">
        <f>Criteria!D68</f>
        <v>On each web page, are the CSS declarations for element background and font colours used correctly?</v>
      </c>
      <c r="E69" s="23" t="s">
        <v>131</v>
      </c>
      <c r="F69" s="29" t="s">
        <v>136</v>
      </c>
      <c r="G69" s="23"/>
      <c r="H69" s="23"/>
    </row>
    <row r="70" spans="1:8" ht="30" x14ac:dyDescent="0.2">
      <c r="A70" s="109"/>
      <c r="B70" s="28" t="str">
        <f>Criteria!B69</f>
        <v>RGAA</v>
      </c>
      <c r="C70" s="28" t="str">
        <f>Criteria!C69</f>
        <v>10.6</v>
      </c>
      <c r="D70" s="23" t="str">
        <f>Criteria!D69</f>
        <v>On each web page, is each link whose nature is not obvious visible in relation to the surrounding text?</v>
      </c>
      <c r="E70" s="23" t="s">
        <v>131</v>
      </c>
      <c r="F70" s="29" t="s">
        <v>136</v>
      </c>
      <c r="G70" s="23"/>
      <c r="H70" s="23"/>
    </row>
    <row r="71" spans="1:8" ht="30" x14ac:dyDescent="0.2">
      <c r="A71" s="109"/>
      <c r="B71" s="28" t="str">
        <f>Criteria!B70</f>
        <v>RGAA</v>
      </c>
      <c r="C71" s="28" t="str">
        <f>Criteria!C70</f>
        <v>10.7</v>
      </c>
      <c r="D71" s="23" t="str">
        <f>Criteria!D70</f>
        <v>On each web page, for each element receiving the focus, is the focus visible?</v>
      </c>
      <c r="E71" s="23" t="s">
        <v>131</v>
      </c>
      <c r="F71" s="29" t="s">
        <v>136</v>
      </c>
      <c r="G71" s="23"/>
      <c r="H71" s="23"/>
    </row>
    <row r="72" spans="1:8" ht="30" x14ac:dyDescent="0.2">
      <c r="A72" s="109"/>
      <c r="B72" s="28" t="str">
        <f>Criteria!B71</f>
        <v>RGAA</v>
      </c>
      <c r="C72" s="28" t="str">
        <f>Criteria!C71</f>
        <v>10.8</v>
      </c>
      <c r="D72" s="23" t="str">
        <f>Criteria!D71</f>
        <v>For each web page, should hidden content be ignored by assistive technologies?</v>
      </c>
      <c r="E72" s="23" t="s">
        <v>131</v>
      </c>
      <c r="F72" s="29" t="s">
        <v>136</v>
      </c>
      <c r="G72" s="23"/>
      <c r="H72" s="23"/>
    </row>
    <row r="73" spans="1:8" ht="30" x14ac:dyDescent="0.2">
      <c r="A73" s="109"/>
      <c r="B73" s="28" t="str">
        <f>Criteria!B72</f>
        <v>RGAA</v>
      </c>
      <c r="C73" s="28" t="str">
        <f>Criteria!C72</f>
        <v>10.9</v>
      </c>
      <c r="D73" s="23" t="str">
        <f>Criteria!D72</f>
        <v>On each web page, information must not be conveyed solely by shape, size or location. Is this rule respected?</v>
      </c>
      <c r="E73" s="23" t="s">
        <v>131</v>
      </c>
      <c r="F73" s="29" t="s">
        <v>136</v>
      </c>
      <c r="G73" s="23"/>
      <c r="H73" s="23"/>
    </row>
    <row r="74" spans="1:8" ht="45" x14ac:dyDescent="0.2">
      <c r="A74" s="109"/>
      <c r="B74" s="28" t="str">
        <f>Criteria!B73</f>
        <v>RGAA</v>
      </c>
      <c r="C74" s="28" t="str">
        <f>Criteria!C73</f>
        <v>10.10</v>
      </c>
      <c r="D74" s="23" t="str">
        <f>Criteria!D73</f>
        <v>On each web page, information must not be conveyed by shape, size or location only. Is this rule implemented appropriately?</v>
      </c>
      <c r="E74" s="23" t="s">
        <v>131</v>
      </c>
      <c r="F74" s="29" t="s">
        <v>136</v>
      </c>
      <c r="G74" s="23"/>
      <c r="H74" s="23"/>
    </row>
    <row r="75" spans="1:8" ht="75" x14ac:dyDescent="0.2">
      <c r="A75" s="109"/>
      <c r="B75" s="28" t="str">
        <f>Criteria!B74</f>
        <v>RGAA</v>
      </c>
      <c r="C75" s="28" t="str">
        <f>Criteria!C74</f>
        <v>10.11</v>
      </c>
      <c r="D75" s="23" t="str">
        <f>Criteria!D74</f>
        <v>For each web page, can the content be presented without any loss of information or functionality and without having to scroll vertically for a window with a height of 256 px or horizontally for a window with a width of 320 px (excluding special cases)?</v>
      </c>
      <c r="E75" s="23" t="s">
        <v>131</v>
      </c>
      <c r="F75" s="29" t="s">
        <v>136</v>
      </c>
      <c r="G75" s="23"/>
      <c r="H75" s="23"/>
    </row>
    <row r="76" spans="1:8" ht="45" x14ac:dyDescent="0.2">
      <c r="A76" s="109"/>
      <c r="B76" s="28" t="str">
        <f>Criteria!B75</f>
        <v>RGAA</v>
      </c>
      <c r="C76" s="28" t="str">
        <f>Criteria!C75</f>
        <v>10.12</v>
      </c>
      <c r="D76" s="23" t="str">
        <f>Criteria!D75</f>
        <v>On each web page, can the text spacing properties be redefined by the user without loss of content or functionality (except in special cases)?</v>
      </c>
      <c r="E76" s="23" t="s">
        <v>131</v>
      </c>
      <c r="F76" s="29" t="s">
        <v>136</v>
      </c>
      <c r="G76" s="23"/>
      <c r="H76" s="23"/>
    </row>
    <row r="77" spans="1:8" ht="60" x14ac:dyDescent="0.2">
      <c r="A77" s="109"/>
      <c r="B77" s="28" t="str">
        <f>Criteria!B76</f>
        <v>RGAA</v>
      </c>
      <c r="C77" s="28" t="str">
        <f>Criteria!C76</f>
        <v>10.13</v>
      </c>
      <c r="D77" s="23" t="str">
        <f>Criteria!D76</f>
        <v>On each web page, is the additional content appearing when focused or when hovering over a user interface component controllable by the user (excluding special cases)?</v>
      </c>
      <c r="E77" s="23" t="s">
        <v>131</v>
      </c>
      <c r="F77" s="29" t="s">
        <v>136</v>
      </c>
      <c r="G77" s="23"/>
      <c r="H77" s="23"/>
    </row>
    <row r="78" spans="1:8" ht="45" x14ac:dyDescent="0.2">
      <c r="A78" s="110"/>
      <c r="B78" s="28" t="str">
        <f>Criteria!B77</f>
        <v>RGAA</v>
      </c>
      <c r="C78" s="28" t="str">
        <f>Criteria!C77</f>
        <v>10.14</v>
      </c>
      <c r="D78" s="23" t="str">
        <f>Criteria!D77</f>
        <v>On each web page, can additional content that appears using CSS styles only be made visible using the keyboard and any pointing device?</v>
      </c>
      <c r="E78" s="23" t="s">
        <v>131</v>
      </c>
      <c r="F78" s="29" t="s">
        <v>136</v>
      </c>
      <c r="G78" s="23"/>
      <c r="H78" s="23"/>
    </row>
    <row r="79" spans="1:8" ht="30" x14ac:dyDescent="0.2">
      <c r="A79" s="108" t="str">
        <f>Criteria!$A$78</f>
        <v>FORMS</v>
      </c>
      <c r="B79" s="28" t="str">
        <f>Criteria!B78</f>
        <v>RGAA</v>
      </c>
      <c r="C79" s="28" t="str">
        <f>Criteria!C78</f>
        <v>11.1</v>
      </c>
      <c r="D79" s="23" t="str">
        <f>Criteria!D78</f>
        <v>Does each form input field have a label?</v>
      </c>
      <c r="E79" s="23" t="s">
        <v>131</v>
      </c>
      <c r="F79" s="29" t="s">
        <v>136</v>
      </c>
      <c r="G79" s="23"/>
      <c r="H79" s="23"/>
    </row>
    <row r="80" spans="1:8" ht="30" x14ac:dyDescent="0.2">
      <c r="A80" s="109"/>
      <c r="B80" s="28" t="str">
        <f>Criteria!B79</f>
        <v>RGAA</v>
      </c>
      <c r="C80" s="28" t="str">
        <f>Criteria!C79</f>
        <v>11.2</v>
      </c>
      <c r="D80" s="23" t="str">
        <f>Criteria!D79</f>
        <v>Is each label associated with a form field relevant (excluding special cases)?</v>
      </c>
      <c r="E80" s="23" t="s">
        <v>131</v>
      </c>
      <c r="F80" s="29" t="s">
        <v>136</v>
      </c>
      <c r="G80" s="23"/>
      <c r="H80" s="23"/>
    </row>
    <row r="81" spans="1:8" ht="60" x14ac:dyDescent="0.2">
      <c r="A81" s="109"/>
      <c r="B81" s="28" t="str">
        <f>Criteria!B80</f>
        <v>RGAA</v>
      </c>
      <c r="C81" s="28" t="str">
        <f>Criteria!C80</f>
        <v>11.3</v>
      </c>
      <c r="D81" s="23" t="str">
        <f>Criteria!D80</f>
        <v>In each form, is each label associated with a form input field having the same function and repeated several times in the same page or in a set of web pages consistent?</v>
      </c>
      <c r="E81" s="23" t="s">
        <v>131</v>
      </c>
      <c r="F81" s="29" t="s">
        <v>136</v>
      </c>
      <c r="G81" s="23"/>
      <c r="H81" s="23"/>
    </row>
    <row r="82" spans="1:8" ht="45" x14ac:dyDescent="0.2">
      <c r="A82" s="109"/>
      <c r="B82" s="28" t="str">
        <f>Criteria!B81</f>
        <v>RGAA</v>
      </c>
      <c r="C82" s="28" t="str">
        <f>Criteria!C81</f>
        <v>11.4</v>
      </c>
      <c r="D82" s="23" t="str">
        <f>Criteria!D81</f>
        <v>In each form, are each field label and its associated field located next to each other (excluding special cases)?</v>
      </c>
      <c r="E82" s="23" t="s">
        <v>131</v>
      </c>
      <c r="F82" s="29" t="s">
        <v>136</v>
      </c>
      <c r="G82" s="23"/>
      <c r="H82" s="23"/>
    </row>
    <row r="83" spans="1:8" ht="30" x14ac:dyDescent="0.2">
      <c r="A83" s="109"/>
      <c r="B83" s="28" t="str">
        <f>Criteria!B82</f>
        <v>RGAA</v>
      </c>
      <c r="C83" s="28" t="str">
        <f>Criteria!C82</f>
        <v>11.5</v>
      </c>
      <c r="D83" s="23" t="str">
        <f>Criteria!D82</f>
        <v>In each form, are the related form controls grouped together, if necessary?</v>
      </c>
      <c r="E83" s="23" t="s">
        <v>131</v>
      </c>
      <c r="F83" s="29" t="s">
        <v>136</v>
      </c>
      <c r="G83" s="23"/>
      <c r="H83" s="23"/>
    </row>
    <row r="84" spans="1:8" ht="30" x14ac:dyDescent="0.2">
      <c r="A84" s="109"/>
      <c r="B84" s="28" t="str">
        <f>Criteria!B83</f>
        <v>RGAA</v>
      </c>
      <c r="C84" s="28" t="str">
        <f>Criteria!C83</f>
        <v>11.6</v>
      </c>
      <c r="D84" s="23" t="str">
        <f>Criteria!D83</f>
        <v>In each form, does each group of related form controls have a legend?</v>
      </c>
      <c r="E84" s="23" t="s">
        <v>131</v>
      </c>
      <c r="F84" s="29" t="s">
        <v>136</v>
      </c>
      <c r="G84" s="23"/>
      <c r="H84" s="23"/>
    </row>
    <row r="85" spans="1:8" ht="30" x14ac:dyDescent="0.2">
      <c r="A85" s="109"/>
      <c r="B85" s="28" t="str">
        <f>Criteria!B84</f>
        <v>RGAA</v>
      </c>
      <c r="C85" s="28" t="str">
        <f>Criteria!C84</f>
        <v>11.7</v>
      </c>
      <c r="D85" s="23" t="str">
        <f>Criteria!D84</f>
        <v>In each form, is each legend associated with a group of related form controls relevant?</v>
      </c>
      <c r="E85" s="23" t="s">
        <v>131</v>
      </c>
      <c r="F85" s="29" t="s">
        <v>136</v>
      </c>
      <c r="G85" s="23"/>
      <c r="H85" s="23"/>
    </row>
    <row r="86" spans="1:8" ht="30" x14ac:dyDescent="0.2">
      <c r="A86" s="109"/>
      <c r="B86" s="28" t="str">
        <f>Criteria!B85</f>
        <v>RGAA</v>
      </c>
      <c r="C86" s="28" t="str">
        <f>Criteria!C85</f>
        <v>11.8</v>
      </c>
      <c r="D86" s="23" t="str">
        <f>Criteria!D85</f>
        <v>In each form, are the items of the same type in a combobox grouped together in a relevant way?</v>
      </c>
      <c r="E86" s="23" t="s">
        <v>131</v>
      </c>
      <c r="F86" s="29" t="s">
        <v>136</v>
      </c>
      <c r="G86" s="23"/>
      <c r="H86" s="23"/>
    </row>
    <row r="87" spans="1:8" ht="30" x14ac:dyDescent="0.2">
      <c r="A87" s="109"/>
      <c r="B87" s="28" t="str">
        <f>Criteria!B86</f>
        <v>RGAA</v>
      </c>
      <c r="C87" s="28" t="str">
        <f>Criteria!C86</f>
        <v>11.9</v>
      </c>
      <c r="D87" s="23" t="str">
        <f>Criteria!D86</f>
        <v>In each form, is the label of each button relevant (excluding special cases)?</v>
      </c>
      <c r="E87" s="23" t="s">
        <v>131</v>
      </c>
      <c r="F87" s="29" t="s">
        <v>136</v>
      </c>
      <c r="G87" s="23"/>
      <c r="H87" s="23"/>
    </row>
    <row r="88" spans="1:8" ht="30" x14ac:dyDescent="0.2">
      <c r="A88" s="109"/>
      <c r="B88" s="28" t="str">
        <f>Criteria!B87</f>
        <v>RGAA</v>
      </c>
      <c r="C88" s="28" t="str">
        <f>Criteria!C87</f>
        <v>11.10</v>
      </c>
      <c r="D88" s="23" t="str">
        <f>Criteria!D87</f>
        <v>In each form, is the error managementl used appropriately (excluding special cases)?</v>
      </c>
      <c r="E88" s="23" t="s">
        <v>131</v>
      </c>
      <c r="F88" s="29" t="s">
        <v>136</v>
      </c>
      <c r="G88" s="23"/>
      <c r="H88" s="23"/>
    </row>
    <row r="89" spans="1:8" ht="30" x14ac:dyDescent="0.2">
      <c r="A89" s="109"/>
      <c r="B89" s="28" t="str">
        <f>Criteria!B88</f>
        <v>RGAA</v>
      </c>
      <c r="C89" s="28" t="str">
        <f>Criteria!C88</f>
        <v>11.11</v>
      </c>
      <c r="D89" s="23" t="str">
        <f>Criteria!D88</f>
        <v>In each form, is the error management accompanied, if necessary, by suggestions to help correct input errors?</v>
      </c>
      <c r="E89" s="23" t="s">
        <v>131</v>
      </c>
      <c r="F89" s="29" t="s">
        <v>136</v>
      </c>
      <c r="G89" s="23"/>
      <c r="H89" s="23"/>
    </row>
    <row r="90" spans="1:8" ht="75" x14ac:dyDescent="0.2">
      <c r="A90" s="109"/>
      <c r="B90" s="28" t="str">
        <f>Criteria!B89</f>
        <v>RGAA</v>
      </c>
      <c r="C90" s="28" t="str">
        <f>Criteria!C89</f>
        <v>11.12</v>
      </c>
      <c r="D90" s="23" t="str">
        <f>Criteria!D89</f>
        <v>For each form that modifies or deletes data, or transmits answers to a test or examination, or whose validation has financial or legal consequences, can the data entered be modified, updated or recovered by the user?</v>
      </c>
      <c r="E90" s="23" t="s">
        <v>131</v>
      </c>
      <c r="F90" s="29" t="s">
        <v>136</v>
      </c>
      <c r="G90" s="23"/>
      <c r="H90" s="23"/>
    </row>
    <row r="91" spans="1:8" ht="30" x14ac:dyDescent="0.2">
      <c r="A91" s="110"/>
      <c r="B91" s="28" t="str">
        <f>Criteria!B90</f>
        <v>RGAA</v>
      </c>
      <c r="C91" s="28" t="str">
        <f>Criteria!C90</f>
        <v>11.13</v>
      </c>
      <c r="D91" s="23" t="str">
        <f>Criteria!D90</f>
        <v>Can the purpose of an input field be identified to facilitate the automatic filling of fields with user data?</v>
      </c>
      <c r="E91" s="23" t="s">
        <v>131</v>
      </c>
      <c r="F91" s="29" t="s">
        <v>136</v>
      </c>
      <c r="G91" s="23"/>
      <c r="H91" s="23"/>
    </row>
    <row r="92" spans="1:8" ht="30" x14ac:dyDescent="0.2">
      <c r="A92" s="108" t="str">
        <f>Criteria!$A$91</f>
        <v>NAVIGATION</v>
      </c>
      <c r="B92" s="28" t="str">
        <f>Criteria!B91</f>
        <v>RGAA</v>
      </c>
      <c r="C92" s="28" t="str">
        <f>Criteria!C91</f>
        <v>12.1</v>
      </c>
      <c r="D92" s="23" t="str">
        <f>Criteria!D91</f>
        <v>Does each set of web pages have at least two different navigation systems (excluding special cases)?</v>
      </c>
      <c r="E92" s="23" t="s">
        <v>131</v>
      </c>
      <c r="F92" s="29" t="s">
        <v>136</v>
      </c>
      <c r="G92" s="23"/>
      <c r="H92" s="23"/>
    </row>
    <row r="93" spans="1:8" ht="30" x14ac:dyDescent="0.2">
      <c r="A93" s="109"/>
      <c r="B93" s="28" t="str">
        <f>Criteria!B92</f>
        <v>RGAA</v>
      </c>
      <c r="C93" s="28" t="str">
        <f>Criteria!C92</f>
        <v>12.2</v>
      </c>
      <c r="D93" s="23" t="str">
        <f>Criteria!D92</f>
        <v>In each set of pages, are the menu and navigation bars always at the same place (except in special cases)?</v>
      </c>
      <c r="E93" s="23" t="s">
        <v>131</v>
      </c>
      <c r="F93" s="29" t="s">
        <v>136</v>
      </c>
      <c r="G93" s="23"/>
      <c r="H93" s="23"/>
    </row>
    <row r="94" spans="1:8" ht="30" x14ac:dyDescent="0.2">
      <c r="A94" s="109"/>
      <c r="B94" s="28" t="str">
        <f>Criteria!B93</f>
        <v>RGAA</v>
      </c>
      <c r="C94" s="28" t="str">
        <f>Criteria!C93</f>
        <v>12.3</v>
      </c>
      <c r="D94" s="23" t="str">
        <f>Criteria!D93</f>
        <v>Is the site map page relevant?</v>
      </c>
      <c r="E94" s="23" t="s">
        <v>131</v>
      </c>
      <c r="F94" s="29" t="s">
        <v>136</v>
      </c>
      <c r="G94" s="23"/>
      <c r="H94" s="23"/>
    </row>
    <row r="95" spans="1:8" ht="30" x14ac:dyDescent="0.2">
      <c r="A95" s="109"/>
      <c r="B95" s="28" t="str">
        <f>Criteria!B94</f>
        <v>RGAA</v>
      </c>
      <c r="C95" s="28" t="str">
        <f>Criteria!C94</f>
        <v>12.4</v>
      </c>
      <c r="D95" s="23" t="str">
        <f>Criteria!D94</f>
        <v>In each set of pages, is the site map page accessible from an identical functionality?</v>
      </c>
      <c r="E95" s="23" t="s">
        <v>131</v>
      </c>
      <c r="F95" s="29" t="s">
        <v>136</v>
      </c>
      <c r="G95" s="23"/>
      <c r="H95" s="23"/>
    </row>
    <row r="96" spans="1:8" ht="30" x14ac:dyDescent="0.2">
      <c r="A96" s="109"/>
      <c r="B96" s="28" t="str">
        <f>Criteria!B95</f>
        <v>RGAA</v>
      </c>
      <c r="C96" s="28" t="str">
        <f>Criteria!C95</f>
        <v>12.5</v>
      </c>
      <c r="D96" s="23" t="str">
        <f>Criteria!D95</f>
        <v>In each set of pages, is the search engine reachable in the same way?</v>
      </c>
      <c r="E96" s="23" t="s">
        <v>131</v>
      </c>
      <c r="F96" s="29" t="s">
        <v>136</v>
      </c>
      <c r="G96" s="23"/>
      <c r="H96" s="23"/>
    </row>
    <row r="97" spans="1:8" ht="45" x14ac:dyDescent="0.2">
      <c r="A97" s="109"/>
      <c r="B97" s="28" t="str">
        <f>Criteria!B96</f>
        <v>RGAA</v>
      </c>
      <c r="C97" s="28" t="str">
        <f>Criteria!C96</f>
        <v>12.6</v>
      </c>
      <c r="D97" s="23" t="str">
        <f>Criteria!D96</f>
        <v>Can content grouping regions present in several web pages (header, main navigation, main content, footer and search engine) be reached or avoided?</v>
      </c>
      <c r="E97" s="23" t="s">
        <v>131</v>
      </c>
      <c r="F97" s="29" t="s">
        <v>136</v>
      </c>
      <c r="G97" s="23"/>
      <c r="H97" s="23"/>
    </row>
    <row r="98" spans="1:8" ht="30" x14ac:dyDescent="0.2">
      <c r="A98" s="109"/>
      <c r="B98" s="28" t="str">
        <f>Criteria!B97</f>
        <v>RGAA</v>
      </c>
      <c r="C98" s="28" t="str">
        <f>Criteria!C97</f>
        <v>12.7</v>
      </c>
      <c r="D98" s="23" t="str">
        <f>Criteria!D97</f>
        <v>On each web page, is there a bypass or skip link to the main content region (excluding special cases)?</v>
      </c>
      <c r="E98" s="23" t="s">
        <v>131</v>
      </c>
      <c r="F98" s="29" t="s">
        <v>136</v>
      </c>
      <c r="G98" s="23"/>
      <c r="H98" s="23"/>
    </row>
    <row r="99" spans="1:8" ht="30" x14ac:dyDescent="0.2">
      <c r="A99" s="109"/>
      <c r="B99" s="28" t="str">
        <f>Criteria!B98</f>
        <v>RGAA</v>
      </c>
      <c r="C99" s="28" t="str">
        <f>Criteria!C98</f>
        <v>12.8</v>
      </c>
      <c r="D99" s="23" t="str">
        <f>Criteria!D98</f>
        <v>On each web page, is the navigation sequence consistent?</v>
      </c>
      <c r="E99" s="23" t="s">
        <v>131</v>
      </c>
      <c r="F99" s="29" t="s">
        <v>136</v>
      </c>
      <c r="G99" s="23"/>
      <c r="H99" s="23"/>
    </row>
    <row r="100" spans="1:8" ht="30" x14ac:dyDescent="0.2">
      <c r="A100" s="109"/>
      <c r="B100" s="28" t="str">
        <f>Criteria!B99</f>
        <v>RGAA</v>
      </c>
      <c r="C100" s="28" t="str">
        <f>Criteria!C99</f>
        <v>12.9</v>
      </c>
      <c r="D100" s="23" t="str">
        <f>Criteria!D99</f>
        <v>On each web page, navigation must not contain any keyboard traps. Is this rule respected?</v>
      </c>
      <c r="E100" s="23" t="s">
        <v>131</v>
      </c>
      <c r="F100" s="29" t="s">
        <v>136</v>
      </c>
      <c r="G100" s="23"/>
      <c r="H100" s="23"/>
    </row>
    <row r="101" spans="1:8" ht="45" x14ac:dyDescent="0.2">
      <c r="A101" s="109"/>
      <c r="B101" s="28" t="str">
        <f>Criteria!B100</f>
        <v>RGAA</v>
      </c>
      <c r="C101" s="28" t="str">
        <f>Criteria!C100</f>
        <v>12.10</v>
      </c>
      <c r="D101" s="23" t="str">
        <f>Criteria!D100</f>
        <v>On each web page, are keyboard shortcuts using only one key (lowercase or uppercase letter, punctuation, number or symbol) controllable by the user?</v>
      </c>
      <c r="E101" s="23" t="s">
        <v>131</v>
      </c>
      <c r="F101" s="29" t="s">
        <v>136</v>
      </c>
      <c r="G101" s="23"/>
      <c r="H101" s="23"/>
    </row>
    <row r="102" spans="1:8" ht="60" x14ac:dyDescent="0.2">
      <c r="A102" s="110"/>
      <c r="B102" s="28" t="str">
        <f>Criteria!B101</f>
        <v>RGAA</v>
      </c>
      <c r="C102" s="28" t="str">
        <f>Criteria!C101</f>
        <v>12.11</v>
      </c>
      <c r="D102" s="23" t="str">
        <f>Criteria!D101</f>
        <v>On each web page, is the additional content that appears when hovering over, focusing on or activating a user interface component accessible by keyboard if necessary?</v>
      </c>
      <c r="E102" s="23" t="s">
        <v>131</v>
      </c>
      <c r="F102" s="29" t="s">
        <v>136</v>
      </c>
      <c r="G102" s="23"/>
      <c r="H102" s="23"/>
    </row>
    <row r="103" spans="1:8" ht="45" x14ac:dyDescent="0.2">
      <c r="A103" s="108" t="str">
        <f>Criteria!$A$102</f>
        <v>CONSULTATION</v>
      </c>
      <c r="B103" s="28" t="str">
        <f>Criteria!B102</f>
        <v>RGAA</v>
      </c>
      <c r="C103" s="28" t="str">
        <f>Criteria!C102</f>
        <v>13.1</v>
      </c>
      <c r="D103" s="23" t="str">
        <f>Criteria!D102</f>
        <v>For each web page, does the user have control over each time limit for modifying the content (excluding special cases)?</v>
      </c>
      <c r="E103" s="23" t="s">
        <v>131</v>
      </c>
      <c r="F103" s="29" t="s">
        <v>136</v>
      </c>
      <c r="G103" s="23"/>
      <c r="H103" s="23"/>
    </row>
    <row r="104" spans="1:8" ht="45" x14ac:dyDescent="0.2">
      <c r="A104" s="109"/>
      <c r="B104" s="28" t="str">
        <f>Criteria!B103</f>
        <v>RGAA</v>
      </c>
      <c r="C104" s="28" t="str">
        <f>Criteria!C103</f>
        <v>13.2</v>
      </c>
      <c r="D104" s="23" t="str">
        <f>Criteria!D103</f>
        <v>On each web page, the opening of a new window must not be triggered without user action. Is this rule respected?</v>
      </c>
      <c r="E104" s="23" t="s">
        <v>131</v>
      </c>
      <c r="F104" s="29" t="s">
        <v>136</v>
      </c>
      <c r="G104" s="23"/>
      <c r="H104" s="23"/>
    </row>
    <row r="105" spans="1:8" ht="45" x14ac:dyDescent="0.2">
      <c r="A105" s="109"/>
      <c r="B105" s="28" t="str">
        <f>Criteria!B104</f>
        <v>RGAA</v>
      </c>
      <c r="C105" s="28" t="str">
        <f>Criteria!C104</f>
        <v>13.3</v>
      </c>
      <c r="D105" s="23" t="str">
        <f>Criteria!D104</f>
        <v>On each web page, does each downloadable office document have an accessible version (excluding special cases)?</v>
      </c>
      <c r="E105" s="23" t="s">
        <v>131</v>
      </c>
      <c r="F105" s="29" t="s">
        <v>136</v>
      </c>
      <c r="G105" s="23"/>
      <c r="H105" s="23"/>
    </row>
    <row r="106" spans="1:8" ht="30" x14ac:dyDescent="0.2">
      <c r="A106" s="109"/>
      <c r="B106" s="28" t="str">
        <f>Criteria!B105</f>
        <v>RGAA</v>
      </c>
      <c r="C106" s="28" t="str">
        <f>Criteria!C105</f>
        <v>13.4</v>
      </c>
      <c r="D106" s="23" t="str">
        <f>Criteria!D105</f>
        <v>For each office document with an accessible version, does this version offer the same information?</v>
      </c>
      <c r="E106" s="23" t="s">
        <v>131</v>
      </c>
      <c r="F106" s="29" t="s">
        <v>136</v>
      </c>
      <c r="G106" s="23"/>
      <c r="H106" s="23"/>
    </row>
    <row r="107" spans="1:8" ht="30" x14ac:dyDescent="0.2">
      <c r="A107" s="109"/>
      <c r="B107" s="28" t="str">
        <f>Criteria!B106</f>
        <v>RGAA</v>
      </c>
      <c r="C107" s="28" t="str">
        <f>Criteria!C106</f>
        <v>13.5</v>
      </c>
      <c r="D107" s="23" t="str">
        <f>Criteria!D106</f>
        <v>Is there an alternative to every cryptic content (ASCII art, emoticon, cryptic syntax) on every web page?</v>
      </c>
      <c r="E107" s="23" t="s">
        <v>131</v>
      </c>
      <c r="F107" s="29" t="s">
        <v>136</v>
      </c>
      <c r="G107" s="23"/>
      <c r="H107" s="23"/>
    </row>
    <row r="108" spans="1:8" ht="45" x14ac:dyDescent="0.2">
      <c r="A108" s="109"/>
      <c r="B108" s="28" t="str">
        <f>Criteria!B107</f>
        <v>RGAA</v>
      </c>
      <c r="C108" s="28" t="str">
        <f>Criteria!C107</f>
        <v>13.6</v>
      </c>
      <c r="D108" s="23" t="str">
        <f>Criteria!D107</f>
        <v>On each web page, for each cryptic content (ASCII art, emoticon, cryptic syntax) having an alternative, is this alternative relevant?</v>
      </c>
      <c r="E108" s="23" t="s">
        <v>131</v>
      </c>
      <c r="F108" s="29" t="s">
        <v>136</v>
      </c>
      <c r="G108" s="23"/>
      <c r="H108" s="23"/>
    </row>
    <row r="109" spans="1:8" ht="30" x14ac:dyDescent="0.2">
      <c r="A109" s="109"/>
      <c r="B109" s="28" t="str">
        <f>Criteria!B108</f>
        <v>RGAA</v>
      </c>
      <c r="C109" s="28" t="str">
        <f>Criteria!C108</f>
        <v>13.7</v>
      </c>
      <c r="D109" s="23" t="str">
        <f>Criteria!D108</f>
        <v>On each web page, are sudden changes in brightness or blinking used correctly?</v>
      </c>
      <c r="E109" s="23" t="s">
        <v>131</v>
      </c>
      <c r="F109" s="29" t="s">
        <v>136</v>
      </c>
      <c r="G109" s="23"/>
      <c r="H109" s="23"/>
    </row>
    <row r="110" spans="1:8" ht="30" x14ac:dyDescent="0.2">
      <c r="A110" s="109"/>
      <c r="B110" s="28" t="str">
        <f>Criteria!B109</f>
        <v>RGAA</v>
      </c>
      <c r="C110" s="28" t="str">
        <f>Criteria!C109</f>
        <v>13.8</v>
      </c>
      <c r="D110" s="23" t="str">
        <f>Criteria!D109</f>
        <v>On each web page, is every moving or blinking content controllable by the user?</v>
      </c>
      <c r="E110" s="23" t="s">
        <v>131</v>
      </c>
      <c r="F110" s="29" t="s">
        <v>136</v>
      </c>
    </row>
    <row r="111" spans="1:8" ht="45" x14ac:dyDescent="0.2">
      <c r="A111" s="109"/>
      <c r="B111" s="28" t="str">
        <f>Criteria!B110</f>
        <v>RGAA</v>
      </c>
      <c r="C111" s="28" t="str">
        <f>Criteria!C110</f>
        <v>13.9</v>
      </c>
      <c r="D111" s="23" t="str">
        <f>Criteria!D110</f>
        <v>On each web page, can the content be viewed in any screen orientation (portrait or landscape) (excluding special cases)?</v>
      </c>
      <c r="E111" s="23" t="s">
        <v>131</v>
      </c>
      <c r="F111" s="29" t="s">
        <v>136</v>
      </c>
    </row>
    <row r="112" spans="1:8" ht="45" x14ac:dyDescent="0.2">
      <c r="A112" s="109"/>
      <c r="B112" s="28" t="str">
        <f>Criteria!B111</f>
        <v>RGAA</v>
      </c>
      <c r="C112" s="28" t="str">
        <f>Criteria!C111</f>
        <v>13.10</v>
      </c>
      <c r="D112" s="23" t="str">
        <f>Criteria!D111</f>
        <v>On each web page, can the features usable or available by means of a complex gesture also be available by means of a simple gesture (excluding special cases)?</v>
      </c>
      <c r="E112" s="23" t="s">
        <v>131</v>
      </c>
      <c r="F112" s="29" t="s">
        <v>136</v>
      </c>
    </row>
    <row r="113" spans="1:6" ht="45" x14ac:dyDescent="0.2">
      <c r="A113" s="109"/>
      <c r="B113" s="28" t="str">
        <f>Criteria!B112</f>
        <v>RGAA</v>
      </c>
      <c r="C113" s="28" t="str">
        <f>Criteria!C112</f>
        <v>13.11</v>
      </c>
      <c r="D113" s="23" t="str">
        <f>Criteria!D112</f>
        <v>On each web page, can actions triggered by a pointing device on a single point on the screen be cancelled (except in special cases)?</v>
      </c>
      <c r="E113" s="23" t="s">
        <v>131</v>
      </c>
      <c r="F113" s="29" t="s">
        <v>136</v>
      </c>
    </row>
    <row r="114" spans="1:6" ht="45" x14ac:dyDescent="0.2">
      <c r="A114" s="109"/>
      <c r="B114" s="28" t="str">
        <f>Criteria!B113</f>
        <v>RGAA</v>
      </c>
      <c r="C114" s="28" t="str">
        <f>Criteria!C113</f>
        <v>13.12</v>
      </c>
      <c r="D114" s="23" t="str">
        <f>Criteria!D113</f>
        <v>On each web page, can the features that involve movement to or from the device be satisfied in an alternative way (excluding special cases)?</v>
      </c>
      <c r="E114" s="23" t="s">
        <v>131</v>
      </c>
      <c r="F114" s="29" t="s">
        <v>136</v>
      </c>
    </row>
    <row r="115" spans="1:6" ht="60" x14ac:dyDescent="0.2">
      <c r="A115" s="109"/>
      <c r="B115" s="28" t="str">
        <f>Criteria!B114</f>
        <v>-</v>
      </c>
      <c r="C115" s="28" t="str">
        <f>Criteria!C114</f>
        <v>13.13</v>
      </c>
      <c r="D115" s="23" t="str">
        <f>Criteria!D114</f>
        <v>For each document conversion feature, is the accessibility information available in the source document kept in the destination document (excluding special cases)?</v>
      </c>
      <c r="E115" s="23" t="s">
        <v>131</v>
      </c>
      <c r="F115" s="29" t="s">
        <v>136</v>
      </c>
    </row>
    <row r="116" spans="1:6" ht="45" x14ac:dyDescent="0.2">
      <c r="A116" s="110"/>
      <c r="B116" s="28" t="str">
        <f>Criteria!B115</f>
        <v>-</v>
      </c>
      <c r="C116" s="28" t="str">
        <f>Criteria!C115</f>
        <v>13.14</v>
      </c>
      <c r="D116" s="23" t="str">
        <f>Criteria!D115</f>
        <v>Does each identification or control feature that relies on the use of biological characteristics of the user have an alternative method?</v>
      </c>
      <c r="E116" s="23" t="s">
        <v>131</v>
      </c>
      <c r="F116" s="29" t="s">
        <v>136</v>
      </c>
    </row>
    <row r="117" spans="1:6" ht="45" x14ac:dyDescent="0.2">
      <c r="A117" s="108" t="str">
        <f>Criteria!$A$116</f>
        <v>DOC &amp; ACCESSIBILITY FEATURES</v>
      </c>
      <c r="B117" s="28" t="str">
        <f>Criteria!B116</f>
        <v>-</v>
      </c>
      <c r="C117" s="28" t="str">
        <f>Criteria!C116</f>
        <v>14.1</v>
      </c>
      <c r="D117" s="23" t="str">
        <f>Criteria!D116</f>
        <v>Does the website's documentation describe the accessibility features available and information relating to compatibility with accessibility?</v>
      </c>
      <c r="E117" s="23" t="s">
        <v>131</v>
      </c>
      <c r="F117" s="29" t="s">
        <v>136</v>
      </c>
    </row>
    <row r="118" spans="1:6" ht="75" x14ac:dyDescent="0.2">
      <c r="A118" s="109"/>
      <c r="B118" s="28" t="str">
        <f>Criteria!B117</f>
        <v>-</v>
      </c>
      <c r="C118" s="28" t="str">
        <f>Criteria!C117</f>
        <v>14.2</v>
      </c>
      <c r="D118" s="23" t="str">
        <f>Criteria!D117</f>
        <v>For each accessibility feature described in the documentation, the mechanism for enabling an accessibility feature meets the accessibility needs of the users concerned. Is this rule respected (excluding special cases)?</v>
      </c>
      <c r="E118" s="23" t="s">
        <v>131</v>
      </c>
      <c r="F118" s="29" t="s">
        <v>136</v>
      </c>
    </row>
    <row r="119" spans="1:6" ht="30" x14ac:dyDescent="0.2">
      <c r="A119" s="110"/>
      <c r="B119" s="28" t="str">
        <f>Criteria!B118</f>
        <v>-</v>
      </c>
      <c r="C119" s="28" t="str">
        <f>Criteria!C118</f>
        <v>14.3</v>
      </c>
      <c r="D119" s="23" t="str">
        <f>Criteria!D118</f>
        <v>Does the website documentation comply with the digital accessibility rules?</v>
      </c>
      <c r="E119" s="23" t="s">
        <v>131</v>
      </c>
      <c r="F119" s="29" t="s">
        <v>136</v>
      </c>
    </row>
    <row r="120" spans="1:6" ht="45" x14ac:dyDescent="0.2">
      <c r="A120" s="108" t="str">
        <f>Criteria!$A$119</f>
        <v>EDITING TOOLS</v>
      </c>
      <c r="B120" s="28" t="str">
        <f>Criteria!B119</f>
        <v>-</v>
      </c>
      <c r="C120" s="28" t="str">
        <f>Criteria!C119</f>
        <v>15.1</v>
      </c>
      <c r="D120" s="23" t="str">
        <f>Criteria!D119</f>
        <v>Does each editing tool allow you to define the accessibility information needed to create content that complies with the digital accessibility rules?</v>
      </c>
      <c r="E120" s="23" t="s">
        <v>131</v>
      </c>
      <c r="F120" s="29" t="s">
        <v>136</v>
      </c>
    </row>
    <row r="121" spans="1:6" ht="45" x14ac:dyDescent="0.2">
      <c r="A121" s="109"/>
      <c r="B121" s="28" t="str">
        <f>Criteria!B120</f>
        <v>-</v>
      </c>
      <c r="C121" s="28" t="str">
        <f>Criteria!C120</f>
        <v>15.2</v>
      </c>
      <c r="D121" s="23" t="str">
        <f>Criteria!D120</f>
        <v>Does each editing tool provide help with creating content that complies with the digital accessibility rules?</v>
      </c>
      <c r="E121" s="23" t="s">
        <v>131</v>
      </c>
      <c r="F121" s="29" t="s">
        <v>136</v>
      </c>
    </row>
    <row r="122" spans="1:6" ht="45" x14ac:dyDescent="0.2">
      <c r="A122" s="109"/>
      <c r="B122" s="28" t="str">
        <f>Criteria!B121</f>
        <v>-</v>
      </c>
      <c r="C122" s="28" t="str">
        <f>Criteria!C121</f>
        <v>15.3</v>
      </c>
      <c r="D122" s="23" t="str">
        <f>Criteria!D121</f>
        <v>Does the content generated by each transformation comply with the digital accessibility rules (excluding special cases)?</v>
      </c>
      <c r="E122" s="23" t="s">
        <v>131</v>
      </c>
      <c r="F122" s="29" t="s">
        <v>136</v>
      </c>
    </row>
    <row r="123" spans="1:6" ht="45" x14ac:dyDescent="0.2">
      <c r="A123" s="109"/>
      <c r="B123" s="28" t="str">
        <f>Criteria!B122</f>
        <v>-</v>
      </c>
      <c r="C123" s="28" t="str">
        <f>Criteria!C122</f>
        <v>15.4</v>
      </c>
      <c r="D123" s="23" t="str">
        <f>Criteria!D122</f>
        <v>For each accessibility error identified by an automatic or semi-automatic accessibility test, does the editing tool provide suggestions for repair?</v>
      </c>
      <c r="E123" s="23" t="s">
        <v>131</v>
      </c>
      <c r="F123" s="29" t="s">
        <v>136</v>
      </c>
    </row>
    <row r="124" spans="1:6" ht="45" x14ac:dyDescent="0.2">
      <c r="A124" s="109"/>
      <c r="B124" s="28" t="str">
        <f>Criteria!B123</f>
        <v>-</v>
      </c>
      <c r="C124" s="28" t="str">
        <f>Criteria!C123</f>
        <v>15.5</v>
      </c>
      <c r="D124" s="23" t="str">
        <f>Criteria!D123</f>
        <v>For each set of templates, at least one template complies with the digital accessibility rules. Is this rule respected?</v>
      </c>
      <c r="E124" s="23" t="s">
        <v>131</v>
      </c>
      <c r="F124" s="29" t="s">
        <v>136</v>
      </c>
    </row>
    <row r="125" spans="1:6" ht="30" x14ac:dyDescent="0.2">
      <c r="A125" s="110"/>
      <c r="B125" s="28" t="str">
        <f>Criteria!B124</f>
        <v>-</v>
      </c>
      <c r="C125" s="28" t="str">
        <f>Criteria!C124</f>
        <v>15.6</v>
      </c>
      <c r="D125" s="23" t="str">
        <f>Criteria!D124</f>
        <v>Is each template that makes it possible to comply with the digital accessibility rules clearly identifiable?</v>
      </c>
      <c r="E125" s="23" t="s">
        <v>131</v>
      </c>
      <c r="F125" s="29" t="s">
        <v>136</v>
      </c>
    </row>
    <row r="126" spans="1:6" ht="60" x14ac:dyDescent="0.2">
      <c r="A126" s="108" t="str">
        <f>Criteria!$A$125</f>
        <v>SUPPORT SERVICES</v>
      </c>
      <c r="B126" s="28" t="str">
        <f>Criteria!B125</f>
        <v>-</v>
      </c>
      <c r="C126" s="28" t="str">
        <f>Criteria!C125</f>
        <v>16.1</v>
      </c>
      <c r="D126" s="23" t="str">
        <f>Criteria!D125</f>
        <v>Does each support service provide information about the accessibility features and accessibility compatibility described in the documentation of the website?</v>
      </c>
      <c r="E126" s="23" t="s">
        <v>131</v>
      </c>
      <c r="F126" s="29" t="s">
        <v>136</v>
      </c>
    </row>
    <row r="127" spans="1:6" ht="45" x14ac:dyDescent="0.2">
      <c r="A127" s="109"/>
      <c r="B127" s="28" t="str">
        <f>Criteria!B126</f>
        <v>-</v>
      </c>
      <c r="C127" s="28" t="str">
        <f>Criteria!C126</f>
        <v>16.2</v>
      </c>
      <c r="D127" s="23" t="str">
        <f>Criteria!D126</f>
        <v>The support service meets the communication needs of people with disabilities directly or through a relay service. Is this rule respected?</v>
      </c>
      <c r="E127" s="23" t="s">
        <v>131</v>
      </c>
      <c r="F127" s="29" t="s">
        <v>136</v>
      </c>
    </row>
    <row r="128" spans="1:6" ht="30" x14ac:dyDescent="0.2">
      <c r="A128" s="110"/>
      <c r="B128" s="28" t="str">
        <f>Criteria!B127</f>
        <v>-</v>
      </c>
      <c r="C128" s="28" t="str">
        <f>Criteria!C127</f>
        <v>16.3</v>
      </c>
      <c r="D128" s="23" t="str">
        <f>Criteria!D127</f>
        <v>Does the documentation provided by the support service comply with the digital accessibility rules?</v>
      </c>
      <c r="E128" s="23" t="s">
        <v>131</v>
      </c>
      <c r="F128" s="29" t="s">
        <v>136</v>
      </c>
    </row>
    <row r="129" spans="1:6" ht="60" x14ac:dyDescent="0.2">
      <c r="A129" s="117" t="str">
        <f>Criteria!$A$128</f>
        <v>REAL-TIME COMMUNICATION</v>
      </c>
      <c r="B129" s="28" t="str">
        <f>Criteria!B128</f>
        <v>-</v>
      </c>
      <c r="C129" s="28" t="str">
        <f>Criteria!C128</f>
        <v>17.1</v>
      </c>
      <c r="D129" s="23" t="str">
        <f>Criteria!D128</f>
        <v>For each two-way voice communication web application, is the application capable of encoding and decoding this communication with a frequency range whose upper limit is at least 7,000 Hz?</v>
      </c>
      <c r="E129" s="23" t="s">
        <v>131</v>
      </c>
      <c r="F129" s="29" t="s">
        <v>136</v>
      </c>
    </row>
    <row r="130" spans="1:6" ht="45" x14ac:dyDescent="0.2">
      <c r="A130" s="109"/>
      <c r="B130" s="28" t="str">
        <f>Criteria!B129</f>
        <v>-</v>
      </c>
      <c r="C130" s="28" t="str">
        <f>Criteria!C129</f>
        <v>17.2</v>
      </c>
      <c r="D130" s="23" t="str">
        <f>Criteria!D129</f>
        <v>Does every web application that enables two-way voice communication have real-time text communication functionality?</v>
      </c>
      <c r="E130" s="23" t="s">
        <v>131</v>
      </c>
      <c r="F130" s="29" t="s">
        <v>136</v>
      </c>
    </row>
    <row r="131" spans="1:6" ht="45" x14ac:dyDescent="0.2">
      <c r="A131" s="109"/>
      <c r="B131" s="28" t="str">
        <f>Criteria!B130</f>
        <v>-</v>
      </c>
      <c r="C131" s="28" t="str">
        <f>Criteria!C130</f>
        <v>17.3</v>
      </c>
      <c r="D131" s="23" t="str">
        <f>Criteria!D130</f>
        <v>For each web application that enables two-way voice communication and real-time text, can both modes be used simultaneously?</v>
      </c>
      <c r="E131" s="23" t="s">
        <v>131</v>
      </c>
      <c r="F131" s="29" t="s">
        <v>136</v>
      </c>
    </row>
    <row r="132" spans="1:6" ht="30" x14ac:dyDescent="0.2">
      <c r="A132" s="109"/>
      <c r="B132" s="28" t="str">
        <f>Criteria!B131</f>
        <v>-</v>
      </c>
      <c r="C132" s="28" t="str">
        <f>Criteria!C131</f>
        <v>17.4</v>
      </c>
      <c r="D132" s="23" t="str">
        <f>Criteria!D131</f>
        <v>For each real-time text (RTT) functionality, can the messages be identified (excluding special cases)?</v>
      </c>
      <c r="E132" s="23" t="s">
        <v>131</v>
      </c>
      <c r="F132" s="29" t="s">
        <v>136</v>
      </c>
    </row>
    <row r="133" spans="1:6" ht="30" x14ac:dyDescent="0.2">
      <c r="A133" s="109"/>
      <c r="B133" s="28" t="str">
        <f>Criteria!B132</f>
        <v>-</v>
      </c>
      <c r="C133" s="28" t="str">
        <f>Criteria!C132</f>
        <v>17.5</v>
      </c>
      <c r="D133" s="23" t="str">
        <f>Criteria!D132</f>
        <v>For each two-way voice communication web application, is there a visual indicator of oral activity?</v>
      </c>
      <c r="E133" s="23" t="s">
        <v>131</v>
      </c>
      <c r="F133" s="29" t="s">
        <v>136</v>
      </c>
    </row>
    <row r="134" spans="1:6" ht="60" x14ac:dyDescent="0.2">
      <c r="A134" s="109"/>
      <c r="B134" s="28" t="str">
        <f>Criteria!B133</f>
        <v>-</v>
      </c>
      <c r="C134" s="28" t="str">
        <f>Criteria!C133</f>
        <v>17.6</v>
      </c>
      <c r="D134" s="23" t="str">
        <f>Criteria!D133</f>
        <v>Does each real-time text communication web application that can interact with other real-time text communication applications comply with the interoperability rules in force?</v>
      </c>
      <c r="E134" s="23" t="s">
        <v>131</v>
      </c>
      <c r="F134" s="29" t="s">
        <v>136</v>
      </c>
    </row>
    <row r="135" spans="1:6" ht="45" x14ac:dyDescent="0.2">
      <c r="A135" s="109"/>
      <c r="B135" s="28" t="str">
        <f>Criteria!B134</f>
        <v>-</v>
      </c>
      <c r="C135" s="28" t="str">
        <f>Criteria!C134</f>
        <v>17.7</v>
      </c>
      <c r="D135" s="23" t="str">
        <f>Criteria!D134</f>
        <v>For each real-time text communication (RTT) web application, the transmission time for each input unit is 500ms or less. Is this rule respected?</v>
      </c>
      <c r="E135" s="23" t="s">
        <v>131</v>
      </c>
      <c r="F135" s="29" t="s">
        <v>136</v>
      </c>
    </row>
    <row r="136" spans="1:6" ht="30" x14ac:dyDescent="0.2">
      <c r="A136" s="109"/>
      <c r="B136" s="28" t="str">
        <f>Criteria!B135</f>
        <v>-</v>
      </c>
      <c r="C136" s="28" t="str">
        <f>Criteria!C135</f>
        <v>17.8</v>
      </c>
      <c r="D136" s="23" t="str">
        <f>Criteria!D135</f>
        <v>For each telecommunication web application, is it possible to identify the person initiating a call?</v>
      </c>
      <c r="E136" s="23" t="s">
        <v>131</v>
      </c>
      <c r="F136" s="29" t="s">
        <v>136</v>
      </c>
    </row>
    <row r="137" spans="1:6" ht="60" x14ac:dyDescent="0.2">
      <c r="A137" s="109"/>
      <c r="B137" s="28" t="str">
        <f>Criteria!B136</f>
        <v>-</v>
      </c>
      <c r="C137" s="28" t="str">
        <f>Criteria!C136</f>
        <v>17.9</v>
      </c>
      <c r="D137" s="23" t="str">
        <f>Criteria!D136</f>
        <v>For each two-way voice communication web application which makes it possible to identify the activity of a speaker, it is possible to identify the activity of a signer. Is this rule respected?</v>
      </c>
      <c r="E137" s="23" t="s">
        <v>131</v>
      </c>
      <c r="F137" s="29" t="s">
        <v>136</v>
      </c>
    </row>
    <row r="138" spans="1:6" ht="45" x14ac:dyDescent="0.2">
      <c r="A138" s="109"/>
      <c r="B138" s="28" t="str">
        <f>Criteria!B137</f>
        <v>-</v>
      </c>
      <c r="C138" s="28" t="str">
        <f>Criteria!C137</f>
        <v>17.10</v>
      </c>
      <c r="D138" s="23" t="str">
        <f>Criteria!D137</f>
        <v>For each two-way voice communication web application that has voice-based services, can these be used without the need to listen or speak?</v>
      </c>
      <c r="E138" s="23" t="s">
        <v>131</v>
      </c>
      <c r="F138" s="29" t="s">
        <v>136</v>
      </c>
    </row>
    <row r="139" spans="1:6" ht="45" x14ac:dyDescent="0.2">
      <c r="A139" s="110"/>
      <c r="B139" s="28" t="str">
        <f>Criteria!B138</f>
        <v>-</v>
      </c>
      <c r="C139" s="28" t="str">
        <f>Criteria!C138</f>
        <v>17.11</v>
      </c>
      <c r="D139" s="23" t="str">
        <f>Criteria!D138</f>
        <v>For each two-way voice communication web application that has real-time video, is the quality of the video sufficient?</v>
      </c>
      <c r="E139" s="23" t="s">
        <v>131</v>
      </c>
      <c r="F139" s="29" t="s">
        <v>136</v>
      </c>
    </row>
  </sheetData>
  <mergeCells count="19">
    <mergeCell ref="A129:A139"/>
    <mergeCell ref="A4:A12"/>
    <mergeCell ref="A13:A14"/>
    <mergeCell ref="A15:A17"/>
    <mergeCell ref="A92:A102"/>
    <mergeCell ref="A103:A116"/>
    <mergeCell ref="A117:A119"/>
    <mergeCell ref="A120:A125"/>
    <mergeCell ref="A126:A128"/>
    <mergeCell ref="A46:A50"/>
    <mergeCell ref="A51:A60"/>
    <mergeCell ref="A61:A64"/>
    <mergeCell ref="A65:A78"/>
    <mergeCell ref="A79:A91"/>
    <mergeCell ref="A1:H1"/>
    <mergeCell ref="A2:H2"/>
    <mergeCell ref="A18:A35"/>
    <mergeCell ref="A36:A43"/>
    <mergeCell ref="A44:A45"/>
  </mergeCells>
  <conditionalFormatting sqref="E4:E139">
    <cfRule type="cellIs" dxfId="34" priority="1" operator="equal">
      <formula>"C"</formula>
    </cfRule>
    <cfRule type="cellIs" dxfId="33" priority="2" operator="equal">
      <formula>"NC"</formula>
    </cfRule>
    <cfRule type="cellIs" dxfId="32" priority="3" operator="equal">
      <formula>"NA"</formula>
    </cfRule>
    <cfRule type="cellIs" dxfId="31" priority="4" operator="equal">
      <formula>"NT"</formula>
    </cfRule>
  </conditionalFormatting>
  <conditionalFormatting sqref="F4:F139">
    <cfRule type="cellIs" dxfId="30" priority="5" operator="equal">
      <formula>"D"</formula>
    </cfRule>
    <cfRule type="cellIs" dxfId="29" priority="6" operator="equal">
      <formula>"E"</formula>
    </cfRule>
    <cfRule type="cellIs" dxfId="28" priority="7" operator="equal">
      <formula>"N"</formula>
    </cfRule>
  </conditionalFormatting>
  <dataValidations count="2">
    <dataValidation type="list" operator="equal" showErrorMessage="1" sqref="E4:E139" xr:uid="{CEE8CCCD-8EAF-834D-AF7A-4134EF8812E5}">
      <formula1>"C,NC,NA,NT"</formula1>
      <formula2>0</formula2>
    </dataValidation>
    <dataValidation type="list" operator="equal" showErrorMessage="1" sqref="F4:F139" xr:uid="{5D3A41ED-F1B7-0F48-B48A-BA228B82421E}">
      <formula1>"D,E,N"</formula1>
    </dataValidation>
  </dataValidations>
  <pageMargins left="0.39374999999999999" right="0.39374999999999999" top="0.53263888888888899" bottom="0.39374999999999999" header="0.39374999999999999" footer="0.39374999999999999"/>
  <pageSetup scale="74" pageOrder="overThenDown" orientation="portrait" horizontalDpi="300" verticalDpi="300" r:id="rId1"/>
  <headerFooter>
    <oddHeader>&amp;L&amp;10RGAA 3.0 - Relevé pour le site : wwww.site.fr&amp;R&amp;10&amp;P/&amp;N - &amp;A</oddHead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Feuil17"/>
  <dimension ref="A1:AMJ139"/>
  <sheetViews>
    <sheetView zoomScaleNormal="100" zoomScalePageLayoutView="60" workbookViewId="0">
      <selection activeCell="A3" sqref="A3:H3"/>
    </sheetView>
  </sheetViews>
  <sheetFormatPr defaultColWidth="9.5546875" defaultRowHeight="15" x14ac:dyDescent="0.2"/>
  <cols>
    <col min="1" max="1" width="4.109375" customWidth="1"/>
    <col min="2" max="2" width="4.5546875" bestFit="1" customWidth="1"/>
    <col min="3" max="3" width="5.5546875" style="11" customWidth="1"/>
    <col min="4" max="4" width="39.88671875" style="1" customWidth="1"/>
    <col min="5" max="5" width="3.88671875" style="1" customWidth="1"/>
    <col min="6" max="6" width="3.109375" style="1" customWidth="1"/>
    <col min="7" max="7" width="79.88671875" style="1" customWidth="1"/>
    <col min="8" max="8" width="22.88671875" style="1" customWidth="1"/>
    <col min="9" max="9" width="64.33203125" style="1" customWidth="1"/>
    <col min="10" max="65" width="9.5546875" style="1"/>
    <col min="1025" max="1025" width="7.33203125" customWidth="1"/>
  </cols>
  <sheetData>
    <row r="1" spans="1:1024" ht="15.75" x14ac:dyDescent="0.2">
      <c r="A1" s="93" t="str">
        <f>Sample!A1</f>
        <v>RAWeb 1 - ASSESSMENT GRID</v>
      </c>
      <c r="B1" s="93"/>
      <c r="C1" s="93"/>
      <c r="D1" s="93"/>
      <c r="E1" s="93"/>
      <c r="F1" s="93"/>
      <c r="G1" s="93"/>
      <c r="H1" s="93"/>
    </row>
    <row r="2" spans="1:1024" x14ac:dyDescent="0.2">
      <c r="A2" s="118" t="str">
        <f>CONCATENATE(Sample!B20," : ",Sample!C20)</f>
        <v>News : http://www.site.lu/actualites.html</v>
      </c>
      <c r="B2" s="118"/>
      <c r="C2" s="118"/>
      <c r="D2" s="118"/>
      <c r="E2" s="118"/>
      <c r="F2" s="118"/>
      <c r="G2" s="118"/>
      <c r="H2" s="118"/>
    </row>
    <row r="3" spans="1:1024" ht="117.75" x14ac:dyDescent="0.2">
      <c r="A3" s="88" t="s">
        <v>218</v>
      </c>
      <c r="B3" s="88" t="s">
        <v>155</v>
      </c>
      <c r="C3" s="88" t="s">
        <v>235</v>
      </c>
      <c r="D3" s="47" t="s">
        <v>236</v>
      </c>
      <c r="E3" s="88" t="s">
        <v>240</v>
      </c>
      <c r="F3" s="88" t="s">
        <v>241</v>
      </c>
      <c r="G3" s="47" t="s">
        <v>242</v>
      </c>
      <c r="H3" s="47" t="s">
        <v>243</v>
      </c>
    </row>
    <row r="4" spans="1:1024" ht="30" x14ac:dyDescent="0.2">
      <c r="A4" s="108" t="str">
        <f>Criteria!$A$3</f>
        <v>IMAGES</v>
      </c>
      <c r="B4" s="28" t="str">
        <f>Criteria!B3</f>
        <v>RGAA</v>
      </c>
      <c r="C4" s="28" t="str">
        <f>Criteria!C3</f>
        <v>1.1</v>
      </c>
      <c r="D4" s="23" t="str">
        <f>Criteria!D3</f>
        <v>Does each image conveying information have a text alternative?</v>
      </c>
      <c r="E4" s="23" t="s">
        <v>131</v>
      </c>
      <c r="F4" s="29" t="s">
        <v>136</v>
      </c>
      <c r="G4" s="23"/>
      <c r="H4" s="23"/>
      <c r="I4"/>
    </row>
    <row r="5" spans="1:1024" ht="30" x14ac:dyDescent="0.2">
      <c r="A5" s="109"/>
      <c r="B5" s="28" t="str">
        <f>Criteria!B4</f>
        <v>RGAA</v>
      </c>
      <c r="C5" s="28" t="str">
        <f>Criteria!C4</f>
        <v>1.2</v>
      </c>
      <c r="D5" s="23" t="str">
        <f>Criteria!D4</f>
        <v>Is every decorative image correctly ignored by assistive technologies?</v>
      </c>
      <c r="E5" s="23" t="s">
        <v>131</v>
      </c>
      <c r="F5" s="29" t="s">
        <v>136</v>
      </c>
      <c r="G5" s="23"/>
      <c r="H5" s="23"/>
      <c r="AME5" s="12"/>
      <c r="AMF5" s="12"/>
      <c r="AMG5" s="12"/>
      <c r="AMH5" s="12"/>
      <c r="AMI5" s="12"/>
      <c r="AMJ5" s="12"/>
    </row>
    <row r="6" spans="1:1024" ht="45" x14ac:dyDescent="0.2">
      <c r="A6" s="109"/>
      <c r="B6" s="28" t="str">
        <f>Criteria!B5</f>
        <v>RGAA</v>
      </c>
      <c r="C6" s="28" t="str">
        <f>Criteria!C5</f>
        <v>1.3</v>
      </c>
      <c r="D6" s="23" t="str">
        <f>Criteria!D5</f>
        <v>For each image conveying information with a text alternative, is this alternative relevant (excluding special cases)?</v>
      </c>
      <c r="E6" s="23" t="s">
        <v>131</v>
      </c>
      <c r="F6" s="29" t="s">
        <v>136</v>
      </c>
      <c r="G6" s="23"/>
      <c r="H6" s="23"/>
    </row>
    <row r="7" spans="1:1024" ht="45" x14ac:dyDescent="0.2">
      <c r="A7" s="109"/>
      <c r="B7" s="28" t="str">
        <f>Criteria!B6</f>
        <v>RGAA</v>
      </c>
      <c r="C7" s="28" t="str">
        <f>Criteria!C6</f>
        <v>1.4</v>
      </c>
      <c r="D7" s="23" t="str">
        <f>Criteria!D6</f>
        <v>For each image used as a CAPTCHA or test image, with a text alternative, does this alternative make it possible to identify the nature and function of the image?</v>
      </c>
      <c r="E7" s="23" t="s">
        <v>131</v>
      </c>
      <c r="F7" s="29" t="s">
        <v>136</v>
      </c>
      <c r="G7" s="23"/>
      <c r="H7" s="23"/>
    </row>
    <row r="8" spans="1:1024" ht="45" x14ac:dyDescent="0.2">
      <c r="A8" s="109"/>
      <c r="B8" s="28" t="str">
        <f>Criteria!B7</f>
        <v>RGAA</v>
      </c>
      <c r="C8" s="28" t="str">
        <f>Criteria!C7</f>
        <v>1.5</v>
      </c>
      <c r="D8" s="23" t="str">
        <f>Criteria!D7</f>
        <v>For each image used as a CAPTCHA, is there an alternative access solution to the content or to the CAPTCHA function?</v>
      </c>
      <c r="E8" s="23" t="s">
        <v>131</v>
      </c>
      <c r="F8" s="29" t="s">
        <v>136</v>
      </c>
      <c r="G8" s="42"/>
      <c r="H8" s="23"/>
    </row>
    <row r="9" spans="1:1024" ht="30" x14ac:dyDescent="0.2">
      <c r="A9" s="109"/>
      <c r="B9" s="28" t="str">
        <f>Criteria!B8</f>
        <v>RGAA</v>
      </c>
      <c r="C9" s="28" t="str">
        <f>Criteria!C8</f>
        <v>1.6</v>
      </c>
      <c r="D9" s="23" t="str">
        <f>Criteria!D8</f>
        <v>Does each image conveying information have, if necessary, a detailed description?</v>
      </c>
      <c r="E9" s="23" t="s">
        <v>131</v>
      </c>
      <c r="F9" s="29" t="s">
        <v>136</v>
      </c>
      <c r="G9" s="23"/>
      <c r="H9" s="23"/>
    </row>
    <row r="10" spans="1:1024" ht="30" x14ac:dyDescent="0.2">
      <c r="A10" s="109"/>
      <c r="B10" s="28" t="str">
        <f>Criteria!B9</f>
        <v>RGAA</v>
      </c>
      <c r="C10" s="28" t="str">
        <f>Criteria!C9</f>
        <v>1.7</v>
      </c>
      <c r="D10" s="23" t="str">
        <f>Criteria!D9</f>
        <v>For each image conveying information with a detailed description, is this description relevant?</v>
      </c>
      <c r="E10" s="23" t="s">
        <v>131</v>
      </c>
      <c r="F10" s="29" t="s">
        <v>136</v>
      </c>
      <c r="G10" s="23"/>
      <c r="H10" s="23"/>
    </row>
    <row r="11" spans="1:1024" ht="60" x14ac:dyDescent="0.2">
      <c r="A11" s="109"/>
      <c r="B11" s="28" t="str">
        <f>Criteria!B10</f>
        <v>RGAA</v>
      </c>
      <c r="C11" s="28" t="str">
        <f>Criteria!C10</f>
        <v>1.8</v>
      </c>
      <c r="D11" s="23" t="str">
        <f>Criteria!D10</f>
        <v>In the absence of a replacement mechanism, each image of text conveying information must, if possible, be replaced by styled text. Is this rule respected (excluding special cases)?</v>
      </c>
      <c r="E11" s="23" t="s">
        <v>131</v>
      </c>
      <c r="F11" s="29" t="s">
        <v>136</v>
      </c>
      <c r="G11" s="23"/>
      <c r="H11" s="23"/>
    </row>
    <row r="12" spans="1:1024" ht="30" x14ac:dyDescent="0.2">
      <c r="A12" s="110"/>
      <c r="B12" s="28" t="str">
        <f>Criteria!B11</f>
        <v>RGAA</v>
      </c>
      <c r="C12" s="28" t="str">
        <f>Criteria!C11</f>
        <v>1.9</v>
      </c>
      <c r="D12" s="23" t="str">
        <f>Criteria!D11</f>
        <v>Is each image caption, if necessary, correctly linked to the corresponding image?</v>
      </c>
      <c r="E12" s="23" t="s">
        <v>131</v>
      </c>
      <c r="F12" s="29" t="s">
        <v>136</v>
      </c>
      <c r="G12" s="23"/>
      <c r="H12" s="23"/>
    </row>
    <row r="13" spans="1:1024" ht="30" x14ac:dyDescent="0.2">
      <c r="A13" s="108" t="str">
        <f>Criteria!$A$12</f>
        <v>FRAMES</v>
      </c>
      <c r="B13" s="28" t="str">
        <f>Criteria!B12</f>
        <v>RGAA</v>
      </c>
      <c r="C13" s="28" t="str">
        <f>Criteria!C12</f>
        <v>2.1</v>
      </c>
      <c r="D13" s="23" t="str">
        <f>Criteria!D12</f>
        <v>Does each frame have a frame title?</v>
      </c>
      <c r="E13" s="23" t="s">
        <v>131</v>
      </c>
      <c r="F13" s="29" t="s">
        <v>136</v>
      </c>
      <c r="G13" s="30"/>
      <c r="H13" s="23"/>
    </row>
    <row r="14" spans="1:1024" ht="30" x14ac:dyDescent="0.2">
      <c r="A14" s="110"/>
      <c r="B14" s="28" t="str">
        <f>Criteria!B13</f>
        <v>RGAA</v>
      </c>
      <c r="C14" s="28" t="str">
        <f>Criteria!C13</f>
        <v>2.2</v>
      </c>
      <c r="D14" s="23" t="str">
        <f>Criteria!D13</f>
        <v>For each frame with a frame title, is this frame title relevant?</v>
      </c>
      <c r="E14" s="23" t="s">
        <v>131</v>
      </c>
      <c r="F14" s="29" t="s">
        <v>136</v>
      </c>
      <c r="G14" s="23"/>
      <c r="H14" s="23"/>
    </row>
    <row r="15" spans="1:1024" ht="30" x14ac:dyDescent="0.2">
      <c r="A15" s="108" t="str">
        <f>Criteria!$A$14</f>
        <v>COLOURS</v>
      </c>
      <c r="B15" s="28" t="str">
        <f>Criteria!B14</f>
        <v>RGAA</v>
      </c>
      <c r="C15" s="28" t="str">
        <f>Criteria!C14</f>
        <v>3.1</v>
      </c>
      <c r="D15" s="23" t="str">
        <f>Criteria!D14</f>
        <v>On each web page, the information must not be provided by colour alone. Is this rule respected?</v>
      </c>
      <c r="E15" s="23" t="s">
        <v>131</v>
      </c>
      <c r="F15" s="29" t="s">
        <v>136</v>
      </c>
      <c r="G15" s="23"/>
      <c r="H15" s="23"/>
    </row>
    <row r="16" spans="1:1024" ht="45" x14ac:dyDescent="0.2">
      <c r="A16" s="109"/>
      <c r="B16" s="28" t="str">
        <f>Criteria!B15</f>
        <v>RGAA</v>
      </c>
      <c r="C16" s="28" t="str">
        <f>Criteria!C15</f>
        <v>3.2</v>
      </c>
      <c r="D16" s="23" t="str">
        <f>Criteria!D15</f>
        <v>On each web page, is the contrast between the colour of the text and the colour of its background sufficiently high (excluding special cases)?</v>
      </c>
      <c r="E16" s="23" t="s">
        <v>131</v>
      </c>
      <c r="F16" s="29" t="s">
        <v>136</v>
      </c>
      <c r="G16" s="23"/>
      <c r="H16" s="23"/>
    </row>
    <row r="17" spans="1:8" ht="60" x14ac:dyDescent="0.2">
      <c r="A17" s="110"/>
      <c r="B17" s="28" t="str">
        <f>Criteria!B16</f>
        <v>RGAA</v>
      </c>
      <c r="C17" s="28" t="str">
        <f>Criteria!C16</f>
        <v>3.3</v>
      </c>
      <c r="D17" s="23" t="str">
        <f>Criteria!D16</f>
        <v>On each web page, are the colours used in the user interface components or graphic element conveying informations sufficiently contrasting (excluding special cases)?</v>
      </c>
      <c r="E17" s="23" t="s">
        <v>131</v>
      </c>
      <c r="F17" s="29" t="s">
        <v>136</v>
      </c>
      <c r="G17" s="23"/>
      <c r="H17" s="23"/>
    </row>
    <row r="18" spans="1:8" ht="45" x14ac:dyDescent="0.2">
      <c r="A18" s="108" t="str">
        <f>Criteria!$A$17</f>
        <v>MULTIMEDIA</v>
      </c>
      <c r="B18" s="28" t="str">
        <f>Criteria!B17</f>
        <v>RGAA</v>
      </c>
      <c r="C18" s="28" t="str">
        <f>Criteria!C17</f>
        <v>4.1</v>
      </c>
      <c r="D18" s="23" t="str">
        <f>Criteria!D17</f>
        <v>Does each pre-recorded time-based media have, if necessary, a transcript or an audio description (excluding special cases)?</v>
      </c>
      <c r="E18" s="23" t="s">
        <v>131</v>
      </c>
      <c r="F18" s="29" t="s">
        <v>136</v>
      </c>
      <c r="G18" s="23"/>
      <c r="H18" s="23"/>
    </row>
    <row r="19" spans="1:8" ht="45" x14ac:dyDescent="0.2">
      <c r="A19" s="109"/>
      <c r="B19" s="28" t="str">
        <f>Criteria!B18</f>
        <v>RGAA</v>
      </c>
      <c r="C19" s="28" t="str">
        <f>Criteria!C18</f>
        <v>4.2</v>
      </c>
      <c r="D19" s="23" t="str">
        <f>Criteria!D18</f>
        <v>For each pre-recorded time-based media with a synchronised transcript or audio description, are these relevant (excluding special cases)?</v>
      </c>
      <c r="E19" s="23" t="s">
        <v>131</v>
      </c>
      <c r="F19" s="29" t="s">
        <v>136</v>
      </c>
      <c r="G19" s="23"/>
      <c r="H19" s="23"/>
    </row>
    <row r="20" spans="1:8" ht="45" x14ac:dyDescent="0.2">
      <c r="A20" s="109"/>
      <c r="B20" s="28" t="str">
        <f>Criteria!B19</f>
        <v>RGAA</v>
      </c>
      <c r="C20" s="28" t="str">
        <f>Criteria!C19</f>
        <v>4.3</v>
      </c>
      <c r="D20" s="23" t="str">
        <f>Criteria!D19</f>
        <v>Does each pre-recorded synchronised time-based media have, if necessary, synchronised captions (excluding special cases)?</v>
      </c>
      <c r="E20" s="23" t="s">
        <v>131</v>
      </c>
      <c r="F20" s="29" t="s">
        <v>136</v>
      </c>
      <c r="G20" s="23"/>
      <c r="H20" s="23"/>
    </row>
    <row r="21" spans="1:8" ht="45" x14ac:dyDescent="0.2">
      <c r="A21" s="109"/>
      <c r="B21" s="28" t="str">
        <f>Criteria!B20</f>
        <v>RGAA</v>
      </c>
      <c r="C21" s="28" t="str">
        <f>Criteria!C20</f>
        <v>4.4</v>
      </c>
      <c r="D21" s="23" t="str">
        <f>Criteria!D20</f>
        <v>For each pre-recorded synchronised time-based media with synchronised subtitles, are these captions relevant?</v>
      </c>
      <c r="E21" s="23" t="s">
        <v>131</v>
      </c>
      <c r="F21" s="29" t="s">
        <v>136</v>
      </c>
      <c r="G21" s="23"/>
      <c r="H21" s="23"/>
    </row>
    <row r="22" spans="1:8" ht="45" x14ac:dyDescent="0.2">
      <c r="A22" s="109"/>
      <c r="B22" s="28" t="str">
        <f>Criteria!B21</f>
        <v>RGAA</v>
      </c>
      <c r="C22" s="28" t="str">
        <f>Criteria!C21</f>
        <v>4.5</v>
      </c>
      <c r="D22" s="23" t="str">
        <f>Criteria!D21</f>
        <v>Does each pre-recorded time-based media have, if necessary, a synchronised audio description (excluding special cases)?</v>
      </c>
      <c r="E22" s="23" t="s">
        <v>131</v>
      </c>
      <c r="F22" s="29" t="s">
        <v>136</v>
      </c>
      <c r="G22" s="23"/>
      <c r="H22" s="23"/>
    </row>
    <row r="23" spans="1:8" ht="45" x14ac:dyDescent="0.2">
      <c r="A23" s="109"/>
      <c r="B23" s="28" t="str">
        <f>Criteria!B22</f>
        <v>RGAA</v>
      </c>
      <c r="C23" s="28" t="str">
        <f>Criteria!C22</f>
        <v>4.6</v>
      </c>
      <c r="D23" s="23" t="str">
        <f>Criteria!D22</f>
        <v>For each pre-recorded time-based media with a synchronised audio description, is this audio description relevant?</v>
      </c>
      <c r="E23" s="23" t="s">
        <v>131</v>
      </c>
      <c r="F23" s="29" t="s">
        <v>136</v>
      </c>
      <c r="G23" s="23"/>
      <c r="H23" s="23"/>
    </row>
    <row r="24" spans="1:8" ht="30" x14ac:dyDescent="0.2">
      <c r="A24" s="109"/>
      <c r="B24" s="28" t="str">
        <f>Criteria!B23</f>
        <v>RGAA</v>
      </c>
      <c r="C24" s="28" t="str">
        <f>Criteria!C23</f>
        <v>4.7</v>
      </c>
      <c r="D24" s="23" t="str">
        <f>Criteria!D23</f>
        <v>Is each time-based media clearly identifiable (excluding special cases)?</v>
      </c>
      <c r="E24" s="23" t="s">
        <v>131</v>
      </c>
      <c r="F24" s="29" t="s">
        <v>136</v>
      </c>
      <c r="G24" s="23"/>
      <c r="H24" s="23"/>
    </row>
    <row r="25" spans="1:8" ht="30" x14ac:dyDescent="0.2">
      <c r="A25" s="109"/>
      <c r="B25" s="28" t="str">
        <f>Criteria!B24</f>
        <v>RGAA</v>
      </c>
      <c r="C25" s="28" t="str">
        <f>Criteria!C24</f>
        <v>4.8</v>
      </c>
      <c r="D25" s="23" t="str">
        <f>Criteria!D24</f>
        <v>Does each non-time-based media have, if necessary, an alternative (excluding special cases)?</v>
      </c>
      <c r="E25" s="23" t="s">
        <v>131</v>
      </c>
      <c r="F25" s="29" t="s">
        <v>136</v>
      </c>
      <c r="G25" s="23"/>
      <c r="H25" s="23"/>
    </row>
    <row r="26" spans="1:8" ht="30" x14ac:dyDescent="0.2">
      <c r="A26" s="109"/>
      <c r="B26" s="28" t="str">
        <f>Criteria!B25</f>
        <v>RGAA</v>
      </c>
      <c r="C26" s="28" t="str">
        <f>Criteria!C25</f>
        <v>4.9</v>
      </c>
      <c r="D26" s="23" t="str">
        <f>Criteria!D25</f>
        <v>For each non-time-based media having an alternative, is this alternative relevant?</v>
      </c>
      <c r="E26" s="23" t="s">
        <v>131</v>
      </c>
      <c r="F26" s="29" t="s">
        <v>136</v>
      </c>
      <c r="G26" s="23"/>
      <c r="H26" s="23"/>
    </row>
    <row r="27" spans="1:8" ht="30" x14ac:dyDescent="0.2">
      <c r="A27" s="109"/>
      <c r="B27" s="28" t="str">
        <f>Criteria!B26</f>
        <v>RGAA</v>
      </c>
      <c r="C27" s="28" t="str">
        <f>Criteria!C26</f>
        <v>4.10</v>
      </c>
      <c r="D27" s="23" t="str">
        <f>Criteria!D26</f>
        <v>Is each automatically triggered sound controllable by the user?</v>
      </c>
      <c r="E27" s="23" t="s">
        <v>131</v>
      </c>
      <c r="F27" s="29" t="s">
        <v>136</v>
      </c>
      <c r="G27" s="23"/>
      <c r="H27" s="23"/>
    </row>
    <row r="28" spans="1:8" ht="30" x14ac:dyDescent="0.2">
      <c r="A28" s="109"/>
      <c r="B28" s="28" t="str">
        <f>Criteria!B27</f>
        <v>RGAA</v>
      </c>
      <c r="C28" s="28" t="str">
        <f>Criteria!C27</f>
        <v>4.11</v>
      </c>
      <c r="D28" s="23" t="str">
        <f>Criteria!D27</f>
        <v>Is the viewing of each time-based media, if required, controllable by keyboard and any pointing device?</v>
      </c>
      <c r="E28" s="23" t="s">
        <v>131</v>
      </c>
      <c r="F28" s="29" t="s">
        <v>136</v>
      </c>
      <c r="G28" s="23"/>
      <c r="H28" s="23"/>
    </row>
    <row r="29" spans="1:8" ht="45" x14ac:dyDescent="0.2">
      <c r="A29" s="109"/>
      <c r="B29" s="28" t="str">
        <f>Criteria!B28</f>
        <v>RGAA</v>
      </c>
      <c r="C29" s="28" t="str">
        <f>Criteria!C28</f>
        <v>4.12</v>
      </c>
      <c r="D29" s="23" t="str">
        <f>Criteria!D28</f>
        <v>Is the viewing of each non-time-based media accessible and operable by keyboard and any pointing device?</v>
      </c>
      <c r="E29" s="23" t="s">
        <v>131</v>
      </c>
      <c r="F29" s="29" t="s">
        <v>136</v>
      </c>
      <c r="G29" s="23"/>
      <c r="H29" s="23"/>
    </row>
    <row r="30" spans="1:8" ht="45" x14ac:dyDescent="0.2">
      <c r="A30" s="109"/>
      <c r="B30" s="28" t="str">
        <f>Criteria!B29</f>
        <v>RGAA</v>
      </c>
      <c r="C30" s="28" t="str">
        <f>Criteria!C29</f>
        <v>4.13</v>
      </c>
      <c r="D30" s="23" t="str">
        <f>Criteria!D29</f>
        <v>Is each time-based media and non-time-based media compatible with assistive technologies (excluding special cases)?</v>
      </c>
      <c r="E30" s="23" t="s">
        <v>131</v>
      </c>
      <c r="F30" s="29" t="s">
        <v>136</v>
      </c>
      <c r="G30" s="23"/>
      <c r="H30" s="23"/>
    </row>
    <row r="31" spans="1:8" ht="60" x14ac:dyDescent="0.2">
      <c r="A31" s="109"/>
      <c r="B31" s="28" t="str">
        <f>Criteria!B30</f>
        <v>-</v>
      </c>
      <c r="C31" s="28" t="str">
        <f>Criteria!C30</f>
        <v>4.14</v>
      </c>
      <c r="D31" s="23" t="str">
        <f>Criteria!D30</f>
        <v>For each time-based media that has a synchronised caption or audio description track, are the control features for these alternatives presented at the same level as the main features?</v>
      </c>
      <c r="E31" s="23" t="s">
        <v>131</v>
      </c>
      <c r="F31" s="29" t="s">
        <v>136</v>
      </c>
      <c r="G31" s="23"/>
      <c r="H31" s="23"/>
    </row>
    <row r="32" spans="1:8" ht="60" x14ac:dyDescent="0.2">
      <c r="A32" s="109"/>
      <c r="B32" s="28" t="str">
        <f>Criteria!B31</f>
        <v>-</v>
      </c>
      <c r="C32" s="28" t="str">
        <f>Criteria!C31</f>
        <v>4.15</v>
      </c>
      <c r="D32" s="23" t="str">
        <f>Criteria!D31</f>
        <v>For each feature that transmits, converts or records pre-recorded synchronised time-based media that has a captions track, are the captions correctly preserved at the end of the process?</v>
      </c>
      <c r="E32" s="23" t="s">
        <v>131</v>
      </c>
      <c r="F32" s="29" t="s">
        <v>136</v>
      </c>
      <c r="G32" s="23"/>
      <c r="H32" s="23"/>
    </row>
    <row r="33" spans="1:9" ht="60" x14ac:dyDescent="0.2">
      <c r="A33" s="109"/>
      <c r="B33" s="28" t="str">
        <f>Criteria!B32</f>
        <v>-</v>
      </c>
      <c r="C33" s="28" t="str">
        <f>Criteria!C32</f>
        <v>4.16</v>
      </c>
      <c r="D33" s="23" t="str">
        <f>Criteria!D32</f>
        <v>For each feature that transmits, converts or records a pre-recorded time-based media with an audio description, is at the end of the process the audio description correctly preserved?</v>
      </c>
      <c r="E33" s="23" t="s">
        <v>131</v>
      </c>
      <c r="F33" s="29" t="s">
        <v>136</v>
      </c>
      <c r="G33" s="23"/>
      <c r="H33" s="23"/>
    </row>
    <row r="34" spans="1:9" ht="45" x14ac:dyDescent="0.2">
      <c r="A34" s="109"/>
      <c r="B34" s="28" t="str">
        <f>Criteria!B33</f>
        <v>-</v>
      </c>
      <c r="C34" s="28" t="str">
        <f>Criteria!C33</f>
        <v>4.17</v>
      </c>
      <c r="D34" s="23" t="str">
        <f>Criteria!D33</f>
        <v>For each pre-recorded time-based media, is the presentation of captions controllable by the user (excluding special cases)?</v>
      </c>
      <c r="E34" s="23" t="s">
        <v>131</v>
      </c>
      <c r="F34" s="29" t="s">
        <v>136</v>
      </c>
      <c r="G34" s="23"/>
      <c r="H34" s="23"/>
    </row>
    <row r="35" spans="1:9" ht="45" x14ac:dyDescent="0.2">
      <c r="A35" s="110"/>
      <c r="B35" s="28" t="str">
        <f>Criteria!B34</f>
        <v>-</v>
      </c>
      <c r="C35" s="28" t="str">
        <f>Criteria!C34</f>
        <v>4.18</v>
      </c>
      <c r="D35" s="23" t="str">
        <f>Criteria!D34</f>
        <v>For each pre-recorded synchronised time-based media that has subtitles, can these be vocalised (excluding special cases)?</v>
      </c>
      <c r="E35" s="23" t="s">
        <v>131</v>
      </c>
      <c r="F35" s="29" t="s">
        <v>136</v>
      </c>
      <c r="G35" s="23"/>
      <c r="H35" s="23"/>
    </row>
    <row r="36" spans="1:9" ht="30" x14ac:dyDescent="0.2">
      <c r="A36" s="108" t="str">
        <f>Criteria!$A$35</f>
        <v>TABLES</v>
      </c>
      <c r="B36" s="28" t="str">
        <f>Criteria!B35</f>
        <v>RGAA</v>
      </c>
      <c r="C36" s="28" t="str">
        <f>Criteria!C35</f>
        <v>5.1</v>
      </c>
      <c r="D36" s="23" t="str">
        <f>Criteria!D35</f>
        <v>Does each complex data table have a summary?</v>
      </c>
      <c r="E36" s="23" t="s">
        <v>131</v>
      </c>
      <c r="F36" s="29" t="s">
        <v>136</v>
      </c>
      <c r="G36" s="23"/>
      <c r="H36" s="23"/>
    </row>
    <row r="37" spans="1:9" ht="30" x14ac:dyDescent="0.2">
      <c r="A37" s="109"/>
      <c r="B37" s="28" t="str">
        <f>Criteria!B36</f>
        <v>RGAA</v>
      </c>
      <c r="C37" s="28" t="str">
        <f>Criteria!C36</f>
        <v>5.2</v>
      </c>
      <c r="D37" s="23" t="str">
        <f>Criteria!D36</f>
        <v>For each complex data table with a summary, is the summary relevant?</v>
      </c>
      <c r="E37" s="23" t="s">
        <v>131</v>
      </c>
      <c r="F37" s="29" t="s">
        <v>136</v>
      </c>
      <c r="G37" s="23"/>
      <c r="H37" s="23"/>
    </row>
    <row r="38" spans="1:9" ht="30" x14ac:dyDescent="0.2">
      <c r="A38" s="109"/>
      <c r="B38" s="28" t="str">
        <f>Criteria!B37</f>
        <v>RGAA</v>
      </c>
      <c r="C38" s="28" t="str">
        <f>Criteria!C37</f>
        <v>5.3</v>
      </c>
      <c r="D38" s="23" t="str">
        <f>Criteria!D37</f>
        <v>For each layout table, is the linearized content still comprehensible?</v>
      </c>
      <c r="E38" s="23" t="s">
        <v>131</v>
      </c>
      <c r="F38" s="29" t="s">
        <v>136</v>
      </c>
      <c r="G38" s="23"/>
      <c r="H38" s="23"/>
    </row>
    <row r="39" spans="1:9" ht="30" x14ac:dyDescent="0.2">
      <c r="A39" s="109"/>
      <c r="B39" s="28" t="str">
        <f>Criteria!B38</f>
        <v>RGAA</v>
      </c>
      <c r="C39" s="28" t="str">
        <f>Criteria!C38</f>
        <v>5.4</v>
      </c>
      <c r="D39" s="23" t="str">
        <f>Criteria!D38</f>
        <v>For each data table with a title, is the title correctly associated with the data table?</v>
      </c>
      <c r="E39" s="23" t="s">
        <v>131</v>
      </c>
      <c r="F39" s="29" t="s">
        <v>136</v>
      </c>
      <c r="G39" s="23"/>
      <c r="H39" s="23"/>
    </row>
    <row r="40" spans="1:9" ht="30" x14ac:dyDescent="0.2">
      <c r="A40" s="109"/>
      <c r="B40" s="28" t="str">
        <f>Criteria!B39</f>
        <v>RGAA</v>
      </c>
      <c r="C40" s="28" t="str">
        <f>Criteria!C39</f>
        <v>5.5</v>
      </c>
      <c r="D40" s="23" t="str">
        <f>Criteria!D39</f>
        <v>For each data table with a title, is the title relevant?</v>
      </c>
      <c r="E40" s="23" t="s">
        <v>131</v>
      </c>
      <c r="F40" s="29" t="s">
        <v>136</v>
      </c>
      <c r="G40" s="31"/>
      <c r="H40" s="23"/>
    </row>
    <row r="41" spans="1:9" ht="30" x14ac:dyDescent="0.2">
      <c r="A41" s="109"/>
      <c r="B41" s="28" t="str">
        <f>Criteria!B40</f>
        <v>RGAA</v>
      </c>
      <c r="C41" s="28" t="str">
        <f>Criteria!C40</f>
        <v>5.6</v>
      </c>
      <c r="D41" s="23" t="str">
        <f>Criteria!D40</f>
        <v>For each data table, are each column header and each row header correctly declared?</v>
      </c>
      <c r="E41" s="23" t="s">
        <v>131</v>
      </c>
      <c r="F41" s="29" t="s">
        <v>136</v>
      </c>
      <c r="G41" s="23"/>
      <c r="H41" s="23"/>
    </row>
    <row r="42" spans="1:9" ht="45" x14ac:dyDescent="0.2">
      <c r="A42" s="109"/>
      <c r="B42" s="28" t="str">
        <f>Criteria!B41</f>
        <v>RGAA</v>
      </c>
      <c r="C42" s="28" t="str">
        <f>Criteria!C41</f>
        <v>5.7</v>
      </c>
      <c r="D42" s="23" t="str">
        <f>Criteria!D41</f>
        <v>For each data table, is the appropriate technique used to associate each cell with its headers (excluding special cases)?</v>
      </c>
      <c r="E42" s="23" t="s">
        <v>131</v>
      </c>
      <c r="F42" s="29" t="s">
        <v>136</v>
      </c>
      <c r="G42" s="23"/>
      <c r="H42" s="23"/>
    </row>
    <row r="43" spans="1:9" ht="30" x14ac:dyDescent="0.2">
      <c r="A43" s="110"/>
      <c r="B43" s="28" t="str">
        <f>Criteria!B42</f>
        <v>RGAA</v>
      </c>
      <c r="C43" s="28" t="str">
        <f>Criteria!C42</f>
        <v>5.8</v>
      </c>
      <c r="D43" s="23" t="str">
        <f>Criteria!D42</f>
        <v>Each layout table must not use elements specific to data tables. Is this rule respected?</v>
      </c>
      <c r="E43" s="23" t="s">
        <v>131</v>
      </c>
      <c r="F43" s="29" t="s">
        <v>136</v>
      </c>
      <c r="G43" s="23"/>
      <c r="H43" s="23"/>
    </row>
    <row r="44" spans="1:9" ht="30" x14ac:dyDescent="0.2">
      <c r="A44" s="108" t="str">
        <f>Criteria!$A$43</f>
        <v>LINKS</v>
      </c>
      <c r="B44" s="28" t="str">
        <f>Criteria!B43</f>
        <v>RGAA</v>
      </c>
      <c r="C44" s="28" t="str">
        <f>Criteria!C43</f>
        <v>6.1</v>
      </c>
      <c r="D44" s="23" t="str">
        <f>Criteria!D43</f>
        <v>Is every link explicit (except in special cases)?</v>
      </c>
      <c r="E44" s="23" t="s">
        <v>131</v>
      </c>
      <c r="F44" s="29" t="s">
        <v>136</v>
      </c>
      <c r="G44" s="23"/>
      <c r="H44" s="23"/>
    </row>
    <row r="45" spans="1:9" ht="30" x14ac:dyDescent="0.2">
      <c r="A45" s="110"/>
      <c r="B45" s="28" t="str">
        <f>Criteria!B44</f>
        <v>RGAA</v>
      </c>
      <c r="C45" s="28" t="str">
        <f>Criteria!C44</f>
        <v>6.2</v>
      </c>
      <c r="D45" s="23" t="str">
        <f>Criteria!D44</f>
        <v>On each web page, does each link have an accessible name?</v>
      </c>
      <c r="E45" s="23" t="s">
        <v>131</v>
      </c>
      <c r="F45" s="29" t="s">
        <v>136</v>
      </c>
      <c r="G45" s="23"/>
      <c r="H45" s="23"/>
    </row>
    <row r="46" spans="1:9" ht="30" x14ac:dyDescent="0.2">
      <c r="A46" s="108" t="str">
        <f>Criteria!$A$45</f>
        <v>SCRIPTS</v>
      </c>
      <c r="B46" s="28" t="str">
        <f>Criteria!B45</f>
        <v>RGAA</v>
      </c>
      <c r="C46" s="28" t="str">
        <f>Criteria!C45</f>
        <v>7.1</v>
      </c>
      <c r="D46" s="23" t="str">
        <f>Criteria!D45</f>
        <v>Is each script, if necessary, compatible with assistive technologies?</v>
      </c>
      <c r="E46" s="23" t="s">
        <v>131</v>
      </c>
      <c r="F46" s="29" t="s">
        <v>136</v>
      </c>
      <c r="G46" s="23"/>
      <c r="H46" s="23"/>
    </row>
    <row r="47" spans="1:9" ht="30" x14ac:dyDescent="0.2">
      <c r="A47" s="109"/>
      <c r="B47" s="28" t="str">
        <f>Criteria!B46</f>
        <v>RGAA</v>
      </c>
      <c r="C47" s="28" t="str">
        <f>Criteria!C46</f>
        <v>7.2</v>
      </c>
      <c r="D47" s="23" t="str">
        <f>Criteria!D46</f>
        <v>For each script with an alternative, is this alternative relevant?</v>
      </c>
      <c r="E47" s="23" t="s">
        <v>131</v>
      </c>
      <c r="F47" s="29" t="s">
        <v>136</v>
      </c>
      <c r="G47" s="23"/>
      <c r="H47" s="23"/>
      <c r="I47" s="37"/>
    </row>
    <row r="48" spans="1:9" ht="30" x14ac:dyDescent="0.2">
      <c r="A48" s="109"/>
      <c r="B48" s="28" t="str">
        <f>Criteria!B47</f>
        <v>RGAA</v>
      </c>
      <c r="C48" s="28" t="str">
        <f>Criteria!C47</f>
        <v>7.3</v>
      </c>
      <c r="D48" s="23" t="str">
        <f>Criteria!D47</f>
        <v>Is each script accessible and operable by keyboard and any pointing device (excluding special cases)?</v>
      </c>
      <c r="E48" s="23" t="s">
        <v>131</v>
      </c>
      <c r="F48" s="29" t="s">
        <v>136</v>
      </c>
      <c r="G48" s="23"/>
      <c r="H48" s="23"/>
    </row>
    <row r="49" spans="1:8" ht="30" x14ac:dyDescent="0.2">
      <c r="A49" s="109"/>
      <c r="B49" s="28" t="str">
        <f>Criteria!B48</f>
        <v>RGAA</v>
      </c>
      <c r="C49" s="28" t="str">
        <f>Criteria!C48</f>
        <v>7.4</v>
      </c>
      <c r="D49" s="23" t="str">
        <f>Criteria!D48</f>
        <v>For each script that initiates a context change, is the user warned or does the user have control?</v>
      </c>
      <c r="E49" s="23" t="s">
        <v>131</v>
      </c>
      <c r="F49" s="29" t="s">
        <v>136</v>
      </c>
      <c r="G49" s="23"/>
      <c r="H49" s="23"/>
    </row>
    <row r="50" spans="1:8" ht="30" x14ac:dyDescent="0.2">
      <c r="A50" s="110"/>
      <c r="B50" s="28" t="str">
        <f>Criteria!B49</f>
        <v>RGAA</v>
      </c>
      <c r="C50" s="28" t="str">
        <f>Criteria!C49</f>
        <v>7.5</v>
      </c>
      <c r="D50" s="23" t="str">
        <f>Criteria!D49</f>
        <v>On each web page, are status messages correctly rendered (by assistive technologies)?</v>
      </c>
      <c r="E50" s="23" t="s">
        <v>131</v>
      </c>
      <c r="F50" s="29" t="s">
        <v>136</v>
      </c>
      <c r="G50" s="23"/>
      <c r="H50" s="23"/>
    </row>
    <row r="51" spans="1:8" ht="30" x14ac:dyDescent="0.2">
      <c r="A51" s="108" t="str">
        <f>Criteria!$A$50</f>
        <v>MANDATORY ELEMENTS</v>
      </c>
      <c r="B51" s="28" t="str">
        <f>Criteria!B50</f>
        <v>RGAA</v>
      </c>
      <c r="C51" s="28" t="str">
        <f>Criteria!C50</f>
        <v>8.1</v>
      </c>
      <c r="D51" s="23" t="str">
        <f>Criteria!D50</f>
        <v>Has each web page a defined document type?</v>
      </c>
      <c r="E51" s="23" t="s">
        <v>131</v>
      </c>
      <c r="F51" s="29" t="s">
        <v>136</v>
      </c>
      <c r="G51" s="23"/>
      <c r="H51" s="23"/>
    </row>
    <row r="52" spans="1:8" ht="30" x14ac:dyDescent="0.2">
      <c r="A52" s="109"/>
      <c r="B52" s="28" t="str">
        <f>Criteria!B51</f>
        <v>RGAA</v>
      </c>
      <c r="C52" s="28" t="str">
        <f>Criteria!C51</f>
        <v>8.2</v>
      </c>
      <c r="D52" s="23" t="str">
        <f>Criteria!D51</f>
        <v>For each web page, is the generated source code valid for the specified document type?</v>
      </c>
      <c r="E52" s="23" t="s">
        <v>131</v>
      </c>
      <c r="F52" s="29" t="s">
        <v>136</v>
      </c>
      <c r="G52" s="23"/>
      <c r="H52" s="23"/>
    </row>
    <row r="53" spans="1:8" ht="30" x14ac:dyDescent="0.2">
      <c r="A53" s="109"/>
      <c r="B53" s="28" t="str">
        <f>Criteria!B52</f>
        <v>RGAA</v>
      </c>
      <c r="C53" s="28" t="str">
        <f>Criteria!C52</f>
        <v>8.3</v>
      </c>
      <c r="D53" s="23" t="str">
        <f>Criteria!D52</f>
        <v>On each web page, is the default language present?</v>
      </c>
      <c r="E53" s="23" t="s">
        <v>131</v>
      </c>
      <c r="F53" s="29" t="s">
        <v>136</v>
      </c>
      <c r="G53" s="23"/>
      <c r="H53" s="23"/>
    </row>
    <row r="54" spans="1:8" ht="30" x14ac:dyDescent="0.2">
      <c r="A54" s="109"/>
      <c r="B54" s="28" t="str">
        <f>Criteria!B53</f>
        <v>RGAA</v>
      </c>
      <c r="C54" s="28" t="str">
        <f>Criteria!C53</f>
        <v>8.4</v>
      </c>
      <c r="D54" s="23" t="str">
        <f>Criteria!D53</f>
        <v>For each web page with a default language, is the language code relevant?</v>
      </c>
      <c r="E54" s="23" t="s">
        <v>131</v>
      </c>
      <c r="F54" s="29" t="s">
        <v>136</v>
      </c>
      <c r="G54" s="23"/>
      <c r="H54" s="23"/>
    </row>
    <row r="55" spans="1:8" ht="30" x14ac:dyDescent="0.2">
      <c r="A55" s="109"/>
      <c r="B55" s="28" t="str">
        <f>Criteria!B54</f>
        <v>RGAA</v>
      </c>
      <c r="C55" s="28" t="str">
        <f>Criteria!C54</f>
        <v>8.5</v>
      </c>
      <c r="D55" s="23" t="str">
        <f>Criteria!D54</f>
        <v>Does every web page have a page title?</v>
      </c>
      <c r="E55" s="23" t="s">
        <v>131</v>
      </c>
      <c r="F55" s="29" t="s">
        <v>136</v>
      </c>
      <c r="G55" s="23"/>
      <c r="H55" s="23"/>
    </row>
    <row r="56" spans="1:8" ht="30" x14ac:dyDescent="0.2">
      <c r="A56" s="109"/>
      <c r="B56" s="28" t="str">
        <f>Criteria!B55</f>
        <v>RGAA</v>
      </c>
      <c r="C56" s="28" t="str">
        <f>Criteria!C55</f>
        <v>8.6</v>
      </c>
      <c r="D56" s="23" t="str">
        <f>Criteria!D55</f>
        <v>For each web page with a page title, is this title relevant?</v>
      </c>
      <c r="E56" s="23" t="s">
        <v>131</v>
      </c>
      <c r="F56" s="29" t="s">
        <v>136</v>
      </c>
      <c r="G56" s="23"/>
      <c r="H56" s="23"/>
    </row>
    <row r="57" spans="1:8" ht="30" x14ac:dyDescent="0.2">
      <c r="A57" s="109"/>
      <c r="B57" s="28" t="str">
        <f>Criteria!B56</f>
        <v>RGAA</v>
      </c>
      <c r="C57" s="28" t="str">
        <f>Criteria!C56</f>
        <v>8.7</v>
      </c>
      <c r="D57" s="23" t="str">
        <f>Criteria!D56</f>
        <v>On each web page, is each language change indicated in the source code (excluding special cases)?</v>
      </c>
      <c r="E57" s="23" t="s">
        <v>131</v>
      </c>
      <c r="F57" s="29" t="s">
        <v>136</v>
      </c>
      <c r="G57" s="23"/>
      <c r="H57" s="23"/>
    </row>
    <row r="58" spans="1:8" ht="30" x14ac:dyDescent="0.2">
      <c r="A58" s="109"/>
      <c r="B58" s="28" t="str">
        <f>Criteria!B57</f>
        <v>RGAA</v>
      </c>
      <c r="C58" s="28" t="str">
        <f>Criteria!C57</f>
        <v>8.8</v>
      </c>
      <c r="D58" s="23" t="str">
        <f>Criteria!D57</f>
        <v>On each web page, is the language code for each language change valid and relevant?</v>
      </c>
      <c r="E58" s="23" t="s">
        <v>131</v>
      </c>
      <c r="F58" s="29" t="s">
        <v>136</v>
      </c>
      <c r="G58" s="23"/>
      <c r="H58" s="23"/>
    </row>
    <row r="59" spans="1:8" ht="30" x14ac:dyDescent="0.2">
      <c r="A59" s="109"/>
      <c r="B59" s="28" t="str">
        <f>Criteria!B58</f>
        <v>RGAA</v>
      </c>
      <c r="C59" s="28" t="str">
        <f>Criteria!C58</f>
        <v>8.9</v>
      </c>
      <c r="D59" s="23" t="str">
        <f>Criteria!D58</f>
        <v>On each web page, tags must not be used only for layout purposes. Is this rule respected?</v>
      </c>
      <c r="E59" s="23" t="s">
        <v>131</v>
      </c>
      <c r="F59" s="29" t="s">
        <v>136</v>
      </c>
      <c r="G59" s="23"/>
      <c r="H59" s="23"/>
    </row>
    <row r="60" spans="1:8" ht="30" x14ac:dyDescent="0.2">
      <c r="A60" s="110"/>
      <c r="B60" s="28" t="str">
        <f>Criteria!B59</f>
        <v>RGAA</v>
      </c>
      <c r="C60" s="28" t="str">
        <f>Criteria!C59</f>
        <v>8.10</v>
      </c>
      <c r="D60" s="23" t="str">
        <f>Criteria!D59</f>
        <v>On each web page, are changes in reading direction indicated?</v>
      </c>
      <c r="E60" s="23" t="s">
        <v>131</v>
      </c>
      <c r="F60" s="29" t="s">
        <v>136</v>
      </c>
      <c r="G60" s="23"/>
      <c r="H60" s="23"/>
    </row>
    <row r="61" spans="1:8" ht="30" x14ac:dyDescent="0.2">
      <c r="A61" s="108" t="str">
        <f>Criteria!$A$60</f>
        <v>STRUCTURE</v>
      </c>
      <c r="B61" s="28" t="str">
        <f>Criteria!B60</f>
        <v>RGAA</v>
      </c>
      <c r="C61" s="28" t="str">
        <f>Criteria!C60</f>
        <v>9.1</v>
      </c>
      <c r="D61" s="23" t="str">
        <f>Criteria!D60</f>
        <v>On each web page, is the information structured by the appropriate use of headings?</v>
      </c>
      <c r="E61" s="23" t="s">
        <v>131</v>
      </c>
      <c r="F61" s="29" t="s">
        <v>136</v>
      </c>
      <c r="G61" s="23"/>
      <c r="H61" s="23"/>
    </row>
    <row r="62" spans="1:8" ht="30" x14ac:dyDescent="0.2">
      <c r="A62" s="109"/>
      <c r="B62" s="28" t="str">
        <f>Criteria!B61</f>
        <v>RGAA</v>
      </c>
      <c r="C62" s="28" t="str">
        <f>Criteria!C61</f>
        <v>9.2</v>
      </c>
      <c r="D62" s="23" t="str">
        <f>Criteria!D61</f>
        <v>On each web page, is the document structure consistent (excluding special cases)?</v>
      </c>
      <c r="E62" s="23" t="s">
        <v>131</v>
      </c>
      <c r="F62" s="29" t="s">
        <v>136</v>
      </c>
      <c r="G62" s="23"/>
      <c r="H62" s="23"/>
    </row>
    <row r="63" spans="1:8" ht="30" x14ac:dyDescent="0.2">
      <c r="A63" s="109"/>
      <c r="B63" s="28" t="str">
        <f>Criteria!B62</f>
        <v>RGAA</v>
      </c>
      <c r="C63" s="28" t="str">
        <f>Criteria!C62</f>
        <v>9.3</v>
      </c>
      <c r="D63" s="23" t="str">
        <f>Criteria!D62</f>
        <v>On each web page, is each list correctly structured?</v>
      </c>
      <c r="E63" s="23" t="s">
        <v>131</v>
      </c>
      <c r="F63" s="29" t="s">
        <v>136</v>
      </c>
      <c r="G63" s="23"/>
      <c r="H63" s="23"/>
    </row>
    <row r="64" spans="1:8" ht="30" x14ac:dyDescent="0.2">
      <c r="A64" s="110"/>
      <c r="B64" s="28" t="str">
        <f>Criteria!B63</f>
        <v>RGAA</v>
      </c>
      <c r="C64" s="28" t="str">
        <f>Criteria!C63</f>
        <v>9.4</v>
      </c>
      <c r="D64" s="23" t="str">
        <f>Criteria!D63</f>
        <v>On each web page, is each quotation correctly indicated?</v>
      </c>
      <c r="E64" s="23" t="s">
        <v>131</v>
      </c>
      <c r="F64" s="29" t="s">
        <v>136</v>
      </c>
      <c r="G64" s="23"/>
      <c r="H64" s="23"/>
    </row>
    <row r="65" spans="1:8" ht="30" x14ac:dyDescent="0.2">
      <c r="A65" s="108" t="str">
        <f>Criteria!$A$64</f>
        <v>PRESENTATION</v>
      </c>
      <c r="B65" s="28" t="str">
        <f>Criteria!B64</f>
        <v>RGAA</v>
      </c>
      <c r="C65" s="28" t="str">
        <f>Criteria!C64</f>
        <v>10.1</v>
      </c>
      <c r="D65" s="23" t="str">
        <f>Criteria!D64</f>
        <v>In the website, are style sheets used to control the presentation of information?</v>
      </c>
      <c r="E65" s="23" t="s">
        <v>131</v>
      </c>
      <c r="F65" s="29" t="s">
        <v>136</v>
      </c>
      <c r="G65" s="23"/>
      <c r="H65" s="23"/>
    </row>
    <row r="66" spans="1:8" ht="45" x14ac:dyDescent="0.2">
      <c r="A66" s="109"/>
      <c r="B66" s="28" t="str">
        <f>Criteria!B65</f>
        <v>RGAA</v>
      </c>
      <c r="C66" s="28" t="str">
        <f>Criteria!C65</f>
        <v>10.2</v>
      </c>
      <c r="D66" s="23" t="str">
        <f>Criteria!D65</f>
        <v>On each web page, is the visible content conveying information still present when the style sheets are deactivated?</v>
      </c>
      <c r="E66" s="23" t="s">
        <v>131</v>
      </c>
      <c r="F66" s="29" t="s">
        <v>136</v>
      </c>
      <c r="G66" s="23"/>
      <c r="H66" s="23"/>
    </row>
    <row r="67" spans="1:8" ht="30" x14ac:dyDescent="0.2">
      <c r="A67" s="109"/>
      <c r="B67" s="28" t="str">
        <f>Criteria!B66</f>
        <v>RGAA</v>
      </c>
      <c r="C67" s="28" t="str">
        <f>Criteria!C66</f>
        <v>10.3</v>
      </c>
      <c r="D67" s="23" t="str">
        <f>Criteria!D66</f>
        <v>On each web page, does the information remain understandable when the style sheets are deactivated?</v>
      </c>
      <c r="E67" s="23" t="s">
        <v>131</v>
      </c>
      <c r="F67" s="29" t="s">
        <v>136</v>
      </c>
      <c r="G67" s="23"/>
      <c r="H67" s="23"/>
    </row>
    <row r="68" spans="1:8" ht="45" x14ac:dyDescent="0.2">
      <c r="A68" s="109"/>
      <c r="B68" s="28" t="str">
        <f>Criteria!B67</f>
        <v>RGAA</v>
      </c>
      <c r="C68" s="28" t="str">
        <f>Criteria!C67</f>
        <v>10.4</v>
      </c>
      <c r="D68" s="23" t="str">
        <f>Criteria!D67</f>
        <v>On each web page, is the text still readable when the font size is increased by at least 200% (excluding special cases)?</v>
      </c>
      <c r="E68" s="23" t="s">
        <v>131</v>
      </c>
      <c r="F68" s="29" t="s">
        <v>136</v>
      </c>
      <c r="G68" s="23"/>
      <c r="H68" s="23"/>
    </row>
    <row r="69" spans="1:8" ht="30" x14ac:dyDescent="0.2">
      <c r="A69" s="109"/>
      <c r="B69" s="28" t="str">
        <f>Criteria!B68</f>
        <v>RGAA</v>
      </c>
      <c r="C69" s="28" t="str">
        <f>Criteria!C68</f>
        <v>10.5</v>
      </c>
      <c r="D69" s="23" t="str">
        <f>Criteria!D68</f>
        <v>On each web page, are the CSS declarations for element background and font colours used correctly?</v>
      </c>
      <c r="E69" s="23" t="s">
        <v>131</v>
      </c>
      <c r="F69" s="29" t="s">
        <v>136</v>
      </c>
      <c r="G69" s="23"/>
      <c r="H69" s="23"/>
    </row>
    <row r="70" spans="1:8" ht="30" x14ac:dyDescent="0.2">
      <c r="A70" s="109"/>
      <c r="B70" s="28" t="str">
        <f>Criteria!B69</f>
        <v>RGAA</v>
      </c>
      <c r="C70" s="28" t="str">
        <f>Criteria!C69</f>
        <v>10.6</v>
      </c>
      <c r="D70" s="23" t="str">
        <f>Criteria!D69</f>
        <v>On each web page, is each link whose nature is not obvious visible in relation to the surrounding text?</v>
      </c>
      <c r="E70" s="23" t="s">
        <v>131</v>
      </c>
      <c r="F70" s="29" t="s">
        <v>136</v>
      </c>
      <c r="G70" s="23"/>
      <c r="H70" s="23"/>
    </row>
    <row r="71" spans="1:8" ht="30" x14ac:dyDescent="0.2">
      <c r="A71" s="109"/>
      <c r="B71" s="28" t="str">
        <f>Criteria!B70</f>
        <v>RGAA</v>
      </c>
      <c r="C71" s="28" t="str">
        <f>Criteria!C70</f>
        <v>10.7</v>
      </c>
      <c r="D71" s="23" t="str">
        <f>Criteria!D70</f>
        <v>On each web page, for each element receiving the focus, is the focus visible?</v>
      </c>
      <c r="E71" s="23" t="s">
        <v>131</v>
      </c>
      <c r="F71" s="29" t="s">
        <v>136</v>
      </c>
      <c r="G71" s="23"/>
      <c r="H71" s="23"/>
    </row>
    <row r="72" spans="1:8" ht="30" x14ac:dyDescent="0.2">
      <c r="A72" s="109"/>
      <c r="B72" s="28" t="str">
        <f>Criteria!B71</f>
        <v>RGAA</v>
      </c>
      <c r="C72" s="28" t="str">
        <f>Criteria!C71</f>
        <v>10.8</v>
      </c>
      <c r="D72" s="23" t="str">
        <f>Criteria!D71</f>
        <v>For each web page, should hidden content be ignored by assistive technologies?</v>
      </c>
      <c r="E72" s="23" t="s">
        <v>131</v>
      </c>
      <c r="F72" s="29" t="s">
        <v>136</v>
      </c>
      <c r="G72" s="23"/>
      <c r="H72" s="23"/>
    </row>
    <row r="73" spans="1:8" ht="30" x14ac:dyDescent="0.2">
      <c r="A73" s="109"/>
      <c r="B73" s="28" t="str">
        <f>Criteria!B72</f>
        <v>RGAA</v>
      </c>
      <c r="C73" s="28" t="str">
        <f>Criteria!C72</f>
        <v>10.9</v>
      </c>
      <c r="D73" s="23" t="str">
        <f>Criteria!D72</f>
        <v>On each web page, information must not be conveyed solely by shape, size or location. Is this rule respected?</v>
      </c>
      <c r="E73" s="23" t="s">
        <v>131</v>
      </c>
      <c r="F73" s="29" t="s">
        <v>136</v>
      </c>
      <c r="G73" s="23"/>
      <c r="H73" s="23"/>
    </row>
    <row r="74" spans="1:8" ht="45" x14ac:dyDescent="0.2">
      <c r="A74" s="109"/>
      <c r="B74" s="28" t="str">
        <f>Criteria!B73</f>
        <v>RGAA</v>
      </c>
      <c r="C74" s="28" t="str">
        <f>Criteria!C73</f>
        <v>10.10</v>
      </c>
      <c r="D74" s="23" t="str">
        <f>Criteria!D73</f>
        <v>On each web page, information must not be conveyed by shape, size or location only. Is this rule implemented appropriately?</v>
      </c>
      <c r="E74" s="23" t="s">
        <v>131</v>
      </c>
      <c r="F74" s="29" t="s">
        <v>136</v>
      </c>
      <c r="G74" s="23"/>
      <c r="H74" s="23"/>
    </row>
    <row r="75" spans="1:8" ht="75" x14ac:dyDescent="0.2">
      <c r="A75" s="109"/>
      <c r="B75" s="28" t="str">
        <f>Criteria!B74</f>
        <v>RGAA</v>
      </c>
      <c r="C75" s="28" t="str">
        <f>Criteria!C74</f>
        <v>10.11</v>
      </c>
      <c r="D75" s="23" t="str">
        <f>Criteria!D74</f>
        <v>For each web page, can the content be presented without any loss of information or functionality and without having to scroll vertically for a window with a height of 256 px or horizontally for a window with a width of 320 px (excluding special cases)?</v>
      </c>
      <c r="E75" s="23" t="s">
        <v>131</v>
      </c>
      <c r="F75" s="29" t="s">
        <v>136</v>
      </c>
      <c r="G75" s="23"/>
      <c r="H75" s="23"/>
    </row>
    <row r="76" spans="1:8" ht="45" x14ac:dyDescent="0.2">
      <c r="A76" s="109"/>
      <c r="B76" s="28" t="str">
        <f>Criteria!B75</f>
        <v>RGAA</v>
      </c>
      <c r="C76" s="28" t="str">
        <f>Criteria!C75</f>
        <v>10.12</v>
      </c>
      <c r="D76" s="23" t="str">
        <f>Criteria!D75</f>
        <v>On each web page, can the text spacing properties be redefined by the user without loss of content or functionality (except in special cases)?</v>
      </c>
      <c r="E76" s="23" t="s">
        <v>131</v>
      </c>
      <c r="F76" s="29" t="s">
        <v>136</v>
      </c>
      <c r="G76" s="23"/>
      <c r="H76" s="23"/>
    </row>
    <row r="77" spans="1:8" ht="60" x14ac:dyDescent="0.2">
      <c r="A77" s="109"/>
      <c r="B77" s="28" t="str">
        <f>Criteria!B76</f>
        <v>RGAA</v>
      </c>
      <c r="C77" s="28" t="str">
        <f>Criteria!C76</f>
        <v>10.13</v>
      </c>
      <c r="D77" s="23" t="str">
        <f>Criteria!D76</f>
        <v>On each web page, is the additional content appearing when focused or when hovering over a user interface component controllable by the user (excluding special cases)?</v>
      </c>
      <c r="E77" s="23" t="s">
        <v>131</v>
      </c>
      <c r="F77" s="29" t="s">
        <v>136</v>
      </c>
      <c r="G77" s="23"/>
      <c r="H77" s="23"/>
    </row>
    <row r="78" spans="1:8" ht="45" x14ac:dyDescent="0.2">
      <c r="A78" s="110"/>
      <c r="B78" s="28" t="str">
        <f>Criteria!B77</f>
        <v>RGAA</v>
      </c>
      <c r="C78" s="28" t="str">
        <f>Criteria!C77</f>
        <v>10.14</v>
      </c>
      <c r="D78" s="23" t="str">
        <f>Criteria!D77</f>
        <v>On each web page, can additional content that appears using CSS styles only be made visible using the keyboard and any pointing device?</v>
      </c>
      <c r="E78" s="23" t="s">
        <v>131</v>
      </c>
      <c r="F78" s="29" t="s">
        <v>136</v>
      </c>
      <c r="G78" s="23"/>
      <c r="H78" s="23"/>
    </row>
    <row r="79" spans="1:8" ht="30" x14ac:dyDescent="0.2">
      <c r="A79" s="108" t="str">
        <f>Criteria!$A$78</f>
        <v>FORMS</v>
      </c>
      <c r="B79" s="28" t="str">
        <f>Criteria!B78</f>
        <v>RGAA</v>
      </c>
      <c r="C79" s="28" t="str">
        <f>Criteria!C78</f>
        <v>11.1</v>
      </c>
      <c r="D79" s="23" t="str">
        <f>Criteria!D78</f>
        <v>Does each form input field have a label?</v>
      </c>
      <c r="E79" s="23" t="s">
        <v>131</v>
      </c>
      <c r="F79" s="29" t="s">
        <v>136</v>
      </c>
      <c r="G79" s="23"/>
      <c r="H79" s="23"/>
    </row>
    <row r="80" spans="1:8" ht="30" x14ac:dyDescent="0.2">
      <c r="A80" s="109"/>
      <c r="B80" s="28" t="str">
        <f>Criteria!B79</f>
        <v>RGAA</v>
      </c>
      <c r="C80" s="28" t="str">
        <f>Criteria!C79</f>
        <v>11.2</v>
      </c>
      <c r="D80" s="23" t="str">
        <f>Criteria!D79</f>
        <v>Is each label associated with a form field relevant (excluding special cases)?</v>
      </c>
      <c r="E80" s="23" t="s">
        <v>131</v>
      </c>
      <c r="F80" s="29" t="s">
        <v>136</v>
      </c>
      <c r="G80" s="23"/>
      <c r="H80" s="23"/>
    </row>
    <row r="81" spans="1:8" ht="60" x14ac:dyDescent="0.2">
      <c r="A81" s="109"/>
      <c r="B81" s="28" t="str">
        <f>Criteria!B80</f>
        <v>RGAA</v>
      </c>
      <c r="C81" s="28" t="str">
        <f>Criteria!C80</f>
        <v>11.3</v>
      </c>
      <c r="D81" s="23" t="str">
        <f>Criteria!D80</f>
        <v>In each form, is each label associated with a form input field having the same function and repeated several times in the same page or in a set of web pages consistent?</v>
      </c>
      <c r="E81" s="23" t="s">
        <v>131</v>
      </c>
      <c r="F81" s="29" t="s">
        <v>136</v>
      </c>
      <c r="G81" s="23"/>
      <c r="H81" s="23"/>
    </row>
    <row r="82" spans="1:8" ht="45" x14ac:dyDescent="0.2">
      <c r="A82" s="109"/>
      <c r="B82" s="28" t="str">
        <f>Criteria!B81</f>
        <v>RGAA</v>
      </c>
      <c r="C82" s="28" t="str">
        <f>Criteria!C81</f>
        <v>11.4</v>
      </c>
      <c r="D82" s="23" t="str">
        <f>Criteria!D81</f>
        <v>In each form, are each field label and its associated field located next to each other (excluding special cases)?</v>
      </c>
      <c r="E82" s="23" t="s">
        <v>131</v>
      </c>
      <c r="F82" s="29" t="s">
        <v>136</v>
      </c>
      <c r="G82" s="23"/>
      <c r="H82" s="23"/>
    </row>
    <row r="83" spans="1:8" ht="30" x14ac:dyDescent="0.2">
      <c r="A83" s="109"/>
      <c r="B83" s="28" t="str">
        <f>Criteria!B82</f>
        <v>RGAA</v>
      </c>
      <c r="C83" s="28" t="str">
        <f>Criteria!C82</f>
        <v>11.5</v>
      </c>
      <c r="D83" s="23" t="str">
        <f>Criteria!D82</f>
        <v>In each form, are the related form controls grouped together, if necessary?</v>
      </c>
      <c r="E83" s="23" t="s">
        <v>131</v>
      </c>
      <c r="F83" s="29" t="s">
        <v>136</v>
      </c>
      <c r="G83" s="23"/>
      <c r="H83" s="23"/>
    </row>
    <row r="84" spans="1:8" ht="30" x14ac:dyDescent="0.2">
      <c r="A84" s="109"/>
      <c r="B84" s="28" t="str">
        <f>Criteria!B83</f>
        <v>RGAA</v>
      </c>
      <c r="C84" s="28" t="str">
        <f>Criteria!C83</f>
        <v>11.6</v>
      </c>
      <c r="D84" s="23" t="str">
        <f>Criteria!D83</f>
        <v>In each form, does each group of related form controls have a legend?</v>
      </c>
      <c r="E84" s="23" t="s">
        <v>131</v>
      </c>
      <c r="F84" s="29" t="s">
        <v>136</v>
      </c>
      <c r="G84" s="23"/>
      <c r="H84" s="23"/>
    </row>
    <row r="85" spans="1:8" ht="30" x14ac:dyDescent="0.2">
      <c r="A85" s="109"/>
      <c r="B85" s="28" t="str">
        <f>Criteria!B84</f>
        <v>RGAA</v>
      </c>
      <c r="C85" s="28" t="str">
        <f>Criteria!C84</f>
        <v>11.7</v>
      </c>
      <c r="D85" s="23" t="str">
        <f>Criteria!D84</f>
        <v>In each form, is each legend associated with a group of related form controls relevant?</v>
      </c>
      <c r="E85" s="23" t="s">
        <v>131</v>
      </c>
      <c r="F85" s="29" t="s">
        <v>136</v>
      </c>
      <c r="G85" s="23"/>
      <c r="H85" s="23"/>
    </row>
    <row r="86" spans="1:8" ht="30" x14ac:dyDescent="0.2">
      <c r="A86" s="109"/>
      <c r="B86" s="28" t="str">
        <f>Criteria!B85</f>
        <v>RGAA</v>
      </c>
      <c r="C86" s="28" t="str">
        <f>Criteria!C85</f>
        <v>11.8</v>
      </c>
      <c r="D86" s="23" t="str">
        <f>Criteria!D85</f>
        <v>In each form, are the items of the same type in a combobox grouped together in a relevant way?</v>
      </c>
      <c r="E86" s="23" t="s">
        <v>131</v>
      </c>
      <c r="F86" s="29" t="s">
        <v>136</v>
      </c>
      <c r="G86" s="23"/>
      <c r="H86" s="23"/>
    </row>
    <row r="87" spans="1:8" ht="30" x14ac:dyDescent="0.2">
      <c r="A87" s="109"/>
      <c r="B87" s="28" t="str">
        <f>Criteria!B86</f>
        <v>RGAA</v>
      </c>
      <c r="C87" s="28" t="str">
        <f>Criteria!C86</f>
        <v>11.9</v>
      </c>
      <c r="D87" s="23" t="str">
        <f>Criteria!D86</f>
        <v>In each form, is the label of each button relevant (excluding special cases)?</v>
      </c>
      <c r="E87" s="23" t="s">
        <v>131</v>
      </c>
      <c r="F87" s="29" t="s">
        <v>136</v>
      </c>
      <c r="G87" s="23"/>
      <c r="H87" s="23"/>
    </row>
    <row r="88" spans="1:8" ht="30" x14ac:dyDescent="0.2">
      <c r="A88" s="109"/>
      <c r="B88" s="28" t="str">
        <f>Criteria!B87</f>
        <v>RGAA</v>
      </c>
      <c r="C88" s="28" t="str">
        <f>Criteria!C87</f>
        <v>11.10</v>
      </c>
      <c r="D88" s="23" t="str">
        <f>Criteria!D87</f>
        <v>In each form, is the error managementl used appropriately (excluding special cases)?</v>
      </c>
      <c r="E88" s="23" t="s">
        <v>131</v>
      </c>
      <c r="F88" s="29" t="s">
        <v>136</v>
      </c>
      <c r="G88" s="23"/>
      <c r="H88" s="23"/>
    </row>
    <row r="89" spans="1:8" ht="30" x14ac:dyDescent="0.2">
      <c r="A89" s="109"/>
      <c r="B89" s="28" t="str">
        <f>Criteria!B88</f>
        <v>RGAA</v>
      </c>
      <c r="C89" s="28" t="str">
        <f>Criteria!C88</f>
        <v>11.11</v>
      </c>
      <c r="D89" s="23" t="str">
        <f>Criteria!D88</f>
        <v>In each form, is the error management accompanied, if necessary, by suggestions to help correct input errors?</v>
      </c>
      <c r="E89" s="23" t="s">
        <v>131</v>
      </c>
      <c r="F89" s="29" t="s">
        <v>136</v>
      </c>
      <c r="G89" s="23"/>
      <c r="H89" s="23"/>
    </row>
    <row r="90" spans="1:8" ht="75" x14ac:dyDescent="0.2">
      <c r="A90" s="109"/>
      <c r="B90" s="28" t="str">
        <f>Criteria!B89</f>
        <v>RGAA</v>
      </c>
      <c r="C90" s="28" t="str">
        <f>Criteria!C89</f>
        <v>11.12</v>
      </c>
      <c r="D90" s="23" t="str">
        <f>Criteria!D89</f>
        <v>For each form that modifies or deletes data, or transmits answers to a test or examination, or whose validation has financial or legal consequences, can the data entered be modified, updated or recovered by the user?</v>
      </c>
      <c r="E90" s="23" t="s">
        <v>131</v>
      </c>
      <c r="F90" s="29" t="s">
        <v>136</v>
      </c>
      <c r="G90" s="23"/>
      <c r="H90" s="23"/>
    </row>
    <row r="91" spans="1:8" ht="30" x14ac:dyDescent="0.2">
      <c r="A91" s="110"/>
      <c r="B91" s="28" t="str">
        <f>Criteria!B90</f>
        <v>RGAA</v>
      </c>
      <c r="C91" s="28" t="str">
        <f>Criteria!C90</f>
        <v>11.13</v>
      </c>
      <c r="D91" s="23" t="str">
        <f>Criteria!D90</f>
        <v>Can the purpose of an input field be identified to facilitate the automatic filling of fields with user data?</v>
      </c>
      <c r="E91" s="23" t="s">
        <v>131</v>
      </c>
      <c r="F91" s="29" t="s">
        <v>136</v>
      </c>
      <c r="G91" s="23"/>
      <c r="H91" s="23"/>
    </row>
    <row r="92" spans="1:8" ht="30" x14ac:dyDescent="0.2">
      <c r="A92" s="108" t="str">
        <f>Criteria!$A$91</f>
        <v>NAVIGATION</v>
      </c>
      <c r="B92" s="28" t="str">
        <f>Criteria!B91</f>
        <v>RGAA</v>
      </c>
      <c r="C92" s="28" t="str">
        <f>Criteria!C91</f>
        <v>12.1</v>
      </c>
      <c r="D92" s="23" t="str">
        <f>Criteria!D91</f>
        <v>Does each set of web pages have at least two different navigation systems (excluding special cases)?</v>
      </c>
      <c r="E92" s="23" t="s">
        <v>131</v>
      </c>
      <c r="F92" s="29" t="s">
        <v>136</v>
      </c>
      <c r="G92" s="23"/>
      <c r="H92" s="23"/>
    </row>
    <row r="93" spans="1:8" ht="30" x14ac:dyDescent="0.2">
      <c r="A93" s="109"/>
      <c r="B93" s="28" t="str">
        <f>Criteria!B92</f>
        <v>RGAA</v>
      </c>
      <c r="C93" s="28" t="str">
        <f>Criteria!C92</f>
        <v>12.2</v>
      </c>
      <c r="D93" s="23" t="str">
        <f>Criteria!D92</f>
        <v>In each set of pages, are the menu and navigation bars always at the same place (except in special cases)?</v>
      </c>
      <c r="E93" s="23" t="s">
        <v>131</v>
      </c>
      <c r="F93" s="29" t="s">
        <v>136</v>
      </c>
      <c r="G93" s="23"/>
      <c r="H93" s="23"/>
    </row>
    <row r="94" spans="1:8" ht="30" x14ac:dyDescent="0.2">
      <c r="A94" s="109"/>
      <c r="B94" s="28" t="str">
        <f>Criteria!B93</f>
        <v>RGAA</v>
      </c>
      <c r="C94" s="28" t="str">
        <f>Criteria!C93</f>
        <v>12.3</v>
      </c>
      <c r="D94" s="23" t="str">
        <f>Criteria!D93</f>
        <v>Is the site map page relevant?</v>
      </c>
      <c r="E94" s="23" t="s">
        <v>131</v>
      </c>
      <c r="F94" s="29" t="s">
        <v>136</v>
      </c>
      <c r="G94" s="23"/>
      <c r="H94" s="23"/>
    </row>
    <row r="95" spans="1:8" ht="30" x14ac:dyDescent="0.2">
      <c r="A95" s="109"/>
      <c r="B95" s="28" t="str">
        <f>Criteria!B94</f>
        <v>RGAA</v>
      </c>
      <c r="C95" s="28" t="str">
        <f>Criteria!C94</f>
        <v>12.4</v>
      </c>
      <c r="D95" s="23" t="str">
        <f>Criteria!D94</f>
        <v>In each set of pages, is the site map page accessible from an identical functionality?</v>
      </c>
      <c r="E95" s="23" t="s">
        <v>131</v>
      </c>
      <c r="F95" s="29" t="s">
        <v>136</v>
      </c>
      <c r="G95" s="23"/>
      <c r="H95" s="23"/>
    </row>
    <row r="96" spans="1:8" ht="30" x14ac:dyDescent="0.2">
      <c r="A96" s="109"/>
      <c r="B96" s="28" t="str">
        <f>Criteria!B95</f>
        <v>RGAA</v>
      </c>
      <c r="C96" s="28" t="str">
        <f>Criteria!C95</f>
        <v>12.5</v>
      </c>
      <c r="D96" s="23" t="str">
        <f>Criteria!D95</f>
        <v>In each set of pages, is the search engine reachable in the same way?</v>
      </c>
      <c r="E96" s="23" t="s">
        <v>131</v>
      </c>
      <c r="F96" s="29" t="s">
        <v>136</v>
      </c>
      <c r="G96" s="23"/>
      <c r="H96" s="23"/>
    </row>
    <row r="97" spans="1:8" ht="45" x14ac:dyDescent="0.2">
      <c r="A97" s="109"/>
      <c r="B97" s="28" t="str">
        <f>Criteria!B96</f>
        <v>RGAA</v>
      </c>
      <c r="C97" s="28" t="str">
        <f>Criteria!C96</f>
        <v>12.6</v>
      </c>
      <c r="D97" s="23" t="str">
        <f>Criteria!D96</f>
        <v>Can content grouping regions present in several web pages (header, main navigation, main content, footer and search engine) be reached or avoided?</v>
      </c>
      <c r="E97" s="23" t="s">
        <v>131</v>
      </c>
      <c r="F97" s="29" t="s">
        <v>136</v>
      </c>
      <c r="G97" s="23"/>
      <c r="H97" s="23"/>
    </row>
    <row r="98" spans="1:8" ht="30" x14ac:dyDescent="0.2">
      <c r="A98" s="109"/>
      <c r="B98" s="28" t="str">
        <f>Criteria!B97</f>
        <v>RGAA</v>
      </c>
      <c r="C98" s="28" t="str">
        <f>Criteria!C97</f>
        <v>12.7</v>
      </c>
      <c r="D98" s="23" t="str">
        <f>Criteria!D97</f>
        <v>On each web page, is there a bypass or skip link to the main content region (excluding special cases)?</v>
      </c>
      <c r="E98" s="23" t="s">
        <v>131</v>
      </c>
      <c r="F98" s="29" t="s">
        <v>136</v>
      </c>
      <c r="G98" s="23"/>
      <c r="H98" s="23"/>
    </row>
    <row r="99" spans="1:8" ht="30" x14ac:dyDescent="0.2">
      <c r="A99" s="109"/>
      <c r="B99" s="28" t="str">
        <f>Criteria!B98</f>
        <v>RGAA</v>
      </c>
      <c r="C99" s="28" t="str">
        <f>Criteria!C98</f>
        <v>12.8</v>
      </c>
      <c r="D99" s="23" t="str">
        <f>Criteria!D98</f>
        <v>On each web page, is the navigation sequence consistent?</v>
      </c>
      <c r="E99" s="23" t="s">
        <v>131</v>
      </c>
      <c r="F99" s="29" t="s">
        <v>136</v>
      </c>
      <c r="G99" s="23"/>
      <c r="H99" s="23"/>
    </row>
    <row r="100" spans="1:8" ht="30" x14ac:dyDescent="0.2">
      <c r="A100" s="109"/>
      <c r="B100" s="28" t="str">
        <f>Criteria!B99</f>
        <v>RGAA</v>
      </c>
      <c r="C100" s="28" t="str">
        <f>Criteria!C99</f>
        <v>12.9</v>
      </c>
      <c r="D100" s="23" t="str">
        <f>Criteria!D99</f>
        <v>On each web page, navigation must not contain any keyboard traps. Is this rule respected?</v>
      </c>
      <c r="E100" s="23" t="s">
        <v>131</v>
      </c>
      <c r="F100" s="29" t="s">
        <v>136</v>
      </c>
      <c r="G100" s="23"/>
      <c r="H100" s="23"/>
    </row>
    <row r="101" spans="1:8" ht="45" x14ac:dyDescent="0.2">
      <c r="A101" s="109"/>
      <c r="B101" s="28" t="str">
        <f>Criteria!B100</f>
        <v>RGAA</v>
      </c>
      <c r="C101" s="28" t="str">
        <f>Criteria!C100</f>
        <v>12.10</v>
      </c>
      <c r="D101" s="23" t="str">
        <f>Criteria!D100</f>
        <v>On each web page, are keyboard shortcuts using only one key (lowercase or uppercase letter, punctuation, number or symbol) controllable by the user?</v>
      </c>
      <c r="E101" s="23" t="s">
        <v>131</v>
      </c>
      <c r="F101" s="29" t="s">
        <v>136</v>
      </c>
      <c r="G101" s="23"/>
      <c r="H101" s="23"/>
    </row>
    <row r="102" spans="1:8" ht="60" x14ac:dyDescent="0.2">
      <c r="A102" s="110"/>
      <c r="B102" s="28" t="str">
        <f>Criteria!B101</f>
        <v>RGAA</v>
      </c>
      <c r="C102" s="28" t="str">
        <f>Criteria!C101</f>
        <v>12.11</v>
      </c>
      <c r="D102" s="23" t="str">
        <f>Criteria!D101</f>
        <v>On each web page, is the additional content that appears when hovering over, focusing on or activating a user interface component accessible by keyboard if necessary?</v>
      </c>
      <c r="E102" s="23" t="s">
        <v>131</v>
      </c>
      <c r="F102" s="29" t="s">
        <v>136</v>
      </c>
      <c r="G102" s="23"/>
      <c r="H102" s="23"/>
    </row>
    <row r="103" spans="1:8" ht="45" x14ac:dyDescent="0.2">
      <c r="A103" s="108" t="str">
        <f>Criteria!$A$102</f>
        <v>CONSULTATION</v>
      </c>
      <c r="B103" s="28" t="str">
        <f>Criteria!B102</f>
        <v>RGAA</v>
      </c>
      <c r="C103" s="28" t="str">
        <f>Criteria!C102</f>
        <v>13.1</v>
      </c>
      <c r="D103" s="23" t="str">
        <f>Criteria!D102</f>
        <v>For each web page, does the user have control over each time limit for modifying the content (excluding special cases)?</v>
      </c>
      <c r="E103" s="23" t="s">
        <v>131</v>
      </c>
      <c r="F103" s="29" t="s">
        <v>136</v>
      </c>
      <c r="G103" s="23"/>
      <c r="H103" s="23"/>
    </row>
    <row r="104" spans="1:8" ht="45" x14ac:dyDescent="0.2">
      <c r="A104" s="109"/>
      <c r="B104" s="28" t="str">
        <f>Criteria!B103</f>
        <v>RGAA</v>
      </c>
      <c r="C104" s="28" t="str">
        <f>Criteria!C103</f>
        <v>13.2</v>
      </c>
      <c r="D104" s="23" t="str">
        <f>Criteria!D103</f>
        <v>On each web page, the opening of a new window must not be triggered without user action. Is this rule respected?</v>
      </c>
      <c r="E104" s="23" t="s">
        <v>131</v>
      </c>
      <c r="F104" s="29" t="s">
        <v>136</v>
      </c>
      <c r="G104" s="23"/>
      <c r="H104" s="23"/>
    </row>
    <row r="105" spans="1:8" ht="45" x14ac:dyDescent="0.2">
      <c r="A105" s="109"/>
      <c r="B105" s="28" t="str">
        <f>Criteria!B104</f>
        <v>RGAA</v>
      </c>
      <c r="C105" s="28" t="str">
        <f>Criteria!C104</f>
        <v>13.3</v>
      </c>
      <c r="D105" s="23" t="str">
        <f>Criteria!D104</f>
        <v>On each web page, does each downloadable office document have an accessible version (excluding special cases)?</v>
      </c>
      <c r="E105" s="23" t="s">
        <v>131</v>
      </c>
      <c r="F105" s="29" t="s">
        <v>136</v>
      </c>
      <c r="G105" s="23"/>
      <c r="H105" s="23"/>
    </row>
    <row r="106" spans="1:8" ht="30" x14ac:dyDescent="0.2">
      <c r="A106" s="109"/>
      <c r="B106" s="28" t="str">
        <f>Criteria!B105</f>
        <v>RGAA</v>
      </c>
      <c r="C106" s="28" t="str">
        <f>Criteria!C105</f>
        <v>13.4</v>
      </c>
      <c r="D106" s="23" t="str">
        <f>Criteria!D105</f>
        <v>For each office document with an accessible version, does this version offer the same information?</v>
      </c>
      <c r="E106" s="23" t="s">
        <v>131</v>
      </c>
      <c r="F106" s="29" t="s">
        <v>136</v>
      </c>
      <c r="G106" s="23"/>
      <c r="H106" s="23"/>
    </row>
    <row r="107" spans="1:8" ht="30" x14ac:dyDescent="0.2">
      <c r="A107" s="109"/>
      <c r="B107" s="28" t="str">
        <f>Criteria!B106</f>
        <v>RGAA</v>
      </c>
      <c r="C107" s="28" t="str">
        <f>Criteria!C106</f>
        <v>13.5</v>
      </c>
      <c r="D107" s="23" t="str">
        <f>Criteria!D106</f>
        <v>Is there an alternative to every cryptic content (ASCII art, emoticon, cryptic syntax) on every web page?</v>
      </c>
      <c r="E107" s="23" t="s">
        <v>131</v>
      </c>
      <c r="F107" s="29" t="s">
        <v>136</v>
      </c>
      <c r="G107" s="23"/>
      <c r="H107" s="23"/>
    </row>
    <row r="108" spans="1:8" ht="45" x14ac:dyDescent="0.2">
      <c r="A108" s="109"/>
      <c r="B108" s="28" t="str">
        <f>Criteria!B107</f>
        <v>RGAA</v>
      </c>
      <c r="C108" s="28" t="str">
        <f>Criteria!C107</f>
        <v>13.6</v>
      </c>
      <c r="D108" s="23" t="str">
        <f>Criteria!D107</f>
        <v>On each web page, for each cryptic content (ASCII art, emoticon, cryptic syntax) having an alternative, is this alternative relevant?</v>
      </c>
      <c r="E108" s="23" t="s">
        <v>131</v>
      </c>
      <c r="F108" s="29" t="s">
        <v>136</v>
      </c>
      <c r="G108" s="23"/>
      <c r="H108" s="23"/>
    </row>
    <row r="109" spans="1:8" ht="30" x14ac:dyDescent="0.2">
      <c r="A109" s="109"/>
      <c r="B109" s="28" t="str">
        <f>Criteria!B108</f>
        <v>RGAA</v>
      </c>
      <c r="C109" s="28" t="str">
        <f>Criteria!C108</f>
        <v>13.7</v>
      </c>
      <c r="D109" s="23" t="str">
        <f>Criteria!D108</f>
        <v>On each web page, are sudden changes in brightness or blinking used correctly?</v>
      </c>
      <c r="E109" s="23" t="s">
        <v>131</v>
      </c>
      <c r="F109" s="29" t="s">
        <v>136</v>
      </c>
      <c r="G109" s="23"/>
      <c r="H109" s="23"/>
    </row>
    <row r="110" spans="1:8" ht="30" x14ac:dyDescent="0.2">
      <c r="A110" s="109"/>
      <c r="B110" s="28" t="str">
        <f>Criteria!B109</f>
        <v>RGAA</v>
      </c>
      <c r="C110" s="28" t="str">
        <f>Criteria!C109</f>
        <v>13.8</v>
      </c>
      <c r="D110" s="23" t="str">
        <f>Criteria!D109</f>
        <v>On each web page, is every moving or blinking content controllable by the user?</v>
      </c>
      <c r="E110" s="23" t="s">
        <v>131</v>
      </c>
      <c r="F110" s="29" t="s">
        <v>136</v>
      </c>
    </row>
    <row r="111" spans="1:8" ht="45" x14ac:dyDescent="0.2">
      <c r="A111" s="109"/>
      <c r="B111" s="28" t="str">
        <f>Criteria!B110</f>
        <v>RGAA</v>
      </c>
      <c r="C111" s="28" t="str">
        <f>Criteria!C110</f>
        <v>13.9</v>
      </c>
      <c r="D111" s="23" t="str">
        <f>Criteria!D110</f>
        <v>On each web page, can the content be viewed in any screen orientation (portrait or landscape) (excluding special cases)?</v>
      </c>
      <c r="E111" s="23" t="s">
        <v>131</v>
      </c>
      <c r="F111" s="29" t="s">
        <v>136</v>
      </c>
    </row>
    <row r="112" spans="1:8" ht="45" x14ac:dyDescent="0.2">
      <c r="A112" s="109"/>
      <c r="B112" s="28" t="str">
        <f>Criteria!B111</f>
        <v>RGAA</v>
      </c>
      <c r="C112" s="28" t="str">
        <f>Criteria!C111</f>
        <v>13.10</v>
      </c>
      <c r="D112" s="23" t="str">
        <f>Criteria!D111</f>
        <v>On each web page, can the features usable or available by means of a complex gesture also be available by means of a simple gesture (excluding special cases)?</v>
      </c>
      <c r="E112" s="23" t="s">
        <v>131</v>
      </c>
      <c r="F112" s="29" t="s">
        <v>136</v>
      </c>
    </row>
    <row r="113" spans="1:6" ht="45" x14ac:dyDescent="0.2">
      <c r="A113" s="109"/>
      <c r="B113" s="28" t="str">
        <f>Criteria!B112</f>
        <v>RGAA</v>
      </c>
      <c r="C113" s="28" t="str">
        <f>Criteria!C112</f>
        <v>13.11</v>
      </c>
      <c r="D113" s="23" t="str">
        <f>Criteria!D112</f>
        <v>On each web page, can actions triggered by a pointing device on a single point on the screen be cancelled (except in special cases)?</v>
      </c>
      <c r="E113" s="23" t="s">
        <v>131</v>
      </c>
      <c r="F113" s="29" t="s">
        <v>136</v>
      </c>
    </row>
    <row r="114" spans="1:6" ht="45" x14ac:dyDescent="0.2">
      <c r="A114" s="109"/>
      <c r="B114" s="28" t="str">
        <f>Criteria!B113</f>
        <v>RGAA</v>
      </c>
      <c r="C114" s="28" t="str">
        <f>Criteria!C113</f>
        <v>13.12</v>
      </c>
      <c r="D114" s="23" t="str">
        <f>Criteria!D113</f>
        <v>On each web page, can the features that involve movement to or from the device be satisfied in an alternative way (excluding special cases)?</v>
      </c>
      <c r="E114" s="23" t="s">
        <v>131</v>
      </c>
      <c r="F114" s="29" t="s">
        <v>136</v>
      </c>
    </row>
    <row r="115" spans="1:6" ht="60" x14ac:dyDescent="0.2">
      <c r="A115" s="109"/>
      <c r="B115" s="28" t="str">
        <f>Criteria!B114</f>
        <v>-</v>
      </c>
      <c r="C115" s="28" t="str">
        <f>Criteria!C114</f>
        <v>13.13</v>
      </c>
      <c r="D115" s="23" t="str">
        <f>Criteria!D114</f>
        <v>For each document conversion feature, is the accessibility information available in the source document kept in the destination document (excluding special cases)?</v>
      </c>
      <c r="E115" s="23" t="s">
        <v>131</v>
      </c>
      <c r="F115" s="29" t="s">
        <v>136</v>
      </c>
    </row>
    <row r="116" spans="1:6" ht="45" x14ac:dyDescent="0.2">
      <c r="A116" s="110"/>
      <c r="B116" s="28" t="str">
        <f>Criteria!B115</f>
        <v>-</v>
      </c>
      <c r="C116" s="28" t="str">
        <f>Criteria!C115</f>
        <v>13.14</v>
      </c>
      <c r="D116" s="23" t="str">
        <f>Criteria!D115</f>
        <v>Does each identification or control feature that relies on the use of biological characteristics of the user have an alternative method?</v>
      </c>
      <c r="E116" s="23" t="s">
        <v>131</v>
      </c>
      <c r="F116" s="29" t="s">
        <v>136</v>
      </c>
    </row>
    <row r="117" spans="1:6" ht="45" x14ac:dyDescent="0.2">
      <c r="A117" s="108" t="str">
        <f>Criteria!$A$116</f>
        <v>DOC &amp; ACCESSIBILITY FEATURES</v>
      </c>
      <c r="B117" s="28" t="str">
        <f>Criteria!B116</f>
        <v>-</v>
      </c>
      <c r="C117" s="28" t="str">
        <f>Criteria!C116</f>
        <v>14.1</v>
      </c>
      <c r="D117" s="23" t="str">
        <f>Criteria!D116</f>
        <v>Does the website's documentation describe the accessibility features available and information relating to compatibility with accessibility?</v>
      </c>
      <c r="E117" s="23" t="s">
        <v>131</v>
      </c>
      <c r="F117" s="29" t="s">
        <v>136</v>
      </c>
    </row>
    <row r="118" spans="1:6" ht="75" x14ac:dyDescent="0.2">
      <c r="A118" s="109"/>
      <c r="B118" s="28" t="str">
        <f>Criteria!B117</f>
        <v>-</v>
      </c>
      <c r="C118" s="28" t="str">
        <f>Criteria!C117</f>
        <v>14.2</v>
      </c>
      <c r="D118" s="23" t="str">
        <f>Criteria!D117</f>
        <v>For each accessibility feature described in the documentation, the mechanism for enabling an accessibility feature meets the accessibility needs of the users concerned. Is this rule respected (excluding special cases)?</v>
      </c>
      <c r="E118" s="23" t="s">
        <v>131</v>
      </c>
      <c r="F118" s="29" t="s">
        <v>136</v>
      </c>
    </row>
    <row r="119" spans="1:6" ht="30" x14ac:dyDescent="0.2">
      <c r="A119" s="110"/>
      <c r="B119" s="28" t="str">
        <f>Criteria!B118</f>
        <v>-</v>
      </c>
      <c r="C119" s="28" t="str">
        <f>Criteria!C118</f>
        <v>14.3</v>
      </c>
      <c r="D119" s="23" t="str">
        <f>Criteria!D118</f>
        <v>Does the website documentation comply with the digital accessibility rules?</v>
      </c>
      <c r="E119" s="23" t="s">
        <v>131</v>
      </c>
      <c r="F119" s="29" t="s">
        <v>136</v>
      </c>
    </row>
    <row r="120" spans="1:6" ht="45" x14ac:dyDescent="0.2">
      <c r="A120" s="108" t="str">
        <f>Criteria!$A$119</f>
        <v>EDITING TOOLS</v>
      </c>
      <c r="B120" s="28" t="str">
        <f>Criteria!B119</f>
        <v>-</v>
      </c>
      <c r="C120" s="28" t="str">
        <f>Criteria!C119</f>
        <v>15.1</v>
      </c>
      <c r="D120" s="23" t="str">
        <f>Criteria!D119</f>
        <v>Does each editing tool allow you to define the accessibility information needed to create content that complies with the digital accessibility rules?</v>
      </c>
      <c r="E120" s="23" t="s">
        <v>131</v>
      </c>
      <c r="F120" s="29" t="s">
        <v>136</v>
      </c>
    </row>
    <row r="121" spans="1:6" ht="45" x14ac:dyDescent="0.2">
      <c r="A121" s="109"/>
      <c r="B121" s="28" t="str">
        <f>Criteria!B120</f>
        <v>-</v>
      </c>
      <c r="C121" s="28" t="str">
        <f>Criteria!C120</f>
        <v>15.2</v>
      </c>
      <c r="D121" s="23" t="str">
        <f>Criteria!D120</f>
        <v>Does each editing tool provide help with creating content that complies with the digital accessibility rules?</v>
      </c>
      <c r="E121" s="23" t="s">
        <v>131</v>
      </c>
      <c r="F121" s="29" t="s">
        <v>136</v>
      </c>
    </row>
    <row r="122" spans="1:6" ht="45" x14ac:dyDescent="0.2">
      <c r="A122" s="109"/>
      <c r="B122" s="28" t="str">
        <f>Criteria!B121</f>
        <v>-</v>
      </c>
      <c r="C122" s="28" t="str">
        <f>Criteria!C121</f>
        <v>15.3</v>
      </c>
      <c r="D122" s="23" t="str">
        <f>Criteria!D121</f>
        <v>Does the content generated by each transformation comply with the digital accessibility rules (excluding special cases)?</v>
      </c>
      <c r="E122" s="23" t="s">
        <v>131</v>
      </c>
      <c r="F122" s="29" t="s">
        <v>136</v>
      </c>
    </row>
    <row r="123" spans="1:6" ht="45" x14ac:dyDescent="0.2">
      <c r="A123" s="109"/>
      <c r="B123" s="28" t="str">
        <f>Criteria!B122</f>
        <v>-</v>
      </c>
      <c r="C123" s="28" t="str">
        <f>Criteria!C122</f>
        <v>15.4</v>
      </c>
      <c r="D123" s="23" t="str">
        <f>Criteria!D122</f>
        <v>For each accessibility error identified by an automatic or semi-automatic accessibility test, does the editing tool provide suggestions for repair?</v>
      </c>
      <c r="E123" s="23" t="s">
        <v>131</v>
      </c>
      <c r="F123" s="29" t="s">
        <v>136</v>
      </c>
    </row>
    <row r="124" spans="1:6" ht="45" x14ac:dyDescent="0.2">
      <c r="A124" s="109"/>
      <c r="B124" s="28" t="str">
        <f>Criteria!B123</f>
        <v>-</v>
      </c>
      <c r="C124" s="28" t="str">
        <f>Criteria!C123</f>
        <v>15.5</v>
      </c>
      <c r="D124" s="23" t="str">
        <f>Criteria!D123</f>
        <v>For each set of templates, at least one template complies with the digital accessibility rules. Is this rule respected?</v>
      </c>
      <c r="E124" s="23" t="s">
        <v>131</v>
      </c>
      <c r="F124" s="29" t="s">
        <v>136</v>
      </c>
    </row>
    <row r="125" spans="1:6" ht="30" x14ac:dyDescent="0.2">
      <c r="A125" s="110"/>
      <c r="B125" s="28" t="str">
        <f>Criteria!B124</f>
        <v>-</v>
      </c>
      <c r="C125" s="28" t="str">
        <f>Criteria!C124</f>
        <v>15.6</v>
      </c>
      <c r="D125" s="23" t="str">
        <f>Criteria!D124</f>
        <v>Is each template that makes it possible to comply with the digital accessibility rules clearly identifiable?</v>
      </c>
      <c r="E125" s="23" t="s">
        <v>131</v>
      </c>
      <c r="F125" s="29" t="s">
        <v>136</v>
      </c>
    </row>
    <row r="126" spans="1:6" ht="60" x14ac:dyDescent="0.2">
      <c r="A126" s="108" t="str">
        <f>Criteria!$A$125</f>
        <v>SUPPORT SERVICES</v>
      </c>
      <c r="B126" s="28" t="str">
        <f>Criteria!B125</f>
        <v>-</v>
      </c>
      <c r="C126" s="28" t="str">
        <f>Criteria!C125</f>
        <v>16.1</v>
      </c>
      <c r="D126" s="23" t="str">
        <f>Criteria!D125</f>
        <v>Does each support service provide information about the accessibility features and accessibility compatibility described in the documentation of the website?</v>
      </c>
      <c r="E126" s="23" t="s">
        <v>131</v>
      </c>
      <c r="F126" s="29" t="s">
        <v>136</v>
      </c>
    </row>
    <row r="127" spans="1:6" ht="45" x14ac:dyDescent="0.2">
      <c r="A127" s="109"/>
      <c r="B127" s="28" t="str">
        <f>Criteria!B126</f>
        <v>-</v>
      </c>
      <c r="C127" s="28" t="str">
        <f>Criteria!C126</f>
        <v>16.2</v>
      </c>
      <c r="D127" s="23" t="str">
        <f>Criteria!D126</f>
        <v>The support service meets the communication needs of people with disabilities directly or through a relay service. Is this rule respected?</v>
      </c>
      <c r="E127" s="23" t="s">
        <v>131</v>
      </c>
      <c r="F127" s="29" t="s">
        <v>136</v>
      </c>
    </row>
    <row r="128" spans="1:6" ht="30" x14ac:dyDescent="0.2">
      <c r="A128" s="110"/>
      <c r="B128" s="28" t="str">
        <f>Criteria!B127</f>
        <v>-</v>
      </c>
      <c r="C128" s="28" t="str">
        <f>Criteria!C127</f>
        <v>16.3</v>
      </c>
      <c r="D128" s="23" t="str">
        <f>Criteria!D127</f>
        <v>Does the documentation provided by the support service comply with the digital accessibility rules?</v>
      </c>
      <c r="E128" s="23" t="s">
        <v>131</v>
      </c>
      <c r="F128" s="29" t="s">
        <v>136</v>
      </c>
    </row>
    <row r="129" spans="1:6" ht="60" x14ac:dyDescent="0.2">
      <c r="A129" s="117" t="str">
        <f>Criteria!$A$128</f>
        <v>REAL-TIME COMMUNICATION</v>
      </c>
      <c r="B129" s="28" t="str">
        <f>Criteria!B128</f>
        <v>-</v>
      </c>
      <c r="C129" s="28" t="str">
        <f>Criteria!C128</f>
        <v>17.1</v>
      </c>
      <c r="D129" s="23" t="str">
        <f>Criteria!D128</f>
        <v>For each two-way voice communication web application, is the application capable of encoding and decoding this communication with a frequency range whose upper limit is at least 7,000 Hz?</v>
      </c>
      <c r="E129" s="23" t="s">
        <v>131</v>
      </c>
      <c r="F129" s="29" t="s">
        <v>136</v>
      </c>
    </row>
    <row r="130" spans="1:6" ht="45" x14ac:dyDescent="0.2">
      <c r="A130" s="109"/>
      <c r="B130" s="28" t="str">
        <f>Criteria!B129</f>
        <v>-</v>
      </c>
      <c r="C130" s="28" t="str">
        <f>Criteria!C129</f>
        <v>17.2</v>
      </c>
      <c r="D130" s="23" t="str">
        <f>Criteria!D129</f>
        <v>Does every web application that enables two-way voice communication have real-time text communication functionality?</v>
      </c>
      <c r="E130" s="23" t="s">
        <v>131</v>
      </c>
      <c r="F130" s="29" t="s">
        <v>136</v>
      </c>
    </row>
    <row r="131" spans="1:6" ht="45" x14ac:dyDescent="0.2">
      <c r="A131" s="109"/>
      <c r="B131" s="28" t="str">
        <f>Criteria!B130</f>
        <v>-</v>
      </c>
      <c r="C131" s="28" t="str">
        <f>Criteria!C130</f>
        <v>17.3</v>
      </c>
      <c r="D131" s="23" t="str">
        <f>Criteria!D130</f>
        <v>For each web application that enables two-way voice communication and real-time text, can both modes be used simultaneously?</v>
      </c>
      <c r="E131" s="23" t="s">
        <v>131</v>
      </c>
      <c r="F131" s="29" t="s">
        <v>136</v>
      </c>
    </row>
    <row r="132" spans="1:6" ht="30" x14ac:dyDescent="0.2">
      <c r="A132" s="109"/>
      <c r="B132" s="28" t="str">
        <f>Criteria!B131</f>
        <v>-</v>
      </c>
      <c r="C132" s="28" t="str">
        <f>Criteria!C131</f>
        <v>17.4</v>
      </c>
      <c r="D132" s="23" t="str">
        <f>Criteria!D131</f>
        <v>For each real-time text (RTT) functionality, can the messages be identified (excluding special cases)?</v>
      </c>
      <c r="E132" s="23" t="s">
        <v>131</v>
      </c>
      <c r="F132" s="29" t="s">
        <v>136</v>
      </c>
    </row>
    <row r="133" spans="1:6" ht="30" x14ac:dyDescent="0.2">
      <c r="A133" s="109"/>
      <c r="B133" s="28" t="str">
        <f>Criteria!B132</f>
        <v>-</v>
      </c>
      <c r="C133" s="28" t="str">
        <f>Criteria!C132</f>
        <v>17.5</v>
      </c>
      <c r="D133" s="23" t="str">
        <f>Criteria!D132</f>
        <v>For each two-way voice communication web application, is there a visual indicator of oral activity?</v>
      </c>
      <c r="E133" s="23" t="s">
        <v>131</v>
      </c>
      <c r="F133" s="29" t="s">
        <v>136</v>
      </c>
    </row>
    <row r="134" spans="1:6" ht="60" x14ac:dyDescent="0.2">
      <c r="A134" s="109"/>
      <c r="B134" s="28" t="str">
        <f>Criteria!B133</f>
        <v>-</v>
      </c>
      <c r="C134" s="28" t="str">
        <f>Criteria!C133</f>
        <v>17.6</v>
      </c>
      <c r="D134" s="23" t="str">
        <f>Criteria!D133</f>
        <v>Does each real-time text communication web application that can interact with other real-time text communication applications comply with the interoperability rules in force?</v>
      </c>
      <c r="E134" s="23" t="s">
        <v>131</v>
      </c>
      <c r="F134" s="29" t="s">
        <v>136</v>
      </c>
    </row>
    <row r="135" spans="1:6" ht="45" x14ac:dyDescent="0.2">
      <c r="A135" s="109"/>
      <c r="B135" s="28" t="str">
        <f>Criteria!B134</f>
        <v>-</v>
      </c>
      <c r="C135" s="28" t="str">
        <f>Criteria!C134</f>
        <v>17.7</v>
      </c>
      <c r="D135" s="23" t="str">
        <f>Criteria!D134</f>
        <v>For each real-time text communication (RTT) web application, the transmission time for each input unit is 500ms or less. Is this rule respected?</v>
      </c>
      <c r="E135" s="23" t="s">
        <v>131</v>
      </c>
      <c r="F135" s="29" t="s">
        <v>136</v>
      </c>
    </row>
    <row r="136" spans="1:6" ht="30" x14ac:dyDescent="0.2">
      <c r="A136" s="109"/>
      <c r="B136" s="28" t="str">
        <f>Criteria!B135</f>
        <v>-</v>
      </c>
      <c r="C136" s="28" t="str">
        <f>Criteria!C135</f>
        <v>17.8</v>
      </c>
      <c r="D136" s="23" t="str">
        <f>Criteria!D135</f>
        <v>For each telecommunication web application, is it possible to identify the person initiating a call?</v>
      </c>
      <c r="E136" s="23" t="s">
        <v>131</v>
      </c>
      <c r="F136" s="29" t="s">
        <v>136</v>
      </c>
    </row>
    <row r="137" spans="1:6" ht="60" x14ac:dyDescent="0.2">
      <c r="A137" s="109"/>
      <c r="B137" s="28" t="str">
        <f>Criteria!B136</f>
        <v>-</v>
      </c>
      <c r="C137" s="28" t="str">
        <f>Criteria!C136</f>
        <v>17.9</v>
      </c>
      <c r="D137" s="23" t="str">
        <f>Criteria!D136</f>
        <v>For each two-way voice communication web application which makes it possible to identify the activity of a speaker, it is possible to identify the activity of a signer. Is this rule respected?</v>
      </c>
      <c r="E137" s="23" t="s">
        <v>131</v>
      </c>
      <c r="F137" s="29" t="s">
        <v>136</v>
      </c>
    </row>
    <row r="138" spans="1:6" ht="45" x14ac:dyDescent="0.2">
      <c r="A138" s="109"/>
      <c r="B138" s="28" t="str">
        <f>Criteria!B137</f>
        <v>-</v>
      </c>
      <c r="C138" s="28" t="str">
        <f>Criteria!C137</f>
        <v>17.10</v>
      </c>
      <c r="D138" s="23" t="str">
        <f>Criteria!D137</f>
        <v>For each two-way voice communication web application that has voice-based services, can these be used without the need to listen or speak?</v>
      </c>
      <c r="E138" s="23" t="s">
        <v>131</v>
      </c>
      <c r="F138" s="29" t="s">
        <v>136</v>
      </c>
    </row>
    <row r="139" spans="1:6" ht="45" x14ac:dyDescent="0.2">
      <c r="A139" s="110"/>
      <c r="B139" s="28" t="str">
        <f>Criteria!B138</f>
        <v>-</v>
      </c>
      <c r="C139" s="28" t="str">
        <f>Criteria!C138</f>
        <v>17.11</v>
      </c>
      <c r="D139" s="23" t="str">
        <f>Criteria!D138</f>
        <v>For each two-way voice communication web application that has real-time video, is the quality of the video sufficient?</v>
      </c>
      <c r="E139" s="23" t="s">
        <v>131</v>
      </c>
      <c r="F139" s="29" t="s">
        <v>136</v>
      </c>
    </row>
  </sheetData>
  <mergeCells count="19">
    <mergeCell ref="A129:A139"/>
    <mergeCell ref="A4:A12"/>
    <mergeCell ref="A13:A14"/>
    <mergeCell ref="A15:A17"/>
    <mergeCell ref="A92:A102"/>
    <mergeCell ref="A103:A116"/>
    <mergeCell ref="A117:A119"/>
    <mergeCell ref="A120:A125"/>
    <mergeCell ref="A126:A128"/>
    <mergeCell ref="A46:A50"/>
    <mergeCell ref="A51:A60"/>
    <mergeCell ref="A61:A64"/>
    <mergeCell ref="A65:A78"/>
    <mergeCell ref="A79:A91"/>
    <mergeCell ref="A1:H1"/>
    <mergeCell ref="A2:H2"/>
    <mergeCell ref="A18:A35"/>
    <mergeCell ref="A36:A43"/>
    <mergeCell ref="A44:A45"/>
  </mergeCells>
  <conditionalFormatting sqref="E4:E139">
    <cfRule type="cellIs" dxfId="27" priority="1" operator="equal">
      <formula>"C"</formula>
    </cfRule>
    <cfRule type="cellIs" dxfId="26" priority="2" operator="equal">
      <formula>"NC"</formula>
    </cfRule>
    <cfRule type="cellIs" dxfId="25" priority="3" operator="equal">
      <formula>"NA"</formula>
    </cfRule>
    <cfRule type="cellIs" dxfId="24" priority="4" operator="equal">
      <formula>"NT"</formula>
    </cfRule>
  </conditionalFormatting>
  <conditionalFormatting sqref="F4:F139">
    <cfRule type="cellIs" dxfId="23" priority="5" operator="equal">
      <formula>"D"</formula>
    </cfRule>
    <cfRule type="cellIs" dxfId="22" priority="6" operator="equal">
      <formula>"E"</formula>
    </cfRule>
    <cfRule type="cellIs" dxfId="21" priority="7" operator="equal">
      <formula>"N"</formula>
    </cfRule>
  </conditionalFormatting>
  <dataValidations count="2">
    <dataValidation type="list" operator="equal" showErrorMessage="1" sqref="E4:E139" xr:uid="{D4391412-A3E9-C34B-AD0F-DD8E7D76E30E}">
      <formula1>"C,NC,NA,NT"</formula1>
      <formula2>0</formula2>
    </dataValidation>
    <dataValidation type="list" operator="equal" showErrorMessage="1" sqref="F4:F139" xr:uid="{1DCEA675-F632-7C43-918E-F5250264E1B9}">
      <formula1>"D,E,N"</formula1>
    </dataValidation>
  </dataValidations>
  <pageMargins left="0.39374999999999999" right="0.39374999999999999" top="0.53263888888888899" bottom="0.39374999999999999" header="0.39374999999999999" footer="0.39374999999999999"/>
  <pageSetup scale="74" pageOrder="overThenDown" orientation="portrait" horizontalDpi="300" verticalDpi="300" r:id="rId1"/>
  <headerFooter>
    <oddHeader>&amp;L&amp;10RGAA 3.0 - Relevé pour le site : wwww.site.fr&amp;R&amp;10&amp;P/&amp;N - &amp;A</oddHead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Feuil18"/>
  <dimension ref="A1:AMJ139"/>
  <sheetViews>
    <sheetView zoomScaleNormal="100" zoomScalePageLayoutView="60" workbookViewId="0">
      <selection activeCell="A3" sqref="A3:H3"/>
    </sheetView>
  </sheetViews>
  <sheetFormatPr defaultColWidth="9.5546875" defaultRowHeight="15" x14ac:dyDescent="0.2"/>
  <cols>
    <col min="1" max="1" width="4.109375" customWidth="1"/>
    <col min="2" max="2" width="4.5546875" bestFit="1" customWidth="1"/>
    <col min="3" max="3" width="5.5546875" style="11" customWidth="1"/>
    <col min="4" max="4" width="39.88671875" style="1" customWidth="1"/>
    <col min="5" max="5" width="3.88671875" style="1" customWidth="1"/>
    <col min="6" max="6" width="3.109375" style="1" customWidth="1"/>
    <col min="7" max="7" width="79.88671875" style="1" customWidth="1"/>
    <col min="8" max="8" width="22.88671875" style="1" customWidth="1"/>
    <col min="9" max="9" width="64.33203125" style="1" customWidth="1"/>
    <col min="10" max="65" width="9.5546875" style="1"/>
    <col min="1025" max="1025" width="7.33203125" customWidth="1"/>
  </cols>
  <sheetData>
    <row r="1" spans="1:1024" ht="15.75" x14ac:dyDescent="0.2">
      <c r="A1" s="93" t="str">
        <f>Sample!A1</f>
        <v>RAWeb 1 - ASSESSMENT GRID</v>
      </c>
      <c r="B1" s="93"/>
      <c r="C1" s="93"/>
      <c r="D1" s="93"/>
      <c r="E1" s="93"/>
      <c r="F1" s="93"/>
      <c r="G1" s="93"/>
      <c r="H1" s="93"/>
    </row>
    <row r="2" spans="1:1024" x14ac:dyDescent="0.2">
      <c r="A2" s="118" t="str">
        <f>CONCATENATE(Sample!B21," : ",Sample!C21)</f>
        <v>News : http://www.site.lu/actualites.html</v>
      </c>
      <c r="B2" s="118"/>
      <c r="C2" s="118"/>
      <c r="D2" s="118"/>
      <c r="E2" s="118"/>
      <c r="F2" s="118"/>
      <c r="G2" s="118"/>
      <c r="H2" s="118"/>
    </row>
    <row r="3" spans="1:1024" ht="117.75" x14ac:dyDescent="0.2">
      <c r="A3" s="88" t="s">
        <v>218</v>
      </c>
      <c r="B3" s="88" t="s">
        <v>155</v>
      </c>
      <c r="C3" s="88" t="s">
        <v>235</v>
      </c>
      <c r="D3" s="47" t="s">
        <v>236</v>
      </c>
      <c r="E3" s="88" t="s">
        <v>240</v>
      </c>
      <c r="F3" s="88" t="s">
        <v>241</v>
      </c>
      <c r="G3" s="47" t="s">
        <v>242</v>
      </c>
      <c r="H3" s="47" t="s">
        <v>243</v>
      </c>
    </row>
    <row r="4" spans="1:1024" ht="30" x14ac:dyDescent="0.2">
      <c r="A4" s="108" t="str">
        <f>Criteria!$A$3</f>
        <v>IMAGES</v>
      </c>
      <c r="B4" s="28" t="str">
        <f>Criteria!B3</f>
        <v>RGAA</v>
      </c>
      <c r="C4" s="28" t="str">
        <f>Criteria!C3</f>
        <v>1.1</v>
      </c>
      <c r="D4" s="23" t="str">
        <f>Criteria!D3</f>
        <v>Does each image conveying information have a text alternative?</v>
      </c>
      <c r="E4" s="23" t="s">
        <v>131</v>
      </c>
      <c r="F4" s="29" t="s">
        <v>136</v>
      </c>
      <c r="G4" s="23"/>
      <c r="H4" s="23"/>
      <c r="I4"/>
    </row>
    <row r="5" spans="1:1024" ht="30" x14ac:dyDescent="0.2">
      <c r="A5" s="109"/>
      <c r="B5" s="28" t="str">
        <f>Criteria!B4</f>
        <v>RGAA</v>
      </c>
      <c r="C5" s="28" t="str">
        <f>Criteria!C4</f>
        <v>1.2</v>
      </c>
      <c r="D5" s="23" t="str">
        <f>Criteria!D4</f>
        <v>Is every decorative image correctly ignored by assistive technologies?</v>
      </c>
      <c r="E5" s="23" t="s">
        <v>131</v>
      </c>
      <c r="F5" s="29" t="s">
        <v>136</v>
      </c>
      <c r="G5" s="23"/>
      <c r="H5" s="23"/>
      <c r="AME5" s="12"/>
      <c r="AMF5" s="12"/>
      <c r="AMG5" s="12"/>
      <c r="AMH5" s="12"/>
      <c r="AMI5" s="12"/>
      <c r="AMJ5" s="12"/>
    </row>
    <row r="6" spans="1:1024" ht="45" x14ac:dyDescent="0.2">
      <c r="A6" s="109"/>
      <c r="B6" s="28" t="str">
        <f>Criteria!B5</f>
        <v>RGAA</v>
      </c>
      <c r="C6" s="28" t="str">
        <f>Criteria!C5</f>
        <v>1.3</v>
      </c>
      <c r="D6" s="23" t="str">
        <f>Criteria!D5</f>
        <v>For each image conveying information with a text alternative, is this alternative relevant (excluding special cases)?</v>
      </c>
      <c r="E6" s="23" t="s">
        <v>131</v>
      </c>
      <c r="F6" s="29" t="s">
        <v>136</v>
      </c>
      <c r="G6" s="23"/>
      <c r="H6" s="23"/>
    </row>
    <row r="7" spans="1:1024" ht="45" x14ac:dyDescent="0.2">
      <c r="A7" s="109"/>
      <c r="B7" s="28" t="str">
        <f>Criteria!B6</f>
        <v>RGAA</v>
      </c>
      <c r="C7" s="28" t="str">
        <f>Criteria!C6</f>
        <v>1.4</v>
      </c>
      <c r="D7" s="23" t="str">
        <f>Criteria!D6</f>
        <v>For each image used as a CAPTCHA or test image, with a text alternative, does this alternative make it possible to identify the nature and function of the image?</v>
      </c>
      <c r="E7" s="23" t="s">
        <v>131</v>
      </c>
      <c r="F7" s="29" t="s">
        <v>136</v>
      </c>
      <c r="G7" s="23"/>
      <c r="H7" s="23"/>
    </row>
    <row r="8" spans="1:1024" ht="45" x14ac:dyDescent="0.2">
      <c r="A8" s="109"/>
      <c r="B8" s="28" t="str">
        <f>Criteria!B7</f>
        <v>RGAA</v>
      </c>
      <c r="C8" s="28" t="str">
        <f>Criteria!C7</f>
        <v>1.5</v>
      </c>
      <c r="D8" s="23" t="str">
        <f>Criteria!D7</f>
        <v>For each image used as a CAPTCHA, is there an alternative access solution to the content or to the CAPTCHA function?</v>
      </c>
      <c r="E8" s="23" t="s">
        <v>131</v>
      </c>
      <c r="F8" s="29" t="s">
        <v>136</v>
      </c>
      <c r="G8" s="42"/>
      <c r="H8" s="23"/>
    </row>
    <row r="9" spans="1:1024" ht="30" x14ac:dyDescent="0.2">
      <c r="A9" s="109"/>
      <c r="B9" s="28" t="str">
        <f>Criteria!B8</f>
        <v>RGAA</v>
      </c>
      <c r="C9" s="28" t="str">
        <f>Criteria!C8</f>
        <v>1.6</v>
      </c>
      <c r="D9" s="23" t="str">
        <f>Criteria!D8</f>
        <v>Does each image conveying information have, if necessary, a detailed description?</v>
      </c>
      <c r="E9" s="23" t="s">
        <v>131</v>
      </c>
      <c r="F9" s="29" t="s">
        <v>136</v>
      </c>
      <c r="G9" s="23"/>
      <c r="H9" s="23"/>
    </row>
    <row r="10" spans="1:1024" ht="30" x14ac:dyDescent="0.2">
      <c r="A10" s="109"/>
      <c r="B10" s="28" t="str">
        <f>Criteria!B9</f>
        <v>RGAA</v>
      </c>
      <c r="C10" s="28" t="str">
        <f>Criteria!C9</f>
        <v>1.7</v>
      </c>
      <c r="D10" s="23" t="str">
        <f>Criteria!D9</f>
        <v>For each image conveying information with a detailed description, is this description relevant?</v>
      </c>
      <c r="E10" s="23" t="s">
        <v>131</v>
      </c>
      <c r="F10" s="29" t="s">
        <v>136</v>
      </c>
      <c r="G10" s="23"/>
      <c r="H10" s="23"/>
    </row>
    <row r="11" spans="1:1024" ht="60" x14ac:dyDescent="0.2">
      <c r="A11" s="109"/>
      <c r="B11" s="28" t="str">
        <f>Criteria!B10</f>
        <v>RGAA</v>
      </c>
      <c r="C11" s="28" t="str">
        <f>Criteria!C10</f>
        <v>1.8</v>
      </c>
      <c r="D11" s="23" t="str">
        <f>Criteria!D10</f>
        <v>In the absence of a replacement mechanism, each image of text conveying information must, if possible, be replaced by styled text. Is this rule respected (excluding special cases)?</v>
      </c>
      <c r="E11" s="23" t="s">
        <v>131</v>
      </c>
      <c r="F11" s="29" t="s">
        <v>136</v>
      </c>
      <c r="G11" s="23"/>
      <c r="H11" s="23"/>
    </row>
    <row r="12" spans="1:1024" ht="30" x14ac:dyDescent="0.2">
      <c r="A12" s="110"/>
      <c r="B12" s="28" t="str">
        <f>Criteria!B11</f>
        <v>RGAA</v>
      </c>
      <c r="C12" s="28" t="str">
        <f>Criteria!C11</f>
        <v>1.9</v>
      </c>
      <c r="D12" s="23" t="str">
        <f>Criteria!D11</f>
        <v>Is each image caption, if necessary, correctly linked to the corresponding image?</v>
      </c>
      <c r="E12" s="23" t="s">
        <v>131</v>
      </c>
      <c r="F12" s="29" t="s">
        <v>136</v>
      </c>
      <c r="G12" s="23"/>
      <c r="H12" s="23"/>
    </row>
    <row r="13" spans="1:1024" ht="30" x14ac:dyDescent="0.2">
      <c r="A13" s="108" t="str">
        <f>Criteria!$A$12</f>
        <v>FRAMES</v>
      </c>
      <c r="B13" s="28" t="str">
        <f>Criteria!B12</f>
        <v>RGAA</v>
      </c>
      <c r="C13" s="28" t="str">
        <f>Criteria!C12</f>
        <v>2.1</v>
      </c>
      <c r="D13" s="23" t="str">
        <f>Criteria!D12</f>
        <v>Does each frame have a frame title?</v>
      </c>
      <c r="E13" s="23" t="s">
        <v>131</v>
      </c>
      <c r="F13" s="29" t="s">
        <v>136</v>
      </c>
      <c r="G13" s="30"/>
      <c r="H13" s="23"/>
    </row>
    <row r="14" spans="1:1024" ht="30" x14ac:dyDescent="0.2">
      <c r="A14" s="110"/>
      <c r="B14" s="28" t="str">
        <f>Criteria!B13</f>
        <v>RGAA</v>
      </c>
      <c r="C14" s="28" t="str">
        <f>Criteria!C13</f>
        <v>2.2</v>
      </c>
      <c r="D14" s="23" t="str">
        <f>Criteria!D13</f>
        <v>For each frame with a frame title, is this frame title relevant?</v>
      </c>
      <c r="E14" s="23" t="s">
        <v>131</v>
      </c>
      <c r="F14" s="29" t="s">
        <v>136</v>
      </c>
      <c r="G14" s="23"/>
      <c r="H14" s="23"/>
    </row>
    <row r="15" spans="1:1024" ht="30" x14ac:dyDescent="0.2">
      <c r="A15" s="108" t="str">
        <f>Criteria!$A$14</f>
        <v>COLOURS</v>
      </c>
      <c r="B15" s="28" t="str">
        <f>Criteria!B14</f>
        <v>RGAA</v>
      </c>
      <c r="C15" s="28" t="str">
        <f>Criteria!C14</f>
        <v>3.1</v>
      </c>
      <c r="D15" s="23" t="str">
        <f>Criteria!D14</f>
        <v>On each web page, the information must not be provided by colour alone. Is this rule respected?</v>
      </c>
      <c r="E15" s="23" t="s">
        <v>131</v>
      </c>
      <c r="F15" s="29" t="s">
        <v>136</v>
      </c>
      <c r="G15" s="23"/>
      <c r="H15" s="23"/>
    </row>
    <row r="16" spans="1:1024" ht="45" x14ac:dyDescent="0.2">
      <c r="A16" s="109"/>
      <c r="B16" s="28" t="str">
        <f>Criteria!B15</f>
        <v>RGAA</v>
      </c>
      <c r="C16" s="28" t="str">
        <f>Criteria!C15</f>
        <v>3.2</v>
      </c>
      <c r="D16" s="23" t="str">
        <f>Criteria!D15</f>
        <v>On each web page, is the contrast between the colour of the text and the colour of its background sufficiently high (excluding special cases)?</v>
      </c>
      <c r="E16" s="23" t="s">
        <v>131</v>
      </c>
      <c r="F16" s="29" t="s">
        <v>136</v>
      </c>
      <c r="G16" s="23"/>
      <c r="H16" s="23"/>
    </row>
    <row r="17" spans="1:8" ht="60" x14ac:dyDescent="0.2">
      <c r="A17" s="110"/>
      <c r="B17" s="28" t="str">
        <f>Criteria!B16</f>
        <v>RGAA</v>
      </c>
      <c r="C17" s="28" t="str">
        <f>Criteria!C16</f>
        <v>3.3</v>
      </c>
      <c r="D17" s="23" t="str">
        <f>Criteria!D16</f>
        <v>On each web page, are the colours used in the user interface components or graphic element conveying informations sufficiently contrasting (excluding special cases)?</v>
      </c>
      <c r="E17" s="23" t="s">
        <v>131</v>
      </c>
      <c r="F17" s="29" t="s">
        <v>136</v>
      </c>
      <c r="G17" s="23"/>
      <c r="H17" s="23"/>
    </row>
    <row r="18" spans="1:8" ht="45" x14ac:dyDescent="0.2">
      <c r="A18" s="108" t="str">
        <f>Criteria!$A$17</f>
        <v>MULTIMEDIA</v>
      </c>
      <c r="B18" s="28" t="str">
        <f>Criteria!B17</f>
        <v>RGAA</v>
      </c>
      <c r="C18" s="28" t="str">
        <f>Criteria!C17</f>
        <v>4.1</v>
      </c>
      <c r="D18" s="23" t="str">
        <f>Criteria!D17</f>
        <v>Does each pre-recorded time-based media have, if necessary, a transcript or an audio description (excluding special cases)?</v>
      </c>
      <c r="E18" s="23" t="s">
        <v>131</v>
      </c>
      <c r="F18" s="29" t="s">
        <v>136</v>
      </c>
      <c r="G18" s="23"/>
      <c r="H18" s="23"/>
    </row>
    <row r="19" spans="1:8" ht="45" x14ac:dyDescent="0.2">
      <c r="A19" s="109"/>
      <c r="B19" s="28" t="str">
        <f>Criteria!B18</f>
        <v>RGAA</v>
      </c>
      <c r="C19" s="28" t="str">
        <f>Criteria!C18</f>
        <v>4.2</v>
      </c>
      <c r="D19" s="23" t="str">
        <f>Criteria!D18</f>
        <v>For each pre-recorded time-based media with a synchronised transcript or audio description, are these relevant (excluding special cases)?</v>
      </c>
      <c r="E19" s="23" t="s">
        <v>131</v>
      </c>
      <c r="F19" s="29" t="s">
        <v>136</v>
      </c>
      <c r="G19" s="23"/>
      <c r="H19" s="23"/>
    </row>
    <row r="20" spans="1:8" ht="45" x14ac:dyDescent="0.2">
      <c r="A20" s="109"/>
      <c r="B20" s="28" t="str">
        <f>Criteria!B19</f>
        <v>RGAA</v>
      </c>
      <c r="C20" s="28" t="str">
        <f>Criteria!C19</f>
        <v>4.3</v>
      </c>
      <c r="D20" s="23" t="str">
        <f>Criteria!D19</f>
        <v>Does each pre-recorded synchronised time-based media have, if necessary, synchronised captions (excluding special cases)?</v>
      </c>
      <c r="E20" s="23" t="s">
        <v>131</v>
      </c>
      <c r="F20" s="29" t="s">
        <v>136</v>
      </c>
      <c r="G20" s="23"/>
      <c r="H20" s="23"/>
    </row>
    <row r="21" spans="1:8" ht="45" x14ac:dyDescent="0.2">
      <c r="A21" s="109"/>
      <c r="B21" s="28" t="str">
        <f>Criteria!B20</f>
        <v>RGAA</v>
      </c>
      <c r="C21" s="28" t="str">
        <f>Criteria!C20</f>
        <v>4.4</v>
      </c>
      <c r="D21" s="23" t="str">
        <f>Criteria!D20</f>
        <v>For each pre-recorded synchronised time-based media with synchronised subtitles, are these captions relevant?</v>
      </c>
      <c r="E21" s="23" t="s">
        <v>131</v>
      </c>
      <c r="F21" s="29" t="s">
        <v>136</v>
      </c>
      <c r="G21" s="23"/>
      <c r="H21" s="23"/>
    </row>
    <row r="22" spans="1:8" ht="45" x14ac:dyDescent="0.2">
      <c r="A22" s="109"/>
      <c r="B22" s="28" t="str">
        <f>Criteria!B21</f>
        <v>RGAA</v>
      </c>
      <c r="C22" s="28" t="str">
        <f>Criteria!C21</f>
        <v>4.5</v>
      </c>
      <c r="D22" s="23" t="str">
        <f>Criteria!D21</f>
        <v>Does each pre-recorded time-based media have, if necessary, a synchronised audio description (excluding special cases)?</v>
      </c>
      <c r="E22" s="23" t="s">
        <v>131</v>
      </c>
      <c r="F22" s="29" t="s">
        <v>136</v>
      </c>
      <c r="G22" s="23"/>
      <c r="H22" s="23"/>
    </row>
    <row r="23" spans="1:8" ht="45" x14ac:dyDescent="0.2">
      <c r="A23" s="109"/>
      <c r="B23" s="28" t="str">
        <f>Criteria!B22</f>
        <v>RGAA</v>
      </c>
      <c r="C23" s="28" t="str">
        <f>Criteria!C22</f>
        <v>4.6</v>
      </c>
      <c r="D23" s="23" t="str">
        <f>Criteria!D22</f>
        <v>For each pre-recorded time-based media with a synchronised audio description, is this audio description relevant?</v>
      </c>
      <c r="E23" s="23" t="s">
        <v>131</v>
      </c>
      <c r="F23" s="29" t="s">
        <v>136</v>
      </c>
      <c r="G23" s="23"/>
      <c r="H23" s="23"/>
    </row>
    <row r="24" spans="1:8" ht="30" x14ac:dyDescent="0.2">
      <c r="A24" s="109"/>
      <c r="B24" s="28" t="str">
        <f>Criteria!B23</f>
        <v>RGAA</v>
      </c>
      <c r="C24" s="28" t="str">
        <f>Criteria!C23</f>
        <v>4.7</v>
      </c>
      <c r="D24" s="23" t="str">
        <f>Criteria!D23</f>
        <v>Is each time-based media clearly identifiable (excluding special cases)?</v>
      </c>
      <c r="E24" s="23" t="s">
        <v>131</v>
      </c>
      <c r="F24" s="29" t="s">
        <v>136</v>
      </c>
      <c r="G24" s="23"/>
      <c r="H24" s="23"/>
    </row>
    <row r="25" spans="1:8" ht="30" x14ac:dyDescent="0.2">
      <c r="A25" s="109"/>
      <c r="B25" s="28" t="str">
        <f>Criteria!B24</f>
        <v>RGAA</v>
      </c>
      <c r="C25" s="28" t="str">
        <f>Criteria!C24</f>
        <v>4.8</v>
      </c>
      <c r="D25" s="23" t="str">
        <f>Criteria!D24</f>
        <v>Does each non-time-based media have, if necessary, an alternative (excluding special cases)?</v>
      </c>
      <c r="E25" s="23" t="s">
        <v>131</v>
      </c>
      <c r="F25" s="29" t="s">
        <v>136</v>
      </c>
      <c r="G25" s="23"/>
      <c r="H25" s="23"/>
    </row>
    <row r="26" spans="1:8" ht="30" x14ac:dyDescent="0.2">
      <c r="A26" s="109"/>
      <c r="B26" s="28" t="str">
        <f>Criteria!B25</f>
        <v>RGAA</v>
      </c>
      <c r="C26" s="28" t="str">
        <f>Criteria!C25</f>
        <v>4.9</v>
      </c>
      <c r="D26" s="23" t="str">
        <f>Criteria!D25</f>
        <v>For each non-time-based media having an alternative, is this alternative relevant?</v>
      </c>
      <c r="E26" s="23" t="s">
        <v>131</v>
      </c>
      <c r="F26" s="29" t="s">
        <v>136</v>
      </c>
      <c r="G26" s="23"/>
      <c r="H26" s="23"/>
    </row>
    <row r="27" spans="1:8" ht="30" x14ac:dyDescent="0.2">
      <c r="A27" s="109"/>
      <c r="B27" s="28" t="str">
        <f>Criteria!B26</f>
        <v>RGAA</v>
      </c>
      <c r="C27" s="28" t="str">
        <f>Criteria!C26</f>
        <v>4.10</v>
      </c>
      <c r="D27" s="23" t="str">
        <f>Criteria!D26</f>
        <v>Is each automatically triggered sound controllable by the user?</v>
      </c>
      <c r="E27" s="23" t="s">
        <v>131</v>
      </c>
      <c r="F27" s="29" t="s">
        <v>136</v>
      </c>
      <c r="G27" s="23"/>
      <c r="H27" s="23"/>
    </row>
    <row r="28" spans="1:8" ht="30" x14ac:dyDescent="0.2">
      <c r="A28" s="109"/>
      <c r="B28" s="28" t="str">
        <f>Criteria!B27</f>
        <v>RGAA</v>
      </c>
      <c r="C28" s="28" t="str">
        <f>Criteria!C27</f>
        <v>4.11</v>
      </c>
      <c r="D28" s="23" t="str">
        <f>Criteria!D27</f>
        <v>Is the viewing of each time-based media, if required, controllable by keyboard and any pointing device?</v>
      </c>
      <c r="E28" s="23" t="s">
        <v>131</v>
      </c>
      <c r="F28" s="29" t="s">
        <v>136</v>
      </c>
      <c r="G28" s="23"/>
      <c r="H28" s="23"/>
    </row>
    <row r="29" spans="1:8" ht="45" x14ac:dyDescent="0.2">
      <c r="A29" s="109"/>
      <c r="B29" s="28" t="str">
        <f>Criteria!B28</f>
        <v>RGAA</v>
      </c>
      <c r="C29" s="28" t="str">
        <f>Criteria!C28</f>
        <v>4.12</v>
      </c>
      <c r="D29" s="23" t="str">
        <f>Criteria!D28</f>
        <v>Is the viewing of each non-time-based media accessible and operable by keyboard and any pointing device?</v>
      </c>
      <c r="E29" s="23" t="s">
        <v>131</v>
      </c>
      <c r="F29" s="29" t="s">
        <v>136</v>
      </c>
      <c r="G29" s="23"/>
      <c r="H29" s="23"/>
    </row>
    <row r="30" spans="1:8" ht="45" x14ac:dyDescent="0.2">
      <c r="A30" s="109"/>
      <c r="B30" s="28" t="str">
        <f>Criteria!B29</f>
        <v>RGAA</v>
      </c>
      <c r="C30" s="28" t="str">
        <f>Criteria!C29</f>
        <v>4.13</v>
      </c>
      <c r="D30" s="23" t="str">
        <f>Criteria!D29</f>
        <v>Is each time-based media and non-time-based media compatible with assistive technologies (excluding special cases)?</v>
      </c>
      <c r="E30" s="23" t="s">
        <v>131</v>
      </c>
      <c r="F30" s="29" t="s">
        <v>136</v>
      </c>
      <c r="G30" s="23"/>
      <c r="H30" s="23"/>
    </row>
    <row r="31" spans="1:8" ht="60" x14ac:dyDescent="0.2">
      <c r="A31" s="109"/>
      <c r="B31" s="28" t="str">
        <f>Criteria!B30</f>
        <v>-</v>
      </c>
      <c r="C31" s="28" t="str">
        <f>Criteria!C30</f>
        <v>4.14</v>
      </c>
      <c r="D31" s="23" t="str">
        <f>Criteria!D30</f>
        <v>For each time-based media that has a synchronised caption or audio description track, are the control features for these alternatives presented at the same level as the main features?</v>
      </c>
      <c r="E31" s="23" t="s">
        <v>131</v>
      </c>
      <c r="F31" s="29" t="s">
        <v>136</v>
      </c>
      <c r="G31" s="23"/>
      <c r="H31" s="23"/>
    </row>
    <row r="32" spans="1:8" ht="60" x14ac:dyDescent="0.2">
      <c r="A32" s="109"/>
      <c r="B32" s="28" t="str">
        <f>Criteria!B31</f>
        <v>-</v>
      </c>
      <c r="C32" s="28" t="str">
        <f>Criteria!C31</f>
        <v>4.15</v>
      </c>
      <c r="D32" s="23" t="str">
        <f>Criteria!D31</f>
        <v>For each feature that transmits, converts or records pre-recorded synchronised time-based media that has a captions track, are the captions correctly preserved at the end of the process?</v>
      </c>
      <c r="E32" s="23" t="s">
        <v>131</v>
      </c>
      <c r="F32" s="29" t="s">
        <v>136</v>
      </c>
      <c r="G32" s="23"/>
      <c r="H32" s="23"/>
    </row>
    <row r="33" spans="1:9" ht="60" x14ac:dyDescent="0.2">
      <c r="A33" s="109"/>
      <c r="B33" s="28" t="str">
        <f>Criteria!B32</f>
        <v>-</v>
      </c>
      <c r="C33" s="28" t="str">
        <f>Criteria!C32</f>
        <v>4.16</v>
      </c>
      <c r="D33" s="23" t="str">
        <f>Criteria!D32</f>
        <v>For each feature that transmits, converts or records a pre-recorded time-based media with an audio description, is at the end of the process the audio description correctly preserved?</v>
      </c>
      <c r="E33" s="23" t="s">
        <v>131</v>
      </c>
      <c r="F33" s="29" t="s">
        <v>136</v>
      </c>
      <c r="G33" s="23"/>
      <c r="H33" s="23"/>
    </row>
    <row r="34" spans="1:9" ht="45" x14ac:dyDescent="0.2">
      <c r="A34" s="109"/>
      <c r="B34" s="28" t="str">
        <f>Criteria!B33</f>
        <v>-</v>
      </c>
      <c r="C34" s="28" t="str">
        <f>Criteria!C33</f>
        <v>4.17</v>
      </c>
      <c r="D34" s="23" t="str">
        <f>Criteria!D33</f>
        <v>For each pre-recorded time-based media, is the presentation of captions controllable by the user (excluding special cases)?</v>
      </c>
      <c r="E34" s="23" t="s">
        <v>131</v>
      </c>
      <c r="F34" s="29" t="s">
        <v>136</v>
      </c>
      <c r="G34" s="23"/>
      <c r="H34" s="23"/>
    </row>
    <row r="35" spans="1:9" ht="45" x14ac:dyDescent="0.2">
      <c r="A35" s="110"/>
      <c r="B35" s="28" t="str">
        <f>Criteria!B34</f>
        <v>-</v>
      </c>
      <c r="C35" s="28" t="str">
        <f>Criteria!C34</f>
        <v>4.18</v>
      </c>
      <c r="D35" s="23" t="str">
        <f>Criteria!D34</f>
        <v>For each pre-recorded synchronised time-based media that has subtitles, can these be vocalised (excluding special cases)?</v>
      </c>
      <c r="E35" s="23" t="s">
        <v>131</v>
      </c>
      <c r="F35" s="29" t="s">
        <v>136</v>
      </c>
      <c r="G35" s="23"/>
      <c r="H35" s="23"/>
    </row>
    <row r="36" spans="1:9" ht="30" x14ac:dyDescent="0.2">
      <c r="A36" s="108" t="str">
        <f>Criteria!$A$35</f>
        <v>TABLES</v>
      </c>
      <c r="B36" s="28" t="str">
        <f>Criteria!B35</f>
        <v>RGAA</v>
      </c>
      <c r="C36" s="28" t="str">
        <f>Criteria!C35</f>
        <v>5.1</v>
      </c>
      <c r="D36" s="23" t="str">
        <f>Criteria!D35</f>
        <v>Does each complex data table have a summary?</v>
      </c>
      <c r="E36" s="23" t="s">
        <v>131</v>
      </c>
      <c r="F36" s="29" t="s">
        <v>136</v>
      </c>
      <c r="G36" s="23"/>
      <c r="H36" s="23"/>
    </row>
    <row r="37" spans="1:9" ht="30" x14ac:dyDescent="0.2">
      <c r="A37" s="109"/>
      <c r="B37" s="28" t="str">
        <f>Criteria!B36</f>
        <v>RGAA</v>
      </c>
      <c r="C37" s="28" t="str">
        <f>Criteria!C36</f>
        <v>5.2</v>
      </c>
      <c r="D37" s="23" t="str">
        <f>Criteria!D36</f>
        <v>For each complex data table with a summary, is the summary relevant?</v>
      </c>
      <c r="E37" s="23" t="s">
        <v>131</v>
      </c>
      <c r="F37" s="29" t="s">
        <v>136</v>
      </c>
      <c r="G37" s="23"/>
      <c r="H37" s="23"/>
    </row>
    <row r="38" spans="1:9" ht="30" x14ac:dyDescent="0.2">
      <c r="A38" s="109"/>
      <c r="B38" s="28" t="str">
        <f>Criteria!B37</f>
        <v>RGAA</v>
      </c>
      <c r="C38" s="28" t="str">
        <f>Criteria!C37</f>
        <v>5.3</v>
      </c>
      <c r="D38" s="23" t="str">
        <f>Criteria!D37</f>
        <v>For each layout table, is the linearized content still comprehensible?</v>
      </c>
      <c r="E38" s="23" t="s">
        <v>131</v>
      </c>
      <c r="F38" s="29" t="s">
        <v>136</v>
      </c>
      <c r="G38" s="23"/>
      <c r="H38" s="23"/>
    </row>
    <row r="39" spans="1:9" ht="30" x14ac:dyDescent="0.2">
      <c r="A39" s="109"/>
      <c r="B39" s="28" t="str">
        <f>Criteria!B38</f>
        <v>RGAA</v>
      </c>
      <c r="C39" s="28" t="str">
        <f>Criteria!C38</f>
        <v>5.4</v>
      </c>
      <c r="D39" s="23" t="str">
        <f>Criteria!D38</f>
        <v>For each data table with a title, is the title correctly associated with the data table?</v>
      </c>
      <c r="E39" s="23" t="s">
        <v>131</v>
      </c>
      <c r="F39" s="29" t="s">
        <v>136</v>
      </c>
      <c r="G39" s="23"/>
      <c r="H39" s="23"/>
    </row>
    <row r="40" spans="1:9" ht="30" x14ac:dyDescent="0.2">
      <c r="A40" s="109"/>
      <c r="B40" s="28" t="str">
        <f>Criteria!B39</f>
        <v>RGAA</v>
      </c>
      <c r="C40" s="28" t="str">
        <f>Criteria!C39</f>
        <v>5.5</v>
      </c>
      <c r="D40" s="23" t="str">
        <f>Criteria!D39</f>
        <v>For each data table with a title, is the title relevant?</v>
      </c>
      <c r="E40" s="23" t="s">
        <v>131</v>
      </c>
      <c r="F40" s="29" t="s">
        <v>136</v>
      </c>
      <c r="G40" s="31"/>
      <c r="H40" s="23"/>
    </row>
    <row r="41" spans="1:9" ht="30" x14ac:dyDescent="0.2">
      <c r="A41" s="109"/>
      <c r="B41" s="28" t="str">
        <f>Criteria!B40</f>
        <v>RGAA</v>
      </c>
      <c r="C41" s="28" t="str">
        <f>Criteria!C40</f>
        <v>5.6</v>
      </c>
      <c r="D41" s="23" t="str">
        <f>Criteria!D40</f>
        <v>For each data table, are each column header and each row header correctly declared?</v>
      </c>
      <c r="E41" s="23" t="s">
        <v>131</v>
      </c>
      <c r="F41" s="29" t="s">
        <v>136</v>
      </c>
      <c r="G41" s="23"/>
      <c r="H41" s="23"/>
    </row>
    <row r="42" spans="1:9" ht="45" x14ac:dyDescent="0.2">
      <c r="A42" s="109"/>
      <c r="B42" s="28" t="str">
        <f>Criteria!B41</f>
        <v>RGAA</v>
      </c>
      <c r="C42" s="28" t="str">
        <f>Criteria!C41</f>
        <v>5.7</v>
      </c>
      <c r="D42" s="23" t="str">
        <f>Criteria!D41</f>
        <v>For each data table, is the appropriate technique used to associate each cell with its headers (excluding special cases)?</v>
      </c>
      <c r="E42" s="23" t="s">
        <v>131</v>
      </c>
      <c r="F42" s="29" t="s">
        <v>136</v>
      </c>
      <c r="G42" s="23"/>
      <c r="H42" s="23"/>
    </row>
    <row r="43" spans="1:9" ht="30" x14ac:dyDescent="0.2">
      <c r="A43" s="110"/>
      <c r="B43" s="28" t="str">
        <f>Criteria!B42</f>
        <v>RGAA</v>
      </c>
      <c r="C43" s="28" t="str">
        <f>Criteria!C42</f>
        <v>5.8</v>
      </c>
      <c r="D43" s="23" t="str">
        <f>Criteria!D42</f>
        <v>Each layout table must not use elements specific to data tables. Is this rule respected?</v>
      </c>
      <c r="E43" s="23" t="s">
        <v>131</v>
      </c>
      <c r="F43" s="29" t="s">
        <v>136</v>
      </c>
      <c r="G43" s="23"/>
      <c r="H43" s="23"/>
    </row>
    <row r="44" spans="1:9" ht="30" x14ac:dyDescent="0.2">
      <c r="A44" s="108" t="str">
        <f>Criteria!$A$43</f>
        <v>LINKS</v>
      </c>
      <c r="B44" s="28" t="str">
        <f>Criteria!B43</f>
        <v>RGAA</v>
      </c>
      <c r="C44" s="28" t="str">
        <f>Criteria!C43</f>
        <v>6.1</v>
      </c>
      <c r="D44" s="23" t="str">
        <f>Criteria!D43</f>
        <v>Is every link explicit (except in special cases)?</v>
      </c>
      <c r="E44" s="23" t="s">
        <v>131</v>
      </c>
      <c r="F44" s="29" t="s">
        <v>136</v>
      </c>
      <c r="G44" s="23"/>
      <c r="H44" s="23"/>
    </row>
    <row r="45" spans="1:9" ht="30" x14ac:dyDescent="0.2">
      <c r="A45" s="110"/>
      <c r="B45" s="28" t="str">
        <f>Criteria!B44</f>
        <v>RGAA</v>
      </c>
      <c r="C45" s="28" t="str">
        <f>Criteria!C44</f>
        <v>6.2</v>
      </c>
      <c r="D45" s="23" t="str">
        <f>Criteria!D44</f>
        <v>On each web page, does each link have an accessible name?</v>
      </c>
      <c r="E45" s="23" t="s">
        <v>131</v>
      </c>
      <c r="F45" s="29" t="s">
        <v>136</v>
      </c>
      <c r="G45" s="23"/>
      <c r="H45" s="23"/>
    </row>
    <row r="46" spans="1:9" ht="30" x14ac:dyDescent="0.2">
      <c r="A46" s="108" t="str">
        <f>Criteria!$A$45</f>
        <v>SCRIPTS</v>
      </c>
      <c r="B46" s="28" t="str">
        <f>Criteria!B45</f>
        <v>RGAA</v>
      </c>
      <c r="C46" s="28" t="str">
        <f>Criteria!C45</f>
        <v>7.1</v>
      </c>
      <c r="D46" s="23" t="str">
        <f>Criteria!D45</f>
        <v>Is each script, if necessary, compatible with assistive technologies?</v>
      </c>
      <c r="E46" s="23" t="s">
        <v>131</v>
      </c>
      <c r="F46" s="29" t="s">
        <v>136</v>
      </c>
      <c r="G46" s="23"/>
      <c r="H46" s="23"/>
    </row>
    <row r="47" spans="1:9" ht="30" x14ac:dyDescent="0.2">
      <c r="A47" s="109"/>
      <c r="B47" s="28" t="str">
        <f>Criteria!B46</f>
        <v>RGAA</v>
      </c>
      <c r="C47" s="28" t="str">
        <f>Criteria!C46</f>
        <v>7.2</v>
      </c>
      <c r="D47" s="23" t="str">
        <f>Criteria!D46</f>
        <v>For each script with an alternative, is this alternative relevant?</v>
      </c>
      <c r="E47" s="23" t="s">
        <v>131</v>
      </c>
      <c r="F47" s="29" t="s">
        <v>136</v>
      </c>
      <c r="G47" s="23"/>
      <c r="H47" s="23"/>
      <c r="I47" s="37"/>
    </row>
    <row r="48" spans="1:9" ht="30" x14ac:dyDescent="0.2">
      <c r="A48" s="109"/>
      <c r="B48" s="28" t="str">
        <f>Criteria!B47</f>
        <v>RGAA</v>
      </c>
      <c r="C48" s="28" t="str">
        <f>Criteria!C47</f>
        <v>7.3</v>
      </c>
      <c r="D48" s="23" t="str">
        <f>Criteria!D47</f>
        <v>Is each script accessible and operable by keyboard and any pointing device (excluding special cases)?</v>
      </c>
      <c r="E48" s="23" t="s">
        <v>131</v>
      </c>
      <c r="F48" s="29" t="s">
        <v>136</v>
      </c>
      <c r="G48" s="23"/>
      <c r="H48" s="23"/>
    </row>
    <row r="49" spans="1:8" ht="30" x14ac:dyDescent="0.2">
      <c r="A49" s="109"/>
      <c r="B49" s="28" t="str">
        <f>Criteria!B48</f>
        <v>RGAA</v>
      </c>
      <c r="C49" s="28" t="str">
        <f>Criteria!C48</f>
        <v>7.4</v>
      </c>
      <c r="D49" s="23" t="str">
        <f>Criteria!D48</f>
        <v>For each script that initiates a context change, is the user warned or does the user have control?</v>
      </c>
      <c r="E49" s="23" t="s">
        <v>131</v>
      </c>
      <c r="F49" s="29" t="s">
        <v>136</v>
      </c>
      <c r="G49" s="23"/>
      <c r="H49" s="23"/>
    </row>
    <row r="50" spans="1:8" ht="30" x14ac:dyDescent="0.2">
      <c r="A50" s="110"/>
      <c r="B50" s="28" t="str">
        <f>Criteria!B49</f>
        <v>RGAA</v>
      </c>
      <c r="C50" s="28" t="str">
        <f>Criteria!C49</f>
        <v>7.5</v>
      </c>
      <c r="D50" s="23" t="str">
        <f>Criteria!D49</f>
        <v>On each web page, are status messages correctly rendered (by assistive technologies)?</v>
      </c>
      <c r="E50" s="23" t="s">
        <v>131</v>
      </c>
      <c r="F50" s="29" t="s">
        <v>136</v>
      </c>
      <c r="G50" s="23"/>
      <c r="H50" s="23"/>
    </row>
    <row r="51" spans="1:8" ht="30" x14ac:dyDescent="0.2">
      <c r="A51" s="108" t="str">
        <f>Criteria!$A$50</f>
        <v>MANDATORY ELEMENTS</v>
      </c>
      <c r="B51" s="28" t="str">
        <f>Criteria!B50</f>
        <v>RGAA</v>
      </c>
      <c r="C51" s="28" t="str">
        <f>Criteria!C50</f>
        <v>8.1</v>
      </c>
      <c r="D51" s="23" t="str">
        <f>Criteria!D50</f>
        <v>Has each web page a defined document type?</v>
      </c>
      <c r="E51" s="23" t="s">
        <v>131</v>
      </c>
      <c r="F51" s="29" t="s">
        <v>136</v>
      </c>
      <c r="G51" s="23"/>
      <c r="H51" s="23"/>
    </row>
    <row r="52" spans="1:8" ht="30" x14ac:dyDescent="0.2">
      <c r="A52" s="109"/>
      <c r="B52" s="28" t="str">
        <f>Criteria!B51</f>
        <v>RGAA</v>
      </c>
      <c r="C52" s="28" t="str">
        <f>Criteria!C51</f>
        <v>8.2</v>
      </c>
      <c r="D52" s="23" t="str">
        <f>Criteria!D51</f>
        <v>For each web page, is the generated source code valid for the specified document type?</v>
      </c>
      <c r="E52" s="23" t="s">
        <v>131</v>
      </c>
      <c r="F52" s="29" t="s">
        <v>136</v>
      </c>
      <c r="G52" s="23"/>
      <c r="H52" s="23"/>
    </row>
    <row r="53" spans="1:8" ht="30" x14ac:dyDescent="0.2">
      <c r="A53" s="109"/>
      <c r="B53" s="28" t="str">
        <f>Criteria!B52</f>
        <v>RGAA</v>
      </c>
      <c r="C53" s="28" t="str">
        <f>Criteria!C52</f>
        <v>8.3</v>
      </c>
      <c r="D53" s="23" t="str">
        <f>Criteria!D52</f>
        <v>On each web page, is the default language present?</v>
      </c>
      <c r="E53" s="23" t="s">
        <v>131</v>
      </c>
      <c r="F53" s="29" t="s">
        <v>136</v>
      </c>
      <c r="G53" s="23"/>
      <c r="H53" s="23"/>
    </row>
    <row r="54" spans="1:8" ht="30" x14ac:dyDescent="0.2">
      <c r="A54" s="109"/>
      <c r="B54" s="28" t="str">
        <f>Criteria!B53</f>
        <v>RGAA</v>
      </c>
      <c r="C54" s="28" t="str">
        <f>Criteria!C53</f>
        <v>8.4</v>
      </c>
      <c r="D54" s="23" t="str">
        <f>Criteria!D53</f>
        <v>For each web page with a default language, is the language code relevant?</v>
      </c>
      <c r="E54" s="23" t="s">
        <v>131</v>
      </c>
      <c r="F54" s="29" t="s">
        <v>136</v>
      </c>
      <c r="G54" s="23"/>
      <c r="H54" s="23"/>
    </row>
    <row r="55" spans="1:8" ht="30" x14ac:dyDescent="0.2">
      <c r="A55" s="109"/>
      <c r="B55" s="28" t="str">
        <f>Criteria!B54</f>
        <v>RGAA</v>
      </c>
      <c r="C55" s="28" t="str">
        <f>Criteria!C54</f>
        <v>8.5</v>
      </c>
      <c r="D55" s="23" t="str">
        <f>Criteria!D54</f>
        <v>Does every web page have a page title?</v>
      </c>
      <c r="E55" s="23" t="s">
        <v>131</v>
      </c>
      <c r="F55" s="29" t="s">
        <v>136</v>
      </c>
      <c r="G55" s="23"/>
      <c r="H55" s="23"/>
    </row>
    <row r="56" spans="1:8" ht="30" x14ac:dyDescent="0.2">
      <c r="A56" s="109"/>
      <c r="B56" s="28" t="str">
        <f>Criteria!B55</f>
        <v>RGAA</v>
      </c>
      <c r="C56" s="28" t="str">
        <f>Criteria!C55</f>
        <v>8.6</v>
      </c>
      <c r="D56" s="23" t="str">
        <f>Criteria!D55</f>
        <v>For each web page with a page title, is this title relevant?</v>
      </c>
      <c r="E56" s="23" t="s">
        <v>131</v>
      </c>
      <c r="F56" s="29" t="s">
        <v>136</v>
      </c>
      <c r="G56" s="23"/>
      <c r="H56" s="23"/>
    </row>
    <row r="57" spans="1:8" ht="30" x14ac:dyDescent="0.2">
      <c r="A57" s="109"/>
      <c r="B57" s="28" t="str">
        <f>Criteria!B56</f>
        <v>RGAA</v>
      </c>
      <c r="C57" s="28" t="str">
        <f>Criteria!C56</f>
        <v>8.7</v>
      </c>
      <c r="D57" s="23" t="str">
        <f>Criteria!D56</f>
        <v>On each web page, is each language change indicated in the source code (excluding special cases)?</v>
      </c>
      <c r="E57" s="23" t="s">
        <v>131</v>
      </c>
      <c r="F57" s="29" t="s">
        <v>136</v>
      </c>
      <c r="G57" s="23"/>
      <c r="H57" s="23"/>
    </row>
    <row r="58" spans="1:8" ht="30" x14ac:dyDescent="0.2">
      <c r="A58" s="109"/>
      <c r="B58" s="28" t="str">
        <f>Criteria!B57</f>
        <v>RGAA</v>
      </c>
      <c r="C58" s="28" t="str">
        <f>Criteria!C57</f>
        <v>8.8</v>
      </c>
      <c r="D58" s="23" t="str">
        <f>Criteria!D57</f>
        <v>On each web page, is the language code for each language change valid and relevant?</v>
      </c>
      <c r="E58" s="23" t="s">
        <v>131</v>
      </c>
      <c r="F58" s="29" t="s">
        <v>136</v>
      </c>
      <c r="G58" s="23"/>
      <c r="H58" s="23"/>
    </row>
    <row r="59" spans="1:8" ht="30" x14ac:dyDescent="0.2">
      <c r="A59" s="109"/>
      <c r="B59" s="28" t="str">
        <f>Criteria!B58</f>
        <v>RGAA</v>
      </c>
      <c r="C59" s="28" t="str">
        <f>Criteria!C58</f>
        <v>8.9</v>
      </c>
      <c r="D59" s="23" t="str">
        <f>Criteria!D58</f>
        <v>On each web page, tags must not be used only for layout purposes. Is this rule respected?</v>
      </c>
      <c r="E59" s="23" t="s">
        <v>131</v>
      </c>
      <c r="F59" s="29" t="s">
        <v>136</v>
      </c>
      <c r="G59" s="23"/>
      <c r="H59" s="23"/>
    </row>
    <row r="60" spans="1:8" ht="30" x14ac:dyDescent="0.2">
      <c r="A60" s="110"/>
      <c r="B60" s="28" t="str">
        <f>Criteria!B59</f>
        <v>RGAA</v>
      </c>
      <c r="C60" s="28" t="str">
        <f>Criteria!C59</f>
        <v>8.10</v>
      </c>
      <c r="D60" s="23" t="str">
        <f>Criteria!D59</f>
        <v>On each web page, are changes in reading direction indicated?</v>
      </c>
      <c r="E60" s="23" t="s">
        <v>131</v>
      </c>
      <c r="F60" s="29" t="s">
        <v>136</v>
      </c>
      <c r="G60" s="23"/>
      <c r="H60" s="23"/>
    </row>
    <row r="61" spans="1:8" ht="30" x14ac:dyDescent="0.2">
      <c r="A61" s="108" t="str">
        <f>Criteria!$A$60</f>
        <v>STRUCTURE</v>
      </c>
      <c r="B61" s="28" t="str">
        <f>Criteria!B60</f>
        <v>RGAA</v>
      </c>
      <c r="C61" s="28" t="str">
        <f>Criteria!C60</f>
        <v>9.1</v>
      </c>
      <c r="D61" s="23" t="str">
        <f>Criteria!D60</f>
        <v>On each web page, is the information structured by the appropriate use of headings?</v>
      </c>
      <c r="E61" s="23" t="s">
        <v>131</v>
      </c>
      <c r="F61" s="29" t="s">
        <v>136</v>
      </c>
      <c r="G61" s="23"/>
      <c r="H61" s="23"/>
    </row>
    <row r="62" spans="1:8" ht="30" x14ac:dyDescent="0.2">
      <c r="A62" s="109"/>
      <c r="B62" s="28" t="str">
        <f>Criteria!B61</f>
        <v>RGAA</v>
      </c>
      <c r="C62" s="28" t="str">
        <f>Criteria!C61</f>
        <v>9.2</v>
      </c>
      <c r="D62" s="23" t="str">
        <f>Criteria!D61</f>
        <v>On each web page, is the document structure consistent (excluding special cases)?</v>
      </c>
      <c r="E62" s="23" t="s">
        <v>131</v>
      </c>
      <c r="F62" s="29" t="s">
        <v>136</v>
      </c>
      <c r="G62" s="23"/>
      <c r="H62" s="23"/>
    </row>
    <row r="63" spans="1:8" ht="30" x14ac:dyDescent="0.2">
      <c r="A63" s="109"/>
      <c r="B63" s="28" t="str">
        <f>Criteria!B62</f>
        <v>RGAA</v>
      </c>
      <c r="C63" s="28" t="str">
        <f>Criteria!C62</f>
        <v>9.3</v>
      </c>
      <c r="D63" s="23" t="str">
        <f>Criteria!D62</f>
        <v>On each web page, is each list correctly structured?</v>
      </c>
      <c r="E63" s="23" t="s">
        <v>131</v>
      </c>
      <c r="F63" s="29" t="s">
        <v>136</v>
      </c>
      <c r="G63" s="23"/>
      <c r="H63" s="23"/>
    </row>
    <row r="64" spans="1:8" ht="30" x14ac:dyDescent="0.2">
      <c r="A64" s="110"/>
      <c r="B64" s="28" t="str">
        <f>Criteria!B63</f>
        <v>RGAA</v>
      </c>
      <c r="C64" s="28" t="str">
        <f>Criteria!C63</f>
        <v>9.4</v>
      </c>
      <c r="D64" s="23" t="str">
        <f>Criteria!D63</f>
        <v>On each web page, is each quotation correctly indicated?</v>
      </c>
      <c r="E64" s="23" t="s">
        <v>131</v>
      </c>
      <c r="F64" s="29" t="s">
        <v>136</v>
      </c>
      <c r="G64" s="23"/>
      <c r="H64" s="23"/>
    </row>
    <row r="65" spans="1:8" ht="30" x14ac:dyDescent="0.2">
      <c r="A65" s="108" t="str">
        <f>Criteria!$A$64</f>
        <v>PRESENTATION</v>
      </c>
      <c r="B65" s="28" t="str">
        <f>Criteria!B64</f>
        <v>RGAA</v>
      </c>
      <c r="C65" s="28" t="str">
        <f>Criteria!C64</f>
        <v>10.1</v>
      </c>
      <c r="D65" s="23" t="str">
        <f>Criteria!D64</f>
        <v>In the website, are style sheets used to control the presentation of information?</v>
      </c>
      <c r="E65" s="23" t="s">
        <v>131</v>
      </c>
      <c r="F65" s="29" t="s">
        <v>136</v>
      </c>
      <c r="G65" s="23"/>
      <c r="H65" s="23"/>
    </row>
    <row r="66" spans="1:8" ht="45" x14ac:dyDescent="0.2">
      <c r="A66" s="109"/>
      <c r="B66" s="28" t="str">
        <f>Criteria!B65</f>
        <v>RGAA</v>
      </c>
      <c r="C66" s="28" t="str">
        <f>Criteria!C65</f>
        <v>10.2</v>
      </c>
      <c r="D66" s="23" t="str">
        <f>Criteria!D65</f>
        <v>On each web page, is the visible content conveying information still present when the style sheets are deactivated?</v>
      </c>
      <c r="E66" s="23" t="s">
        <v>131</v>
      </c>
      <c r="F66" s="29" t="s">
        <v>136</v>
      </c>
      <c r="G66" s="23"/>
      <c r="H66" s="23"/>
    </row>
    <row r="67" spans="1:8" ht="30" x14ac:dyDescent="0.2">
      <c r="A67" s="109"/>
      <c r="B67" s="28" t="str">
        <f>Criteria!B66</f>
        <v>RGAA</v>
      </c>
      <c r="C67" s="28" t="str">
        <f>Criteria!C66</f>
        <v>10.3</v>
      </c>
      <c r="D67" s="23" t="str">
        <f>Criteria!D66</f>
        <v>On each web page, does the information remain understandable when the style sheets are deactivated?</v>
      </c>
      <c r="E67" s="23" t="s">
        <v>131</v>
      </c>
      <c r="F67" s="29" t="s">
        <v>136</v>
      </c>
      <c r="G67" s="23"/>
      <c r="H67" s="23"/>
    </row>
    <row r="68" spans="1:8" ht="45" x14ac:dyDescent="0.2">
      <c r="A68" s="109"/>
      <c r="B68" s="28" t="str">
        <f>Criteria!B67</f>
        <v>RGAA</v>
      </c>
      <c r="C68" s="28" t="str">
        <f>Criteria!C67</f>
        <v>10.4</v>
      </c>
      <c r="D68" s="23" t="str">
        <f>Criteria!D67</f>
        <v>On each web page, is the text still readable when the font size is increased by at least 200% (excluding special cases)?</v>
      </c>
      <c r="E68" s="23" t="s">
        <v>131</v>
      </c>
      <c r="F68" s="29" t="s">
        <v>136</v>
      </c>
      <c r="G68" s="23"/>
      <c r="H68" s="23"/>
    </row>
    <row r="69" spans="1:8" ht="30" x14ac:dyDescent="0.2">
      <c r="A69" s="109"/>
      <c r="B69" s="28" t="str">
        <f>Criteria!B68</f>
        <v>RGAA</v>
      </c>
      <c r="C69" s="28" t="str">
        <f>Criteria!C68</f>
        <v>10.5</v>
      </c>
      <c r="D69" s="23" t="str">
        <f>Criteria!D68</f>
        <v>On each web page, are the CSS declarations for element background and font colours used correctly?</v>
      </c>
      <c r="E69" s="23" t="s">
        <v>131</v>
      </c>
      <c r="F69" s="29" t="s">
        <v>136</v>
      </c>
      <c r="G69" s="23"/>
      <c r="H69" s="23"/>
    </row>
    <row r="70" spans="1:8" ht="30" x14ac:dyDescent="0.2">
      <c r="A70" s="109"/>
      <c r="B70" s="28" t="str">
        <f>Criteria!B69</f>
        <v>RGAA</v>
      </c>
      <c r="C70" s="28" t="str">
        <f>Criteria!C69</f>
        <v>10.6</v>
      </c>
      <c r="D70" s="23" t="str">
        <f>Criteria!D69</f>
        <v>On each web page, is each link whose nature is not obvious visible in relation to the surrounding text?</v>
      </c>
      <c r="E70" s="23" t="s">
        <v>131</v>
      </c>
      <c r="F70" s="29" t="s">
        <v>136</v>
      </c>
      <c r="G70" s="23"/>
      <c r="H70" s="23"/>
    </row>
    <row r="71" spans="1:8" ht="30" x14ac:dyDescent="0.2">
      <c r="A71" s="109"/>
      <c r="B71" s="28" t="str">
        <f>Criteria!B70</f>
        <v>RGAA</v>
      </c>
      <c r="C71" s="28" t="str">
        <f>Criteria!C70</f>
        <v>10.7</v>
      </c>
      <c r="D71" s="23" t="str">
        <f>Criteria!D70</f>
        <v>On each web page, for each element receiving the focus, is the focus visible?</v>
      </c>
      <c r="E71" s="23" t="s">
        <v>131</v>
      </c>
      <c r="F71" s="29" t="s">
        <v>136</v>
      </c>
      <c r="G71" s="23"/>
      <c r="H71" s="23"/>
    </row>
    <row r="72" spans="1:8" ht="30" x14ac:dyDescent="0.2">
      <c r="A72" s="109"/>
      <c r="B72" s="28" t="str">
        <f>Criteria!B71</f>
        <v>RGAA</v>
      </c>
      <c r="C72" s="28" t="str">
        <f>Criteria!C71</f>
        <v>10.8</v>
      </c>
      <c r="D72" s="23" t="str">
        <f>Criteria!D71</f>
        <v>For each web page, should hidden content be ignored by assistive technologies?</v>
      </c>
      <c r="E72" s="23" t="s">
        <v>131</v>
      </c>
      <c r="F72" s="29" t="s">
        <v>136</v>
      </c>
      <c r="G72" s="23"/>
      <c r="H72" s="23"/>
    </row>
    <row r="73" spans="1:8" ht="30" x14ac:dyDescent="0.2">
      <c r="A73" s="109"/>
      <c r="B73" s="28" t="str">
        <f>Criteria!B72</f>
        <v>RGAA</v>
      </c>
      <c r="C73" s="28" t="str">
        <f>Criteria!C72</f>
        <v>10.9</v>
      </c>
      <c r="D73" s="23" t="str">
        <f>Criteria!D72</f>
        <v>On each web page, information must not be conveyed solely by shape, size or location. Is this rule respected?</v>
      </c>
      <c r="E73" s="23" t="s">
        <v>131</v>
      </c>
      <c r="F73" s="29" t="s">
        <v>136</v>
      </c>
      <c r="G73" s="23"/>
      <c r="H73" s="23"/>
    </row>
    <row r="74" spans="1:8" ht="45" x14ac:dyDescent="0.2">
      <c r="A74" s="109"/>
      <c r="B74" s="28" t="str">
        <f>Criteria!B73</f>
        <v>RGAA</v>
      </c>
      <c r="C74" s="28" t="str">
        <f>Criteria!C73</f>
        <v>10.10</v>
      </c>
      <c r="D74" s="23" t="str">
        <f>Criteria!D73</f>
        <v>On each web page, information must not be conveyed by shape, size or location only. Is this rule implemented appropriately?</v>
      </c>
      <c r="E74" s="23" t="s">
        <v>131</v>
      </c>
      <c r="F74" s="29" t="s">
        <v>136</v>
      </c>
      <c r="G74" s="23"/>
      <c r="H74" s="23"/>
    </row>
    <row r="75" spans="1:8" ht="75" x14ac:dyDescent="0.2">
      <c r="A75" s="109"/>
      <c r="B75" s="28" t="str">
        <f>Criteria!B74</f>
        <v>RGAA</v>
      </c>
      <c r="C75" s="28" t="str">
        <f>Criteria!C74</f>
        <v>10.11</v>
      </c>
      <c r="D75" s="23" t="str">
        <f>Criteria!D74</f>
        <v>For each web page, can the content be presented without any loss of information or functionality and without having to scroll vertically for a window with a height of 256 px or horizontally for a window with a width of 320 px (excluding special cases)?</v>
      </c>
      <c r="E75" s="23" t="s">
        <v>131</v>
      </c>
      <c r="F75" s="29" t="s">
        <v>136</v>
      </c>
      <c r="G75" s="23"/>
      <c r="H75" s="23"/>
    </row>
    <row r="76" spans="1:8" ht="45" x14ac:dyDescent="0.2">
      <c r="A76" s="109"/>
      <c r="B76" s="28" t="str">
        <f>Criteria!B75</f>
        <v>RGAA</v>
      </c>
      <c r="C76" s="28" t="str">
        <f>Criteria!C75</f>
        <v>10.12</v>
      </c>
      <c r="D76" s="23" t="str">
        <f>Criteria!D75</f>
        <v>On each web page, can the text spacing properties be redefined by the user without loss of content or functionality (except in special cases)?</v>
      </c>
      <c r="E76" s="23" t="s">
        <v>131</v>
      </c>
      <c r="F76" s="29" t="s">
        <v>136</v>
      </c>
      <c r="G76" s="23"/>
      <c r="H76" s="23"/>
    </row>
    <row r="77" spans="1:8" ht="60" x14ac:dyDescent="0.2">
      <c r="A77" s="109"/>
      <c r="B77" s="28" t="str">
        <f>Criteria!B76</f>
        <v>RGAA</v>
      </c>
      <c r="C77" s="28" t="str">
        <f>Criteria!C76</f>
        <v>10.13</v>
      </c>
      <c r="D77" s="23" t="str">
        <f>Criteria!D76</f>
        <v>On each web page, is the additional content appearing when focused or when hovering over a user interface component controllable by the user (excluding special cases)?</v>
      </c>
      <c r="E77" s="23" t="s">
        <v>131</v>
      </c>
      <c r="F77" s="29" t="s">
        <v>136</v>
      </c>
      <c r="G77" s="23"/>
      <c r="H77" s="23"/>
    </row>
    <row r="78" spans="1:8" ht="45" x14ac:dyDescent="0.2">
      <c r="A78" s="110"/>
      <c r="B78" s="28" t="str">
        <f>Criteria!B77</f>
        <v>RGAA</v>
      </c>
      <c r="C78" s="28" t="str">
        <f>Criteria!C77</f>
        <v>10.14</v>
      </c>
      <c r="D78" s="23" t="str">
        <f>Criteria!D77</f>
        <v>On each web page, can additional content that appears using CSS styles only be made visible using the keyboard and any pointing device?</v>
      </c>
      <c r="E78" s="23" t="s">
        <v>131</v>
      </c>
      <c r="F78" s="29" t="s">
        <v>136</v>
      </c>
      <c r="G78" s="23"/>
      <c r="H78" s="23"/>
    </row>
    <row r="79" spans="1:8" ht="30" x14ac:dyDescent="0.2">
      <c r="A79" s="108" t="str">
        <f>Criteria!$A$78</f>
        <v>FORMS</v>
      </c>
      <c r="B79" s="28" t="str">
        <f>Criteria!B78</f>
        <v>RGAA</v>
      </c>
      <c r="C79" s="28" t="str">
        <f>Criteria!C78</f>
        <v>11.1</v>
      </c>
      <c r="D79" s="23" t="str">
        <f>Criteria!D78</f>
        <v>Does each form input field have a label?</v>
      </c>
      <c r="E79" s="23" t="s">
        <v>131</v>
      </c>
      <c r="F79" s="29" t="s">
        <v>136</v>
      </c>
      <c r="G79" s="23"/>
      <c r="H79" s="23"/>
    </row>
    <row r="80" spans="1:8" ht="30" x14ac:dyDescent="0.2">
      <c r="A80" s="109"/>
      <c r="B80" s="28" t="str">
        <f>Criteria!B79</f>
        <v>RGAA</v>
      </c>
      <c r="C80" s="28" t="str">
        <f>Criteria!C79</f>
        <v>11.2</v>
      </c>
      <c r="D80" s="23" t="str">
        <f>Criteria!D79</f>
        <v>Is each label associated with a form field relevant (excluding special cases)?</v>
      </c>
      <c r="E80" s="23" t="s">
        <v>131</v>
      </c>
      <c r="F80" s="29" t="s">
        <v>136</v>
      </c>
      <c r="G80" s="23"/>
      <c r="H80" s="23"/>
    </row>
    <row r="81" spans="1:8" ht="60" x14ac:dyDescent="0.2">
      <c r="A81" s="109"/>
      <c r="B81" s="28" t="str">
        <f>Criteria!B80</f>
        <v>RGAA</v>
      </c>
      <c r="C81" s="28" t="str">
        <f>Criteria!C80</f>
        <v>11.3</v>
      </c>
      <c r="D81" s="23" t="str">
        <f>Criteria!D80</f>
        <v>In each form, is each label associated with a form input field having the same function and repeated several times in the same page or in a set of web pages consistent?</v>
      </c>
      <c r="E81" s="23" t="s">
        <v>131</v>
      </c>
      <c r="F81" s="29" t="s">
        <v>136</v>
      </c>
      <c r="G81" s="23"/>
      <c r="H81" s="23"/>
    </row>
    <row r="82" spans="1:8" ht="45" x14ac:dyDescent="0.2">
      <c r="A82" s="109"/>
      <c r="B82" s="28" t="str">
        <f>Criteria!B81</f>
        <v>RGAA</v>
      </c>
      <c r="C82" s="28" t="str">
        <f>Criteria!C81</f>
        <v>11.4</v>
      </c>
      <c r="D82" s="23" t="str">
        <f>Criteria!D81</f>
        <v>In each form, are each field label and its associated field located next to each other (excluding special cases)?</v>
      </c>
      <c r="E82" s="23" t="s">
        <v>131</v>
      </c>
      <c r="F82" s="29" t="s">
        <v>136</v>
      </c>
      <c r="G82" s="23"/>
      <c r="H82" s="23"/>
    </row>
    <row r="83" spans="1:8" ht="30" x14ac:dyDescent="0.2">
      <c r="A83" s="109"/>
      <c r="B83" s="28" t="str">
        <f>Criteria!B82</f>
        <v>RGAA</v>
      </c>
      <c r="C83" s="28" t="str">
        <f>Criteria!C82</f>
        <v>11.5</v>
      </c>
      <c r="D83" s="23" t="str">
        <f>Criteria!D82</f>
        <v>In each form, are the related form controls grouped together, if necessary?</v>
      </c>
      <c r="E83" s="23" t="s">
        <v>131</v>
      </c>
      <c r="F83" s="29" t="s">
        <v>136</v>
      </c>
      <c r="G83" s="23"/>
      <c r="H83" s="23"/>
    </row>
    <row r="84" spans="1:8" ht="30" x14ac:dyDescent="0.2">
      <c r="A84" s="109"/>
      <c r="B84" s="28" t="str">
        <f>Criteria!B83</f>
        <v>RGAA</v>
      </c>
      <c r="C84" s="28" t="str">
        <f>Criteria!C83</f>
        <v>11.6</v>
      </c>
      <c r="D84" s="23" t="str">
        <f>Criteria!D83</f>
        <v>In each form, does each group of related form controls have a legend?</v>
      </c>
      <c r="E84" s="23" t="s">
        <v>131</v>
      </c>
      <c r="F84" s="29" t="s">
        <v>136</v>
      </c>
      <c r="G84" s="23"/>
      <c r="H84" s="23"/>
    </row>
    <row r="85" spans="1:8" ht="30" x14ac:dyDescent="0.2">
      <c r="A85" s="109"/>
      <c r="B85" s="28" t="str">
        <f>Criteria!B84</f>
        <v>RGAA</v>
      </c>
      <c r="C85" s="28" t="str">
        <f>Criteria!C84</f>
        <v>11.7</v>
      </c>
      <c r="D85" s="23" t="str">
        <f>Criteria!D84</f>
        <v>In each form, is each legend associated with a group of related form controls relevant?</v>
      </c>
      <c r="E85" s="23" t="s">
        <v>131</v>
      </c>
      <c r="F85" s="29" t="s">
        <v>136</v>
      </c>
      <c r="G85" s="23"/>
      <c r="H85" s="23"/>
    </row>
    <row r="86" spans="1:8" ht="30" x14ac:dyDescent="0.2">
      <c r="A86" s="109"/>
      <c r="B86" s="28" t="str">
        <f>Criteria!B85</f>
        <v>RGAA</v>
      </c>
      <c r="C86" s="28" t="str">
        <f>Criteria!C85</f>
        <v>11.8</v>
      </c>
      <c r="D86" s="23" t="str">
        <f>Criteria!D85</f>
        <v>In each form, are the items of the same type in a combobox grouped together in a relevant way?</v>
      </c>
      <c r="E86" s="23" t="s">
        <v>131</v>
      </c>
      <c r="F86" s="29" t="s">
        <v>136</v>
      </c>
      <c r="G86" s="23"/>
      <c r="H86" s="23"/>
    </row>
    <row r="87" spans="1:8" ht="30" x14ac:dyDescent="0.2">
      <c r="A87" s="109"/>
      <c r="B87" s="28" t="str">
        <f>Criteria!B86</f>
        <v>RGAA</v>
      </c>
      <c r="C87" s="28" t="str">
        <f>Criteria!C86</f>
        <v>11.9</v>
      </c>
      <c r="D87" s="23" t="str">
        <f>Criteria!D86</f>
        <v>In each form, is the label of each button relevant (excluding special cases)?</v>
      </c>
      <c r="E87" s="23" t="s">
        <v>131</v>
      </c>
      <c r="F87" s="29" t="s">
        <v>136</v>
      </c>
      <c r="G87" s="23"/>
      <c r="H87" s="23"/>
    </row>
    <row r="88" spans="1:8" ht="30" x14ac:dyDescent="0.2">
      <c r="A88" s="109"/>
      <c r="B88" s="28" t="str">
        <f>Criteria!B87</f>
        <v>RGAA</v>
      </c>
      <c r="C88" s="28" t="str">
        <f>Criteria!C87</f>
        <v>11.10</v>
      </c>
      <c r="D88" s="23" t="str">
        <f>Criteria!D87</f>
        <v>In each form, is the error managementl used appropriately (excluding special cases)?</v>
      </c>
      <c r="E88" s="23" t="s">
        <v>131</v>
      </c>
      <c r="F88" s="29" t="s">
        <v>136</v>
      </c>
      <c r="G88" s="23"/>
      <c r="H88" s="23"/>
    </row>
    <row r="89" spans="1:8" ht="30" x14ac:dyDescent="0.2">
      <c r="A89" s="109"/>
      <c r="B89" s="28" t="str">
        <f>Criteria!B88</f>
        <v>RGAA</v>
      </c>
      <c r="C89" s="28" t="str">
        <f>Criteria!C88</f>
        <v>11.11</v>
      </c>
      <c r="D89" s="23" t="str">
        <f>Criteria!D88</f>
        <v>In each form, is the error management accompanied, if necessary, by suggestions to help correct input errors?</v>
      </c>
      <c r="E89" s="23" t="s">
        <v>131</v>
      </c>
      <c r="F89" s="29" t="s">
        <v>136</v>
      </c>
      <c r="G89" s="23"/>
      <c r="H89" s="23"/>
    </row>
    <row r="90" spans="1:8" ht="75" x14ac:dyDescent="0.2">
      <c r="A90" s="109"/>
      <c r="B90" s="28" t="str">
        <f>Criteria!B89</f>
        <v>RGAA</v>
      </c>
      <c r="C90" s="28" t="str">
        <f>Criteria!C89</f>
        <v>11.12</v>
      </c>
      <c r="D90" s="23" t="str">
        <f>Criteria!D89</f>
        <v>For each form that modifies or deletes data, or transmits answers to a test or examination, or whose validation has financial or legal consequences, can the data entered be modified, updated or recovered by the user?</v>
      </c>
      <c r="E90" s="23" t="s">
        <v>131</v>
      </c>
      <c r="F90" s="29" t="s">
        <v>136</v>
      </c>
      <c r="G90" s="23"/>
      <c r="H90" s="23"/>
    </row>
    <row r="91" spans="1:8" ht="30" x14ac:dyDescent="0.2">
      <c r="A91" s="110"/>
      <c r="B91" s="28" t="str">
        <f>Criteria!B90</f>
        <v>RGAA</v>
      </c>
      <c r="C91" s="28" t="str">
        <f>Criteria!C90</f>
        <v>11.13</v>
      </c>
      <c r="D91" s="23" t="str">
        <f>Criteria!D90</f>
        <v>Can the purpose of an input field be identified to facilitate the automatic filling of fields with user data?</v>
      </c>
      <c r="E91" s="23" t="s">
        <v>131</v>
      </c>
      <c r="F91" s="29" t="s">
        <v>136</v>
      </c>
      <c r="G91" s="23"/>
      <c r="H91" s="23"/>
    </row>
    <row r="92" spans="1:8" ht="30" x14ac:dyDescent="0.2">
      <c r="A92" s="108" t="str">
        <f>Criteria!$A$91</f>
        <v>NAVIGATION</v>
      </c>
      <c r="B92" s="28" t="str">
        <f>Criteria!B91</f>
        <v>RGAA</v>
      </c>
      <c r="C92" s="28" t="str">
        <f>Criteria!C91</f>
        <v>12.1</v>
      </c>
      <c r="D92" s="23" t="str">
        <f>Criteria!D91</f>
        <v>Does each set of web pages have at least two different navigation systems (excluding special cases)?</v>
      </c>
      <c r="E92" s="23" t="s">
        <v>131</v>
      </c>
      <c r="F92" s="29" t="s">
        <v>136</v>
      </c>
      <c r="G92" s="23"/>
      <c r="H92" s="23"/>
    </row>
    <row r="93" spans="1:8" ht="30" x14ac:dyDescent="0.2">
      <c r="A93" s="109"/>
      <c r="B93" s="28" t="str">
        <f>Criteria!B92</f>
        <v>RGAA</v>
      </c>
      <c r="C93" s="28" t="str">
        <f>Criteria!C92</f>
        <v>12.2</v>
      </c>
      <c r="D93" s="23" t="str">
        <f>Criteria!D92</f>
        <v>In each set of pages, are the menu and navigation bars always at the same place (except in special cases)?</v>
      </c>
      <c r="E93" s="23" t="s">
        <v>131</v>
      </c>
      <c r="F93" s="29" t="s">
        <v>136</v>
      </c>
      <c r="G93" s="23"/>
      <c r="H93" s="23"/>
    </row>
    <row r="94" spans="1:8" ht="30" x14ac:dyDescent="0.2">
      <c r="A94" s="109"/>
      <c r="B94" s="28" t="str">
        <f>Criteria!B93</f>
        <v>RGAA</v>
      </c>
      <c r="C94" s="28" t="str">
        <f>Criteria!C93</f>
        <v>12.3</v>
      </c>
      <c r="D94" s="23" t="str">
        <f>Criteria!D93</f>
        <v>Is the site map page relevant?</v>
      </c>
      <c r="E94" s="23" t="s">
        <v>131</v>
      </c>
      <c r="F94" s="29" t="s">
        <v>136</v>
      </c>
      <c r="G94" s="23"/>
      <c r="H94" s="23"/>
    </row>
    <row r="95" spans="1:8" ht="30" x14ac:dyDescent="0.2">
      <c r="A95" s="109"/>
      <c r="B95" s="28" t="str">
        <f>Criteria!B94</f>
        <v>RGAA</v>
      </c>
      <c r="C95" s="28" t="str">
        <f>Criteria!C94</f>
        <v>12.4</v>
      </c>
      <c r="D95" s="23" t="str">
        <f>Criteria!D94</f>
        <v>In each set of pages, is the site map page accessible from an identical functionality?</v>
      </c>
      <c r="E95" s="23" t="s">
        <v>131</v>
      </c>
      <c r="F95" s="29" t="s">
        <v>136</v>
      </c>
      <c r="G95" s="23"/>
      <c r="H95" s="23"/>
    </row>
    <row r="96" spans="1:8" ht="30" x14ac:dyDescent="0.2">
      <c r="A96" s="109"/>
      <c r="B96" s="28" t="str">
        <f>Criteria!B95</f>
        <v>RGAA</v>
      </c>
      <c r="C96" s="28" t="str">
        <f>Criteria!C95</f>
        <v>12.5</v>
      </c>
      <c r="D96" s="23" t="str">
        <f>Criteria!D95</f>
        <v>In each set of pages, is the search engine reachable in the same way?</v>
      </c>
      <c r="E96" s="23" t="s">
        <v>131</v>
      </c>
      <c r="F96" s="29" t="s">
        <v>136</v>
      </c>
      <c r="G96" s="23"/>
      <c r="H96" s="23"/>
    </row>
    <row r="97" spans="1:8" ht="45" x14ac:dyDescent="0.2">
      <c r="A97" s="109"/>
      <c r="B97" s="28" t="str">
        <f>Criteria!B96</f>
        <v>RGAA</v>
      </c>
      <c r="C97" s="28" t="str">
        <f>Criteria!C96</f>
        <v>12.6</v>
      </c>
      <c r="D97" s="23" t="str">
        <f>Criteria!D96</f>
        <v>Can content grouping regions present in several web pages (header, main navigation, main content, footer and search engine) be reached or avoided?</v>
      </c>
      <c r="E97" s="23" t="s">
        <v>131</v>
      </c>
      <c r="F97" s="29" t="s">
        <v>136</v>
      </c>
      <c r="G97" s="23"/>
      <c r="H97" s="23"/>
    </row>
    <row r="98" spans="1:8" ht="30" x14ac:dyDescent="0.2">
      <c r="A98" s="109"/>
      <c r="B98" s="28" t="str">
        <f>Criteria!B97</f>
        <v>RGAA</v>
      </c>
      <c r="C98" s="28" t="str">
        <f>Criteria!C97</f>
        <v>12.7</v>
      </c>
      <c r="D98" s="23" t="str">
        <f>Criteria!D97</f>
        <v>On each web page, is there a bypass or skip link to the main content region (excluding special cases)?</v>
      </c>
      <c r="E98" s="23" t="s">
        <v>131</v>
      </c>
      <c r="F98" s="29" t="s">
        <v>136</v>
      </c>
      <c r="G98" s="23"/>
      <c r="H98" s="23"/>
    </row>
    <row r="99" spans="1:8" ht="30" x14ac:dyDescent="0.2">
      <c r="A99" s="109"/>
      <c r="B99" s="28" t="str">
        <f>Criteria!B98</f>
        <v>RGAA</v>
      </c>
      <c r="C99" s="28" t="str">
        <f>Criteria!C98</f>
        <v>12.8</v>
      </c>
      <c r="D99" s="23" t="str">
        <f>Criteria!D98</f>
        <v>On each web page, is the navigation sequence consistent?</v>
      </c>
      <c r="E99" s="23" t="s">
        <v>131</v>
      </c>
      <c r="F99" s="29" t="s">
        <v>136</v>
      </c>
      <c r="G99" s="23"/>
      <c r="H99" s="23"/>
    </row>
    <row r="100" spans="1:8" ht="30" x14ac:dyDescent="0.2">
      <c r="A100" s="109"/>
      <c r="B100" s="28" t="str">
        <f>Criteria!B99</f>
        <v>RGAA</v>
      </c>
      <c r="C100" s="28" t="str">
        <f>Criteria!C99</f>
        <v>12.9</v>
      </c>
      <c r="D100" s="23" t="str">
        <f>Criteria!D99</f>
        <v>On each web page, navigation must not contain any keyboard traps. Is this rule respected?</v>
      </c>
      <c r="E100" s="23" t="s">
        <v>131</v>
      </c>
      <c r="F100" s="29" t="s">
        <v>136</v>
      </c>
      <c r="G100" s="23"/>
      <c r="H100" s="23"/>
    </row>
    <row r="101" spans="1:8" ht="45" x14ac:dyDescent="0.2">
      <c r="A101" s="109"/>
      <c r="B101" s="28" t="str">
        <f>Criteria!B100</f>
        <v>RGAA</v>
      </c>
      <c r="C101" s="28" t="str">
        <f>Criteria!C100</f>
        <v>12.10</v>
      </c>
      <c r="D101" s="23" t="str">
        <f>Criteria!D100</f>
        <v>On each web page, are keyboard shortcuts using only one key (lowercase or uppercase letter, punctuation, number or symbol) controllable by the user?</v>
      </c>
      <c r="E101" s="23" t="s">
        <v>131</v>
      </c>
      <c r="F101" s="29" t="s">
        <v>136</v>
      </c>
      <c r="G101" s="23"/>
      <c r="H101" s="23"/>
    </row>
    <row r="102" spans="1:8" ht="60" x14ac:dyDescent="0.2">
      <c r="A102" s="110"/>
      <c r="B102" s="28" t="str">
        <f>Criteria!B101</f>
        <v>RGAA</v>
      </c>
      <c r="C102" s="28" t="str">
        <f>Criteria!C101</f>
        <v>12.11</v>
      </c>
      <c r="D102" s="23" t="str">
        <f>Criteria!D101</f>
        <v>On each web page, is the additional content that appears when hovering over, focusing on or activating a user interface component accessible by keyboard if necessary?</v>
      </c>
      <c r="E102" s="23" t="s">
        <v>131</v>
      </c>
      <c r="F102" s="29" t="s">
        <v>136</v>
      </c>
      <c r="G102" s="23"/>
      <c r="H102" s="23"/>
    </row>
    <row r="103" spans="1:8" ht="45" x14ac:dyDescent="0.2">
      <c r="A103" s="108" t="str">
        <f>Criteria!$A$102</f>
        <v>CONSULTATION</v>
      </c>
      <c r="B103" s="28" t="str">
        <f>Criteria!B102</f>
        <v>RGAA</v>
      </c>
      <c r="C103" s="28" t="str">
        <f>Criteria!C102</f>
        <v>13.1</v>
      </c>
      <c r="D103" s="23" t="str">
        <f>Criteria!D102</f>
        <v>For each web page, does the user have control over each time limit for modifying the content (excluding special cases)?</v>
      </c>
      <c r="E103" s="23" t="s">
        <v>131</v>
      </c>
      <c r="F103" s="29" t="s">
        <v>136</v>
      </c>
      <c r="G103" s="23"/>
      <c r="H103" s="23"/>
    </row>
    <row r="104" spans="1:8" ht="45" x14ac:dyDescent="0.2">
      <c r="A104" s="109"/>
      <c r="B104" s="28" t="str">
        <f>Criteria!B103</f>
        <v>RGAA</v>
      </c>
      <c r="C104" s="28" t="str">
        <f>Criteria!C103</f>
        <v>13.2</v>
      </c>
      <c r="D104" s="23" t="str">
        <f>Criteria!D103</f>
        <v>On each web page, the opening of a new window must not be triggered without user action. Is this rule respected?</v>
      </c>
      <c r="E104" s="23" t="s">
        <v>131</v>
      </c>
      <c r="F104" s="29" t="s">
        <v>136</v>
      </c>
      <c r="G104" s="23"/>
      <c r="H104" s="23"/>
    </row>
    <row r="105" spans="1:8" ht="45" x14ac:dyDescent="0.2">
      <c r="A105" s="109"/>
      <c r="B105" s="28" t="str">
        <f>Criteria!B104</f>
        <v>RGAA</v>
      </c>
      <c r="C105" s="28" t="str">
        <f>Criteria!C104</f>
        <v>13.3</v>
      </c>
      <c r="D105" s="23" t="str">
        <f>Criteria!D104</f>
        <v>On each web page, does each downloadable office document have an accessible version (excluding special cases)?</v>
      </c>
      <c r="E105" s="23" t="s">
        <v>131</v>
      </c>
      <c r="F105" s="29" t="s">
        <v>136</v>
      </c>
      <c r="G105" s="23"/>
      <c r="H105" s="23"/>
    </row>
    <row r="106" spans="1:8" ht="30" x14ac:dyDescent="0.2">
      <c r="A106" s="109"/>
      <c r="B106" s="28" t="str">
        <f>Criteria!B105</f>
        <v>RGAA</v>
      </c>
      <c r="C106" s="28" t="str">
        <f>Criteria!C105</f>
        <v>13.4</v>
      </c>
      <c r="D106" s="23" t="str">
        <f>Criteria!D105</f>
        <v>For each office document with an accessible version, does this version offer the same information?</v>
      </c>
      <c r="E106" s="23" t="s">
        <v>131</v>
      </c>
      <c r="F106" s="29" t="s">
        <v>136</v>
      </c>
      <c r="G106" s="23"/>
      <c r="H106" s="23"/>
    </row>
    <row r="107" spans="1:8" ht="30" x14ac:dyDescent="0.2">
      <c r="A107" s="109"/>
      <c r="B107" s="28" t="str">
        <f>Criteria!B106</f>
        <v>RGAA</v>
      </c>
      <c r="C107" s="28" t="str">
        <f>Criteria!C106</f>
        <v>13.5</v>
      </c>
      <c r="D107" s="23" t="str">
        <f>Criteria!D106</f>
        <v>Is there an alternative to every cryptic content (ASCII art, emoticon, cryptic syntax) on every web page?</v>
      </c>
      <c r="E107" s="23" t="s">
        <v>131</v>
      </c>
      <c r="F107" s="29" t="s">
        <v>136</v>
      </c>
      <c r="G107" s="23"/>
      <c r="H107" s="23"/>
    </row>
    <row r="108" spans="1:8" ht="45" x14ac:dyDescent="0.2">
      <c r="A108" s="109"/>
      <c r="B108" s="28" t="str">
        <f>Criteria!B107</f>
        <v>RGAA</v>
      </c>
      <c r="C108" s="28" t="str">
        <f>Criteria!C107</f>
        <v>13.6</v>
      </c>
      <c r="D108" s="23" t="str">
        <f>Criteria!D107</f>
        <v>On each web page, for each cryptic content (ASCII art, emoticon, cryptic syntax) having an alternative, is this alternative relevant?</v>
      </c>
      <c r="E108" s="23" t="s">
        <v>131</v>
      </c>
      <c r="F108" s="29" t="s">
        <v>136</v>
      </c>
      <c r="G108" s="23"/>
      <c r="H108" s="23"/>
    </row>
    <row r="109" spans="1:8" ht="30" x14ac:dyDescent="0.2">
      <c r="A109" s="109"/>
      <c r="B109" s="28" t="str">
        <f>Criteria!B108</f>
        <v>RGAA</v>
      </c>
      <c r="C109" s="28" t="str">
        <f>Criteria!C108</f>
        <v>13.7</v>
      </c>
      <c r="D109" s="23" t="str">
        <f>Criteria!D108</f>
        <v>On each web page, are sudden changes in brightness or blinking used correctly?</v>
      </c>
      <c r="E109" s="23" t="s">
        <v>131</v>
      </c>
      <c r="F109" s="29" t="s">
        <v>136</v>
      </c>
      <c r="G109" s="23"/>
      <c r="H109" s="23"/>
    </row>
    <row r="110" spans="1:8" ht="30" x14ac:dyDescent="0.2">
      <c r="A110" s="109"/>
      <c r="B110" s="28" t="str">
        <f>Criteria!B109</f>
        <v>RGAA</v>
      </c>
      <c r="C110" s="28" t="str">
        <f>Criteria!C109</f>
        <v>13.8</v>
      </c>
      <c r="D110" s="23" t="str">
        <f>Criteria!D109</f>
        <v>On each web page, is every moving or blinking content controllable by the user?</v>
      </c>
      <c r="E110" s="23" t="s">
        <v>131</v>
      </c>
      <c r="F110" s="29" t="s">
        <v>136</v>
      </c>
    </row>
    <row r="111" spans="1:8" ht="45" x14ac:dyDescent="0.2">
      <c r="A111" s="109"/>
      <c r="B111" s="28" t="str">
        <f>Criteria!B110</f>
        <v>RGAA</v>
      </c>
      <c r="C111" s="28" t="str">
        <f>Criteria!C110</f>
        <v>13.9</v>
      </c>
      <c r="D111" s="23" t="str">
        <f>Criteria!D110</f>
        <v>On each web page, can the content be viewed in any screen orientation (portrait or landscape) (excluding special cases)?</v>
      </c>
      <c r="E111" s="23" t="s">
        <v>131</v>
      </c>
      <c r="F111" s="29" t="s">
        <v>136</v>
      </c>
    </row>
    <row r="112" spans="1:8" ht="45" x14ac:dyDescent="0.2">
      <c r="A112" s="109"/>
      <c r="B112" s="28" t="str">
        <f>Criteria!B111</f>
        <v>RGAA</v>
      </c>
      <c r="C112" s="28" t="str">
        <f>Criteria!C111</f>
        <v>13.10</v>
      </c>
      <c r="D112" s="23" t="str">
        <f>Criteria!D111</f>
        <v>On each web page, can the features usable or available by means of a complex gesture also be available by means of a simple gesture (excluding special cases)?</v>
      </c>
      <c r="E112" s="23" t="s">
        <v>131</v>
      </c>
      <c r="F112" s="29" t="s">
        <v>136</v>
      </c>
    </row>
    <row r="113" spans="1:6" ht="45" x14ac:dyDescent="0.2">
      <c r="A113" s="109"/>
      <c r="B113" s="28" t="str">
        <f>Criteria!B112</f>
        <v>RGAA</v>
      </c>
      <c r="C113" s="28" t="str">
        <f>Criteria!C112</f>
        <v>13.11</v>
      </c>
      <c r="D113" s="23" t="str">
        <f>Criteria!D112</f>
        <v>On each web page, can actions triggered by a pointing device on a single point on the screen be cancelled (except in special cases)?</v>
      </c>
      <c r="E113" s="23" t="s">
        <v>131</v>
      </c>
      <c r="F113" s="29" t="s">
        <v>136</v>
      </c>
    </row>
    <row r="114" spans="1:6" ht="45" x14ac:dyDescent="0.2">
      <c r="A114" s="109"/>
      <c r="B114" s="28" t="str">
        <f>Criteria!B113</f>
        <v>RGAA</v>
      </c>
      <c r="C114" s="28" t="str">
        <f>Criteria!C113</f>
        <v>13.12</v>
      </c>
      <c r="D114" s="23" t="str">
        <f>Criteria!D113</f>
        <v>On each web page, can the features that involve movement to or from the device be satisfied in an alternative way (excluding special cases)?</v>
      </c>
      <c r="E114" s="23" t="s">
        <v>131</v>
      </c>
      <c r="F114" s="29" t="s">
        <v>136</v>
      </c>
    </row>
    <row r="115" spans="1:6" ht="60" x14ac:dyDescent="0.2">
      <c r="A115" s="109"/>
      <c r="B115" s="28" t="str">
        <f>Criteria!B114</f>
        <v>-</v>
      </c>
      <c r="C115" s="28" t="str">
        <f>Criteria!C114</f>
        <v>13.13</v>
      </c>
      <c r="D115" s="23" t="str">
        <f>Criteria!D114</f>
        <v>For each document conversion feature, is the accessibility information available in the source document kept in the destination document (excluding special cases)?</v>
      </c>
      <c r="E115" s="23" t="s">
        <v>131</v>
      </c>
      <c r="F115" s="29" t="s">
        <v>136</v>
      </c>
    </row>
    <row r="116" spans="1:6" ht="45" x14ac:dyDescent="0.2">
      <c r="A116" s="110"/>
      <c r="B116" s="28" t="str">
        <f>Criteria!B115</f>
        <v>-</v>
      </c>
      <c r="C116" s="28" t="str">
        <f>Criteria!C115</f>
        <v>13.14</v>
      </c>
      <c r="D116" s="23" t="str">
        <f>Criteria!D115</f>
        <v>Does each identification or control feature that relies on the use of biological characteristics of the user have an alternative method?</v>
      </c>
      <c r="E116" s="23" t="s">
        <v>131</v>
      </c>
      <c r="F116" s="29" t="s">
        <v>136</v>
      </c>
    </row>
    <row r="117" spans="1:6" ht="45" x14ac:dyDescent="0.2">
      <c r="A117" s="108" t="str">
        <f>Criteria!$A$116</f>
        <v>DOC &amp; ACCESSIBILITY FEATURES</v>
      </c>
      <c r="B117" s="28" t="str">
        <f>Criteria!B116</f>
        <v>-</v>
      </c>
      <c r="C117" s="28" t="str">
        <f>Criteria!C116</f>
        <v>14.1</v>
      </c>
      <c r="D117" s="23" t="str">
        <f>Criteria!D116</f>
        <v>Does the website's documentation describe the accessibility features available and information relating to compatibility with accessibility?</v>
      </c>
      <c r="E117" s="23" t="s">
        <v>131</v>
      </c>
      <c r="F117" s="29" t="s">
        <v>136</v>
      </c>
    </row>
    <row r="118" spans="1:6" ht="75" x14ac:dyDescent="0.2">
      <c r="A118" s="109"/>
      <c r="B118" s="28" t="str">
        <f>Criteria!B117</f>
        <v>-</v>
      </c>
      <c r="C118" s="28" t="str">
        <f>Criteria!C117</f>
        <v>14.2</v>
      </c>
      <c r="D118" s="23" t="str">
        <f>Criteria!D117</f>
        <v>For each accessibility feature described in the documentation, the mechanism for enabling an accessibility feature meets the accessibility needs of the users concerned. Is this rule respected (excluding special cases)?</v>
      </c>
      <c r="E118" s="23" t="s">
        <v>131</v>
      </c>
      <c r="F118" s="29" t="s">
        <v>136</v>
      </c>
    </row>
    <row r="119" spans="1:6" ht="30" x14ac:dyDescent="0.2">
      <c r="A119" s="110"/>
      <c r="B119" s="28" t="str">
        <f>Criteria!B118</f>
        <v>-</v>
      </c>
      <c r="C119" s="28" t="str">
        <f>Criteria!C118</f>
        <v>14.3</v>
      </c>
      <c r="D119" s="23" t="str">
        <f>Criteria!D118</f>
        <v>Does the website documentation comply with the digital accessibility rules?</v>
      </c>
      <c r="E119" s="23" t="s">
        <v>131</v>
      </c>
      <c r="F119" s="29" t="s">
        <v>136</v>
      </c>
    </row>
    <row r="120" spans="1:6" ht="45" x14ac:dyDescent="0.2">
      <c r="A120" s="108" t="str">
        <f>Criteria!$A$119</f>
        <v>EDITING TOOLS</v>
      </c>
      <c r="B120" s="28" t="str">
        <f>Criteria!B119</f>
        <v>-</v>
      </c>
      <c r="C120" s="28" t="str">
        <f>Criteria!C119</f>
        <v>15.1</v>
      </c>
      <c r="D120" s="23" t="str">
        <f>Criteria!D119</f>
        <v>Does each editing tool allow you to define the accessibility information needed to create content that complies with the digital accessibility rules?</v>
      </c>
      <c r="E120" s="23" t="s">
        <v>131</v>
      </c>
      <c r="F120" s="29" t="s">
        <v>136</v>
      </c>
    </row>
    <row r="121" spans="1:6" ht="45" x14ac:dyDescent="0.2">
      <c r="A121" s="109"/>
      <c r="B121" s="28" t="str">
        <f>Criteria!B120</f>
        <v>-</v>
      </c>
      <c r="C121" s="28" t="str">
        <f>Criteria!C120</f>
        <v>15.2</v>
      </c>
      <c r="D121" s="23" t="str">
        <f>Criteria!D120</f>
        <v>Does each editing tool provide help with creating content that complies with the digital accessibility rules?</v>
      </c>
      <c r="E121" s="23" t="s">
        <v>131</v>
      </c>
      <c r="F121" s="29" t="s">
        <v>136</v>
      </c>
    </row>
    <row r="122" spans="1:6" ht="45" x14ac:dyDescent="0.2">
      <c r="A122" s="109"/>
      <c r="B122" s="28" t="str">
        <f>Criteria!B121</f>
        <v>-</v>
      </c>
      <c r="C122" s="28" t="str">
        <f>Criteria!C121</f>
        <v>15.3</v>
      </c>
      <c r="D122" s="23" t="str">
        <f>Criteria!D121</f>
        <v>Does the content generated by each transformation comply with the digital accessibility rules (excluding special cases)?</v>
      </c>
      <c r="E122" s="23" t="s">
        <v>131</v>
      </c>
      <c r="F122" s="29" t="s">
        <v>136</v>
      </c>
    </row>
    <row r="123" spans="1:6" ht="45" x14ac:dyDescent="0.2">
      <c r="A123" s="109"/>
      <c r="B123" s="28" t="str">
        <f>Criteria!B122</f>
        <v>-</v>
      </c>
      <c r="C123" s="28" t="str">
        <f>Criteria!C122</f>
        <v>15.4</v>
      </c>
      <c r="D123" s="23" t="str">
        <f>Criteria!D122</f>
        <v>For each accessibility error identified by an automatic or semi-automatic accessibility test, does the editing tool provide suggestions for repair?</v>
      </c>
      <c r="E123" s="23" t="s">
        <v>131</v>
      </c>
      <c r="F123" s="29" t="s">
        <v>136</v>
      </c>
    </row>
    <row r="124" spans="1:6" ht="45" x14ac:dyDescent="0.2">
      <c r="A124" s="109"/>
      <c r="B124" s="28" t="str">
        <f>Criteria!B123</f>
        <v>-</v>
      </c>
      <c r="C124" s="28" t="str">
        <f>Criteria!C123</f>
        <v>15.5</v>
      </c>
      <c r="D124" s="23" t="str">
        <f>Criteria!D123</f>
        <v>For each set of templates, at least one template complies with the digital accessibility rules. Is this rule respected?</v>
      </c>
      <c r="E124" s="23" t="s">
        <v>131</v>
      </c>
      <c r="F124" s="29" t="s">
        <v>136</v>
      </c>
    </row>
    <row r="125" spans="1:6" ht="30" x14ac:dyDescent="0.2">
      <c r="A125" s="110"/>
      <c r="B125" s="28" t="str">
        <f>Criteria!B124</f>
        <v>-</v>
      </c>
      <c r="C125" s="28" t="str">
        <f>Criteria!C124</f>
        <v>15.6</v>
      </c>
      <c r="D125" s="23" t="str">
        <f>Criteria!D124</f>
        <v>Is each template that makes it possible to comply with the digital accessibility rules clearly identifiable?</v>
      </c>
      <c r="E125" s="23" t="s">
        <v>131</v>
      </c>
      <c r="F125" s="29" t="s">
        <v>136</v>
      </c>
    </row>
    <row r="126" spans="1:6" ht="60" x14ac:dyDescent="0.2">
      <c r="A126" s="108" t="str">
        <f>Criteria!$A$125</f>
        <v>SUPPORT SERVICES</v>
      </c>
      <c r="B126" s="28" t="str">
        <f>Criteria!B125</f>
        <v>-</v>
      </c>
      <c r="C126" s="28" t="str">
        <f>Criteria!C125</f>
        <v>16.1</v>
      </c>
      <c r="D126" s="23" t="str">
        <f>Criteria!D125</f>
        <v>Does each support service provide information about the accessibility features and accessibility compatibility described in the documentation of the website?</v>
      </c>
      <c r="E126" s="23" t="s">
        <v>131</v>
      </c>
      <c r="F126" s="29" t="s">
        <v>136</v>
      </c>
    </row>
    <row r="127" spans="1:6" ht="45" x14ac:dyDescent="0.2">
      <c r="A127" s="109"/>
      <c r="B127" s="28" t="str">
        <f>Criteria!B126</f>
        <v>-</v>
      </c>
      <c r="C127" s="28" t="str">
        <f>Criteria!C126</f>
        <v>16.2</v>
      </c>
      <c r="D127" s="23" t="str">
        <f>Criteria!D126</f>
        <v>The support service meets the communication needs of people with disabilities directly or through a relay service. Is this rule respected?</v>
      </c>
      <c r="E127" s="23" t="s">
        <v>131</v>
      </c>
      <c r="F127" s="29" t="s">
        <v>136</v>
      </c>
    </row>
    <row r="128" spans="1:6" ht="30" x14ac:dyDescent="0.2">
      <c r="A128" s="110"/>
      <c r="B128" s="28" t="str">
        <f>Criteria!B127</f>
        <v>-</v>
      </c>
      <c r="C128" s="28" t="str">
        <f>Criteria!C127</f>
        <v>16.3</v>
      </c>
      <c r="D128" s="23" t="str">
        <f>Criteria!D127</f>
        <v>Does the documentation provided by the support service comply with the digital accessibility rules?</v>
      </c>
      <c r="E128" s="23" t="s">
        <v>131</v>
      </c>
      <c r="F128" s="29" t="s">
        <v>136</v>
      </c>
    </row>
    <row r="129" spans="1:6" ht="60" x14ac:dyDescent="0.2">
      <c r="A129" s="117" t="str">
        <f>Criteria!$A$128</f>
        <v>REAL-TIME COMMUNICATION</v>
      </c>
      <c r="B129" s="28" t="str">
        <f>Criteria!B128</f>
        <v>-</v>
      </c>
      <c r="C129" s="28" t="str">
        <f>Criteria!C128</f>
        <v>17.1</v>
      </c>
      <c r="D129" s="23" t="str">
        <f>Criteria!D128</f>
        <v>For each two-way voice communication web application, is the application capable of encoding and decoding this communication with a frequency range whose upper limit is at least 7,000 Hz?</v>
      </c>
      <c r="E129" s="23" t="s">
        <v>131</v>
      </c>
      <c r="F129" s="29" t="s">
        <v>136</v>
      </c>
    </row>
    <row r="130" spans="1:6" ht="45" x14ac:dyDescent="0.2">
      <c r="A130" s="109"/>
      <c r="B130" s="28" t="str">
        <f>Criteria!B129</f>
        <v>-</v>
      </c>
      <c r="C130" s="28" t="str">
        <f>Criteria!C129</f>
        <v>17.2</v>
      </c>
      <c r="D130" s="23" t="str">
        <f>Criteria!D129</f>
        <v>Does every web application that enables two-way voice communication have real-time text communication functionality?</v>
      </c>
      <c r="E130" s="23" t="s">
        <v>131</v>
      </c>
      <c r="F130" s="29" t="s">
        <v>136</v>
      </c>
    </row>
    <row r="131" spans="1:6" ht="45" x14ac:dyDescent="0.2">
      <c r="A131" s="109"/>
      <c r="B131" s="28" t="str">
        <f>Criteria!B130</f>
        <v>-</v>
      </c>
      <c r="C131" s="28" t="str">
        <f>Criteria!C130</f>
        <v>17.3</v>
      </c>
      <c r="D131" s="23" t="str">
        <f>Criteria!D130</f>
        <v>For each web application that enables two-way voice communication and real-time text, can both modes be used simultaneously?</v>
      </c>
      <c r="E131" s="23" t="s">
        <v>131</v>
      </c>
      <c r="F131" s="29" t="s">
        <v>136</v>
      </c>
    </row>
    <row r="132" spans="1:6" ht="30" x14ac:dyDescent="0.2">
      <c r="A132" s="109"/>
      <c r="B132" s="28" t="str">
        <f>Criteria!B131</f>
        <v>-</v>
      </c>
      <c r="C132" s="28" t="str">
        <f>Criteria!C131</f>
        <v>17.4</v>
      </c>
      <c r="D132" s="23" t="str">
        <f>Criteria!D131</f>
        <v>For each real-time text (RTT) functionality, can the messages be identified (excluding special cases)?</v>
      </c>
      <c r="E132" s="23" t="s">
        <v>131</v>
      </c>
      <c r="F132" s="29" t="s">
        <v>136</v>
      </c>
    </row>
    <row r="133" spans="1:6" ht="30" x14ac:dyDescent="0.2">
      <c r="A133" s="109"/>
      <c r="B133" s="28" t="str">
        <f>Criteria!B132</f>
        <v>-</v>
      </c>
      <c r="C133" s="28" t="str">
        <f>Criteria!C132</f>
        <v>17.5</v>
      </c>
      <c r="D133" s="23" t="str">
        <f>Criteria!D132</f>
        <v>For each two-way voice communication web application, is there a visual indicator of oral activity?</v>
      </c>
      <c r="E133" s="23" t="s">
        <v>131</v>
      </c>
      <c r="F133" s="29" t="s">
        <v>136</v>
      </c>
    </row>
    <row r="134" spans="1:6" ht="60" x14ac:dyDescent="0.2">
      <c r="A134" s="109"/>
      <c r="B134" s="28" t="str">
        <f>Criteria!B133</f>
        <v>-</v>
      </c>
      <c r="C134" s="28" t="str">
        <f>Criteria!C133</f>
        <v>17.6</v>
      </c>
      <c r="D134" s="23" t="str">
        <f>Criteria!D133</f>
        <v>Does each real-time text communication web application that can interact with other real-time text communication applications comply with the interoperability rules in force?</v>
      </c>
      <c r="E134" s="23" t="s">
        <v>131</v>
      </c>
      <c r="F134" s="29" t="s">
        <v>136</v>
      </c>
    </row>
    <row r="135" spans="1:6" ht="45" x14ac:dyDescent="0.2">
      <c r="A135" s="109"/>
      <c r="B135" s="28" t="str">
        <f>Criteria!B134</f>
        <v>-</v>
      </c>
      <c r="C135" s="28" t="str">
        <f>Criteria!C134</f>
        <v>17.7</v>
      </c>
      <c r="D135" s="23" t="str">
        <f>Criteria!D134</f>
        <v>For each real-time text communication (RTT) web application, the transmission time for each input unit is 500ms or less. Is this rule respected?</v>
      </c>
      <c r="E135" s="23" t="s">
        <v>131</v>
      </c>
      <c r="F135" s="29" t="s">
        <v>136</v>
      </c>
    </row>
    <row r="136" spans="1:6" ht="30" x14ac:dyDescent="0.2">
      <c r="A136" s="109"/>
      <c r="B136" s="28" t="str">
        <f>Criteria!B135</f>
        <v>-</v>
      </c>
      <c r="C136" s="28" t="str">
        <f>Criteria!C135</f>
        <v>17.8</v>
      </c>
      <c r="D136" s="23" t="str">
        <f>Criteria!D135</f>
        <v>For each telecommunication web application, is it possible to identify the person initiating a call?</v>
      </c>
      <c r="E136" s="23" t="s">
        <v>131</v>
      </c>
      <c r="F136" s="29" t="s">
        <v>136</v>
      </c>
    </row>
    <row r="137" spans="1:6" ht="60" x14ac:dyDescent="0.2">
      <c r="A137" s="109"/>
      <c r="B137" s="28" t="str">
        <f>Criteria!B136</f>
        <v>-</v>
      </c>
      <c r="C137" s="28" t="str">
        <f>Criteria!C136</f>
        <v>17.9</v>
      </c>
      <c r="D137" s="23" t="str">
        <f>Criteria!D136</f>
        <v>For each two-way voice communication web application which makes it possible to identify the activity of a speaker, it is possible to identify the activity of a signer. Is this rule respected?</v>
      </c>
      <c r="E137" s="23" t="s">
        <v>131</v>
      </c>
      <c r="F137" s="29" t="s">
        <v>136</v>
      </c>
    </row>
    <row r="138" spans="1:6" ht="45" x14ac:dyDescent="0.2">
      <c r="A138" s="109"/>
      <c r="B138" s="28" t="str">
        <f>Criteria!B137</f>
        <v>-</v>
      </c>
      <c r="C138" s="28" t="str">
        <f>Criteria!C137</f>
        <v>17.10</v>
      </c>
      <c r="D138" s="23" t="str">
        <f>Criteria!D137</f>
        <v>For each two-way voice communication web application that has voice-based services, can these be used without the need to listen or speak?</v>
      </c>
      <c r="E138" s="23" t="s">
        <v>131</v>
      </c>
      <c r="F138" s="29" t="s">
        <v>136</v>
      </c>
    </row>
    <row r="139" spans="1:6" ht="45" x14ac:dyDescent="0.2">
      <c r="A139" s="110"/>
      <c r="B139" s="28" t="str">
        <f>Criteria!B138</f>
        <v>-</v>
      </c>
      <c r="C139" s="28" t="str">
        <f>Criteria!C138</f>
        <v>17.11</v>
      </c>
      <c r="D139" s="23" t="str">
        <f>Criteria!D138</f>
        <v>For each two-way voice communication web application that has real-time video, is the quality of the video sufficient?</v>
      </c>
      <c r="E139" s="23" t="s">
        <v>131</v>
      </c>
      <c r="F139" s="29" t="s">
        <v>136</v>
      </c>
    </row>
  </sheetData>
  <mergeCells count="19">
    <mergeCell ref="A129:A139"/>
    <mergeCell ref="A4:A12"/>
    <mergeCell ref="A13:A14"/>
    <mergeCell ref="A15:A17"/>
    <mergeCell ref="A92:A102"/>
    <mergeCell ref="A103:A116"/>
    <mergeCell ref="A117:A119"/>
    <mergeCell ref="A120:A125"/>
    <mergeCell ref="A126:A128"/>
    <mergeCell ref="A46:A50"/>
    <mergeCell ref="A51:A60"/>
    <mergeCell ref="A61:A64"/>
    <mergeCell ref="A65:A78"/>
    <mergeCell ref="A79:A91"/>
    <mergeCell ref="A1:H1"/>
    <mergeCell ref="A2:H2"/>
    <mergeCell ref="A18:A35"/>
    <mergeCell ref="A36:A43"/>
    <mergeCell ref="A44:A45"/>
  </mergeCells>
  <conditionalFormatting sqref="E4:E139">
    <cfRule type="cellIs" dxfId="20" priority="1" operator="equal">
      <formula>"C"</formula>
    </cfRule>
    <cfRule type="cellIs" dxfId="19" priority="2" operator="equal">
      <formula>"NC"</formula>
    </cfRule>
    <cfRule type="cellIs" dxfId="18" priority="3" operator="equal">
      <formula>"NA"</formula>
    </cfRule>
    <cfRule type="cellIs" dxfId="17" priority="4" operator="equal">
      <formula>"NT"</formula>
    </cfRule>
  </conditionalFormatting>
  <conditionalFormatting sqref="F4:F139">
    <cfRule type="cellIs" dxfId="16" priority="5" operator="equal">
      <formula>"D"</formula>
    </cfRule>
    <cfRule type="cellIs" dxfId="15" priority="6" operator="equal">
      <formula>"E"</formula>
    </cfRule>
    <cfRule type="cellIs" dxfId="14" priority="7" operator="equal">
      <formula>"N"</formula>
    </cfRule>
  </conditionalFormatting>
  <dataValidations count="2">
    <dataValidation type="list" operator="equal" showErrorMessage="1" sqref="E4:E139" xr:uid="{A116D0DD-7643-4A49-9C9C-8B7E55EE0EFF}">
      <formula1>"C,NC,NA,NT"</formula1>
      <formula2>0</formula2>
    </dataValidation>
    <dataValidation type="list" operator="equal" showErrorMessage="1" sqref="F4:F139" xr:uid="{1D0FBC5E-ED99-6D4E-B7AC-A7CB412551DF}">
      <formula1>"D,E,N"</formula1>
    </dataValidation>
  </dataValidations>
  <pageMargins left="0.39374999999999999" right="0.39374999999999999" top="0.53263888888888899" bottom="0.39374999999999999" header="0.39374999999999999" footer="0.39374999999999999"/>
  <pageSetup scale="74" pageOrder="overThenDown" orientation="portrait" horizontalDpi="300" verticalDpi="300" r:id="rId1"/>
  <headerFooter>
    <oddHeader>&amp;L&amp;10RGAA 3.0 - Relevé pour le site : wwww.site.fr&amp;R&amp;10&amp;P/&amp;N - &amp;A</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Feuil1"/>
  <dimension ref="A1:D23"/>
  <sheetViews>
    <sheetView zoomScaleNormal="100" workbookViewId="0">
      <selection activeCell="B6" sqref="B6:C6"/>
    </sheetView>
  </sheetViews>
  <sheetFormatPr defaultColWidth="7.33203125" defaultRowHeight="15.75" x14ac:dyDescent="0.25"/>
  <cols>
    <col min="1" max="1" width="5.5546875" style="13" customWidth="1"/>
    <col min="2" max="2" width="39.33203125" style="13" customWidth="1"/>
    <col min="3" max="3" width="68.88671875" style="13" customWidth="1"/>
    <col min="4" max="16384" width="7.33203125" style="13"/>
  </cols>
  <sheetData>
    <row r="1" spans="1:4" ht="15" customHeight="1" x14ac:dyDescent="0.25">
      <c r="A1" s="92" t="s">
        <v>184</v>
      </c>
      <c r="B1" s="92"/>
      <c r="C1" s="92"/>
      <c r="D1" s="43"/>
    </row>
    <row r="2" spans="1:4" ht="15" customHeight="1" x14ac:dyDescent="0.25">
      <c r="A2" s="93" t="s">
        <v>196</v>
      </c>
      <c r="B2" s="93"/>
      <c r="C2" s="93"/>
    </row>
    <row r="3" spans="1:4" ht="15" customHeight="1" x14ac:dyDescent="0.25">
      <c r="A3" s="103" t="s">
        <v>197</v>
      </c>
      <c r="B3" s="103"/>
      <c r="C3" s="103"/>
    </row>
    <row r="4" spans="1:4" ht="15" customHeight="1" x14ac:dyDescent="0.25">
      <c r="A4" s="103" t="s">
        <v>198</v>
      </c>
      <c r="B4" s="103"/>
      <c r="C4" s="103"/>
    </row>
    <row r="5" spans="1:4" ht="15" customHeight="1" x14ac:dyDescent="0.25">
      <c r="A5" s="103" t="s">
        <v>199</v>
      </c>
      <c r="B5" s="103"/>
      <c r="C5" s="103"/>
    </row>
    <row r="6" spans="1:4" x14ac:dyDescent="0.25">
      <c r="A6" s="87" t="s">
        <v>200</v>
      </c>
      <c r="B6" s="102" t="s">
        <v>201</v>
      </c>
      <c r="C6" s="102"/>
    </row>
    <row r="7" spans="1:4" x14ac:dyDescent="0.25">
      <c r="A7" s="85"/>
      <c r="B7" s="85"/>
      <c r="C7" s="85"/>
    </row>
    <row r="8" spans="1:4" x14ac:dyDescent="0.25">
      <c r="A8" s="44" t="s">
        <v>202</v>
      </c>
      <c r="B8" s="44" t="s">
        <v>203</v>
      </c>
      <c r="C8" s="44" t="s">
        <v>0</v>
      </c>
    </row>
    <row r="9" spans="1:4" ht="27.75" customHeight="1" x14ac:dyDescent="0.25">
      <c r="A9" s="14" t="s">
        <v>1</v>
      </c>
      <c r="B9" s="38" t="s">
        <v>204</v>
      </c>
      <c r="C9" s="39" t="s">
        <v>141</v>
      </c>
    </row>
    <row r="10" spans="1:4" ht="27.75" customHeight="1" x14ac:dyDescent="0.25">
      <c r="A10" s="14" t="s">
        <v>2</v>
      </c>
      <c r="B10" s="38" t="s">
        <v>205</v>
      </c>
      <c r="C10" s="39" t="s">
        <v>142</v>
      </c>
    </row>
    <row r="11" spans="1:4" ht="27.75" customHeight="1" x14ac:dyDescent="0.25">
      <c r="A11" s="14" t="s">
        <v>3</v>
      </c>
      <c r="B11" s="38" t="s">
        <v>4</v>
      </c>
      <c r="C11" s="39" t="s">
        <v>143</v>
      </c>
    </row>
    <row r="12" spans="1:4" ht="27.75" customHeight="1" x14ac:dyDescent="0.25">
      <c r="A12" s="14" t="s">
        <v>5</v>
      </c>
      <c r="B12" s="38" t="s">
        <v>206</v>
      </c>
      <c r="C12" s="39" t="s">
        <v>144</v>
      </c>
    </row>
    <row r="13" spans="1:4" ht="27.75" customHeight="1" x14ac:dyDescent="0.25">
      <c r="A13" s="14" t="s">
        <v>6</v>
      </c>
      <c r="B13" s="38" t="s">
        <v>207</v>
      </c>
      <c r="C13" s="40" t="s">
        <v>145</v>
      </c>
    </row>
    <row r="14" spans="1:4" ht="27.75" customHeight="1" x14ac:dyDescent="0.25">
      <c r="A14" s="14" t="s">
        <v>7</v>
      </c>
      <c r="B14" s="38" t="s">
        <v>208</v>
      </c>
      <c r="C14" s="40" t="s">
        <v>146</v>
      </c>
    </row>
    <row r="15" spans="1:4" ht="27.75" customHeight="1" x14ac:dyDescent="0.25">
      <c r="A15" s="14" t="s">
        <v>8</v>
      </c>
      <c r="B15" s="38" t="s">
        <v>209</v>
      </c>
      <c r="C15" s="40" t="s">
        <v>147</v>
      </c>
    </row>
    <row r="16" spans="1:4" ht="27.75" customHeight="1" x14ac:dyDescent="0.25">
      <c r="A16" s="14" t="s">
        <v>9</v>
      </c>
      <c r="B16" s="38" t="s">
        <v>210</v>
      </c>
      <c r="C16" s="41" t="s">
        <v>148</v>
      </c>
    </row>
    <row r="17" spans="1:3" ht="27.75" customHeight="1" x14ac:dyDescent="0.25">
      <c r="A17" s="14" t="s">
        <v>10</v>
      </c>
      <c r="B17" s="38" t="s">
        <v>211</v>
      </c>
      <c r="C17" s="41" t="s">
        <v>149</v>
      </c>
    </row>
    <row r="18" spans="1:3" ht="27.75" customHeight="1" x14ac:dyDescent="0.25">
      <c r="A18" s="14" t="s">
        <v>11</v>
      </c>
      <c r="B18" s="38" t="s">
        <v>211</v>
      </c>
      <c r="C18" s="41" t="s">
        <v>149</v>
      </c>
    </row>
    <row r="19" spans="1:3" ht="27.75" customHeight="1" x14ac:dyDescent="0.25">
      <c r="A19" s="14" t="s">
        <v>12</v>
      </c>
      <c r="B19" s="38" t="s">
        <v>211</v>
      </c>
      <c r="C19" s="41" t="s">
        <v>149</v>
      </c>
    </row>
    <row r="20" spans="1:3" ht="27.75" customHeight="1" x14ac:dyDescent="0.25">
      <c r="A20" s="14" t="s">
        <v>13</v>
      </c>
      <c r="B20" s="38" t="s">
        <v>211</v>
      </c>
      <c r="C20" s="41" t="s">
        <v>149</v>
      </c>
    </row>
    <row r="21" spans="1:3" ht="27.75" customHeight="1" x14ac:dyDescent="0.25">
      <c r="A21" s="14" t="s">
        <v>14</v>
      </c>
      <c r="B21" s="38" t="s">
        <v>211</v>
      </c>
      <c r="C21" s="41" t="s">
        <v>149</v>
      </c>
    </row>
    <row r="22" spans="1:3" ht="27.75" customHeight="1" x14ac:dyDescent="0.25">
      <c r="A22" s="14" t="s">
        <v>15</v>
      </c>
      <c r="B22" s="38" t="s">
        <v>211</v>
      </c>
      <c r="C22" s="41" t="s">
        <v>149</v>
      </c>
    </row>
    <row r="23" spans="1:3" ht="24.6" customHeight="1" x14ac:dyDescent="0.25">
      <c r="A23" s="14" t="s">
        <v>16</v>
      </c>
      <c r="B23" s="38" t="s">
        <v>211</v>
      </c>
      <c r="C23" s="41" t="s">
        <v>149</v>
      </c>
    </row>
  </sheetData>
  <mergeCells count="6">
    <mergeCell ref="B6:C6"/>
    <mergeCell ref="A1:C1"/>
    <mergeCell ref="A2:C2"/>
    <mergeCell ref="A3:C3"/>
    <mergeCell ref="A4:C4"/>
    <mergeCell ref="A5:C5"/>
  </mergeCells>
  <hyperlinks>
    <hyperlink ref="C18" r:id="rId1" display="https://cns.public.lu/fr/assure/demarches/adresse-sejour-temporaire0.html" xr:uid="{102DC47A-035D-419D-B80C-286B54D5FEFA}"/>
    <hyperlink ref="C20" r:id="rId2" display="https://cns.public.lu/fr/a-propos-cns/chiffres-cles/activites-CNS.html" xr:uid="{4EDA33DC-CCF9-48CD-A52E-A6CA624E4478}"/>
    <hyperlink ref="C23" r:id="rId3" display="https://cns.public.lu/fr/publications/rapport-annuel/rp-2019.html" xr:uid="{61DB820D-4E8F-4260-9AF3-C1A94B58AA77}"/>
    <hyperlink ref="C11" r:id="rId4" display="https://cns.public.lu/fr/support/aspects-legaux.html" xr:uid="{9CFB352D-B6BD-4CBD-93F6-C046BEAA7DD7}"/>
    <hyperlink ref="C12" r:id="rId5" display="https://cns.public.lu/fr/support/accessibilite.html" xr:uid="{2517C090-7568-4793-AB5C-4094C7E06603}"/>
    <hyperlink ref="C14" r:id="rId6" display="https://cns.public.lu/fr/support/recherche.html?q=" xr:uid="{B8EE5AAE-1AFF-42E4-ACA5-2CA8541C4437}"/>
    <hyperlink ref="C15" r:id="rId7" display="https://cns.public.lu/fr/assure.html" xr:uid="{35F0BB19-19E9-45E2-8DEA-F1037A9EF907}"/>
    <hyperlink ref="C16" r:id="rId8" display="https://cns.public.lu/fr/support/aide-faq-enligne.html" xr:uid="{3FD4CCEF-FF68-479C-B36D-A4449C0D5C80}"/>
    <hyperlink ref="C17" r:id="rId9" display="https://cns.public.lu/fr/assure/vie-professionnelle/arret-de-travail/maladie/declaration-incapacite-travail.html" xr:uid="{B9F271E0-AB1A-427B-A5B4-11FE14996EDC}"/>
    <hyperlink ref="C19" r:id="rId10" display="https://cns.public.lu/fr/caisse-nationale-sante/recrutement.html" xr:uid="{672A79D7-938F-404D-B6A9-4BA467B2D99F}"/>
    <hyperlink ref="C21" r:id="rId11" display="https://cns.public.lu/fr/a-propos-cns/chiffres-cles/finances.html" xr:uid="{6B5BF46E-9001-4A0D-A214-B3D3A66849FF}"/>
    <hyperlink ref="C22" r:id="rId12" display="https://cns.public.lu/fr/formulaires/sevrage-tabagique/forms-sevtabac-feuillea-premiereconsult.html" xr:uid="{46F6F793-95C5-4D85-AE9D-9EBC7F4F9A60}"/>
    <hyperlink ref="C10" r:id="rId13" display="https://cns.public.lu/fr/support/contact.html" xr:uid="{C832D1E4-6A0D-45FB-8275-9D468DF2FB23}"/>
    <hyperlink ref="C13" r:id="rId14" display="https://cns.public.lu/fr/support/plan.html" xr:uid="{CB8802BB-201D-442B-AEF7-C54DABC3CF7B}"/>
  </hyperlinks>
  <pageMargins left="0.39374999999999999" right="0.39374999999999999" top="0.53263888888888899" bottom="0.39374999999999999" header="0.39374999999999999" footer="0.39374999999999999"/>
  <pageSetup scale="74" pageOrder="overThenDown" orientation="portrait" horizontalDpi="300" verticalDpi="300" r:id="rId15"/>
  <headerFooter>
    <oddHeader>&amp;L&amp;10RGAA 3.0 - Relevé pour le site : wwww.site.fr&amp;R&amp;10&amp;P/&amp;N - &amp;A</oddHead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Feuil19"/>
  <dimension ref="A1:AMJ139"/>
  <sheetViews>
    <sheetView zoomScaleNormal="100" zoomScalePageLayoutView="60" workbookViewId="0">
      <selection activeCell="A3" sqref="A3:H3"/>
    </sheetView>
  </sheetViews>
  <sheetFormatPr defaultColWidth="9.5546875" defaultRowHeight="15" x14ac:dyDescent="0.2"/>
  <cols>
    <col min="1" max="1" width="4.109375" customWidth="1"/>
    <col min="2" max="2" width="4.5546875" bestFit="1" customWidth="1"/>
    <col min="3" max="3" width="5.5546875" style="11" customWidth="1"/>
    <col min="4" max="4" width="39.88671875" style="1" customWidth="1"/>
    <col min="5" max="5" width="3.88671875" style="1" customWidth="1"/>
    <col min="6" max="6" width="3.109375" style="1" customWidth="1"/>
    <col min="7" max="7" width="79.88671875" style="1" customWidth="1"/>
    <col min="8" max="8" width="22.88671875" style="1" customWidth="1"/>
    <col min="9" max="9" width="64.33203125" style="1" customWidth="1"/>
    <col min="10" max="65" width="9.5546875" style="1"/>
    <col min="1025" max="1025" width="7.33203125" customWidth="1"/>
  </cols>
  <sheetData>
    <row r="1" spans="1:1024" ht="15.75" x14ac:dyDescent="0.2">
      <c r="A1" s="93" t="str">
        <f>Sample!A1</f>
        <v>RAWeb 1 - ASSESSMENT GRID</v>
      </c>
      <c r="B1" s="93"/>
      <c r="C1" s="93"/>
      <c r="D1" s="93"/>
      <c r="E1" s="93"/>
      <c r="F1" s="93"/>
      <c r="G1" s="93"/>
      <c r="H1" s="93"/>
    </row>
    <row r="2" spans="1:1024" x14ac:dyDescent="0.2">
      <c r="A2" s="118" t="str">
        <f>CONCATENATE(Sample!B22," : ",Sample!C22)</f>
        <v>News : http://www.site.lu/actualites.html</v>
      </c>
      <c r="B2" s="118"/>
      <c r="C2" s="118"/>
      <c r="D2" s="118"/>
      <c r="E2" s="118"/>
      <c r="F2" s="118"/>
      <c r="G2" s="118"/>
      <c r="H2" s="118"/>
    </row>
    <row r="3" spans="1:1024" ht="117.75" x14ac:dyDescent="0.2">
      <c r="A3" s="88" t="s">
        <v>218</v>
      </c>
      <c r="B3" s="88" t="s">
        <v>155</v>
      </c>
      <c r="C3" s="88" t="s">
        <v>235</v>
      </c>
      <c r="D3" s="47" t="s">
        <v>236</v>
      </c>
      <c r="E3" s="88" t="s">
        <v>240</v>
      </c>
      <c r="F3" s="88" t="s">
        <v>241</v>
      </c>
      <c r="G3" s="47" t="s">
        <v>242</v>
      </c>
      <c r="H3" s="47" t="s">
        <v>243</v>
      </c>
    </row>
    <row r="4" spans="1:1024" ht="30" x14ac:dyDescent="0.2">
      <c r="A4" s="108" t="str">
        <f>Criteria!$A$3</f>
        <v>IMAGES</v>
      </c>
      <c r="B4" s="28" t="str">
        <f>Criteria!B3</f>
        <v>RGAA</v>
      </c>
      <c r="C4" s="28" t="str">
        <f>Criteria!C3</f>
        <v>1.1</v>
      </c>
      <c r="D4" s="23" t="str">
        <f>Criteria!D3</f>
        <v>Does each image conveying information have a text alternative?</v>
      </c>
      <c r="E4" s="23" t="s">
        <v>131</v>
      </c>
      <c r="F4" s="29" t="s">
        <v>136</v>
      </c>
      <c r="G4" s="23"/>
      <c r="H4" s="23"/>
      <c r="I4"/>
    </row>
    <row r="5" spans="1:1024" ht="30" x14ac:dyDescent="0.2">
      <c r="A5" s="109"/>
      <c r="B5" s="28" t="str">
        <f>Criteria!B4</f>
        <v>RGAA</v>
      </c>
      <c r="C5" s="28" t="str">
        <f>Criteria!C4</f>
        <v>1.2</v>
      </c>
      <c r="D5" s="23" t="str">
        <f>Criteria!D4</f>
        <v>Is every decorative image correctly ignored by assistive technologies?</v>
      </c>
      <c r="E5" s="23" t="s">
        <v>131</v>
      </c>
      <c r="F5" s="29" t="s">
        <v>136</v>
      </c>
      <c r="G5" s="23"/>
      <c r="H5" s="23"/>
      <c r="AME5" s="12"/>
      <c r="AMF5" s="12"/>
      <c r="AMG5" s="12"/>
      <c r="AMH5" s="12"/>
      <c r="AMI5" s="12"/>
      <c r="AMJ5" s="12"/>
    </row>
    <row r="6" spans="1:1024" ht="45" x14ac:dyDescent="0.2">
      <c r="A6" s="109"/>
      <c r="B6" s="28" t="str">
        <f>Criteria!B5</f>
        <v>RGAA</v>
      </c>
      <c r="C6" s="28" t="str">
        <f>Criteria!C5</f>
        <v>1.3</v>
      </c>
      <c r="D6" s="23" t="str">
        <f>Criteria!D5</f>
        <v>For each image conveying information with a text alternative, is this alternative relevant (excluding special cases)?</v>
      </c>
      <c r="E6" s="23" t="s">
        <v>131</v>
      </c>
      <c r="F6" s="29" t="s">
        <v>136</v>
      </c>
      <c r="G6" s="23"/>
      <c r="H6" s="23"/>
    </row>
    <row r="7" spans="1:1024" ht="45" x14ac:dyDescent="0.2">
      <c r="A7" s="109"/>
      <c r="B7" s="28" t="str">
        <f>Criteria!B6</f>
        <v>RGAA</v>
      </c>
      <c r="C7" s="28" t="str">
        <f>Criteria!C6</f>
        <v>1.4</v>
      </c>
      <c r="D7" s="23" t="str">
        <f>Criteria!D6</f>
        <v>For each image used as a CAPTCHA or test image, with a text alternative, does this alternative make it possible to identify the nature and function of the image?</v>
      </c>
      <c r="E7" s="23" t="s">
        <v>131</v>
      </c>
      <c r="F7" s="29" t="s">
        <v>136</v>
      </c>
      <c r="G7" s="23"/>
      <c r="H7" s="23"/>
    </row>
    <row r="8" spans="1:1024" ht="45" x14ac:dyDescent="0.2">
      <c r="A8" s="109"/>
      <c r="B8" s="28" t="str">
        <f>Criteria!B7</f>
        <v>RGAA</v>
      </c>
      <c r="C8" s="28" t="str">
        <f>Criteria!C7</f>
        <v>1.5</v>
      </c>
      <c r="D8" s="23" t="str">
        <f>Criteria!D7</f>
        <v>For each image used as a CAPTCHA, is there an alternative access solution to the content or to the CAPTCHA function?</v>
      </c>
      <c r="E8" s="23" t="s">
        <v>131</v>
      </c>
      <c r="F8" s="29" t="s">
        <v>136</v>
      </c>
      <c r="G8" s="42"/>
      <c r="H8" s="23"/>
    </row>
    <row r="9" spans="1:1024" ht="30" x14ac:dyDescent="0.2">
      <c r="A9" s="109"/>
      <c r="B9" s="28" t="str">
        <f>Criteria!B8</f>
        <v>RGAA</v>
      </c>
      <c r="C9" s="28" t="str">
        <f>Criteria!C8</f>
        <v>1.6</v>
      </c>
      <c r="D9" s="23" t="str">
        <f>Criteria!D8</f>
        <v>Does each image conveying information have, if necessary, a detailed description?</v>
      </c>
      <c r="E9" s="23" t="s">
        <v>131</v>
      </c>
      <c r="F9" s="29" t="s">
        <v>136</v>
      </c>
      <c r="G9" s="23"/>
      <c r="H9" s="23"/>
    </row>
    <row r="10" spans="1:1024" ht="30" x14ac:dyDescent="0.2">
      <c r="A10" s="109"/>
      <c r="B10" s="28" t="str">
        <f>Criteria!B9</f>
        <v>RGAA</v>
      </c>
      <c r="C10" s="28" t="str">
        <f>Criteria!C9</f>
        <v>1.7</v>
      </c>
      <c r="D10" s="23" t="str">
        <f>Criteria!D9</f>
        <v>For each image conveying information with a detailed description, is this description relevant?</v>
      </c>
      <c r="E10" s="23" t="s">
        <v>131</v>
      </c>
      <c r="F10" s="29" t="s">
        <v>136</v>
      </c>
      <c r="G10" s="23"/>
      <c r="H10" s="23"/>
    </row>
    <row r="11" spans="1:1024" ht="60" x14ac:dyDescent="0.2">
      <c r="A11" s="109"/>
      <c r="B11" s="28" t="str">
        <f>Criteria!B10</f>
        <v>RGAA</v>
      </c>
      <c r="C11" s="28" t="str">
        <f>Criteria!C10</f>
        <v>1.8</v>
      </c>
      <c r="D11" s="23" t="str">
        <f>Criteria!D10</f>
        <v>In the absence of a replacement mechanism, each image of text conveying information must, if possible, be replaced by styled text. Is this rule respected (excluding special cases)?</v>
      </c>
      <c r="E11" s="23" t="s">
        <v>131</v>
      </c>
      <c r="F11" s="29" t="s">
        <v>136</v>
      </c>
      <c r="G11" s="23"/>
      <c r="H11" s="23"/>
    </row>
    <row r="12" spans="1:1024" ht="30" x14ac:dyDescent="0.2">
      <c r="A12" s="110"/>
      <c r="B12" s="28" t="str">
        <f>Criteria!B11</f>
        <v>RGAA</v>
      </c>
      <c r="C12" s="28" t="str">
        <f>Criteria!C11</f>
        <v>1.9</v>
      </c>
      <c r="D12" s="23" t="str">
        <f>Criteria!D11</f>
        <v>Is each image caption, if necessary, correctly linked to the corresponding image?</v>
      </c>
      <c r="E12" s="23" t="s">
        <v>131</v>
      </c>
      <c r="F12" s="29" t="s">
        <v>136</v>
      </c>
      <c r="G12" s="23"/>
      <c r="H12" s="23"/>
    </row>
    <row r="13" spans="1:1024" ht="30" x14ac:dyDescent="0.2">
      <c r="A13" s="108" t="str">
        <f>Criteria!$A$12</f>
        <v>FRAMES</v>
      </c>
      <c r="B13" s="28" t="str">
        <f>Criteria!B12</f>
        <v>RGAA</v>
      </c>
      <c r="C13" s="28" t="str">
        <f>Criteria!C12</f>
        <v>2.1</v>
      </c>
      <c r="D13" s="23" t="str">
        <f>Criteria!D12</f>
        <v>Does each frame have a frame title?</v>
      </c>
      <c r="E13" s="23" t="s">
        <v>131</v>
      </c>
      <c r="F13" s="29" t="s">
        <v>136</v>
      </c>
      <c r="G13" s="30"/>
      <c r="H13" s="23"/>
    </row>
    <row r="14" spans="1:1024" ht="30" x14ac:dyDescent="0.2">
      <c r="A14" s="110"/>
      <c r="B14" s="28" t="str">
        <f>Criteria!B13</f>
        <v>RGAA</v>
      </c>
      <c r="C14" s="28" t="str">
        <f>Criteria!C13</f>
        <v>2.2</v>
      </c>
      <c r="D14" s="23" t="str">
        <f>Criteria!D13</f>
        <v>For each frame with a frame title, is this frame title relevant?</v>
      </c>
      <c r="E14" s="23" t="s">
        <v>131</v>
      </c>
      <c r="F14" s="29" t="s">
        <v>136</v>
      </c>
      <c r="G14" s="23"/>
      <c r="H14" s="23"/>
    </row>
    <row r="15" spans="1:1024" ht="30" x14ac:dyDescent="0.2">
      <c r="A15" s="108" t="str">
        <f>Criteria!$A$14</f>
        <v>COLOURS</v>
      </c>
      <c r="B15" s="28" t="str">
        <f>Criteria!B14</f>
        <v>RGAA</v>
      </c>
      <c r="C15" s="28" t="str">
        <f>Criteria!C14</f>
        <v>3.1</v>
      </c>
      <c r="D15" s="23" t="str">
        <f>Criteria!D14</f>
        <v>On each web page, the information must not be provided by colour alone. Is this rule respected?</v>
      </c>
      <c r="E15" s="23" t="s">
        <v>131</v>
      </c>
      <c r="F15" s="29" t="s">
        <v>136</v>
      </c>
      <c r="G15" s="23"/>
      <c r="H15" s="23"/>
    </row>
    <row r="16" spans="1:1024" ht="45" x14ac:dyDescent="0.2">
      <c r="A16" s="109"/>
      <c r="B16" s="28" t="str">
        <f>Criteria!B15</f>
        <v>RGAA</v>
      </c>
      <c r="C16" s="28" t="str">
        <f>Criteria!C15</f>
        <v>3.2</v>
      </c>
      <c r="D16" s="23" t="str">
        <f>Criteria!D15</f>
        <v>On each web page, is the contrast between the colour of the text and the colour of its background sufficiently high (excluding special cases)?</v>
      </c>
      <c r="E16" s="23" t="s">
        <v>131</v>
      </c>
      <c r="F16" s="29" t="s">
        <v>136</v>
      </c>
      <c r="G16" s="23"/>
      <c r="H16" s="23"/>
    </row>
    <row r="17" spans="1:8" ht="60" x14ac:dyDescent="0.2">
      <c r="A17" s="110"/>
      <c r="B17" s="28" t="str">
        <f>Criteria!B16</f>
        <v>RGAA</v>
      </c>
      <c r="C17" s="28" t="str">
        <f>Criteria!C16</f>
        <v>3.3</v>
      </c>
      <c r="D17" s="23" t="str">
        <f>Criteria!D16</f>
        <v>On each web page, are the colours used in the user interface components or graphic element conveying informations sufficiently contrasting (excluding special cases)?</v>
      </c>
      <c r="E17" s="23" t="s">
        <v>131</v>
      </c>
      <c r="F17" s="29" t="s">
        <v>136</v>
      </c>
      <c r="G17" s="23"/>
      <c r="H17" s="23"/>
    </row>
    <row r="18" spans="1:8" ht="45" x14ac:dyDescent="0.2">
      <c r="A18" s="108" t="str">
        <f>Criteria!$A$17</f>
        <v>MULTIMEDIA</v>
      </c>
      <c r="B18" s="28" t="str">
        <f>Criteria!B17</f>
        <v>RGAA</v>
      </c>
      <c r="C18" s="28" t="str">
        <f>Criteria!C17</f>
        <v>4.1</v>
      </c>
      <c r="D18" s="23" t="str">
        <f>Criteria!D17</f>
        <v>Does each pre-recorded time-based media have, if necessary, a transcript or an audio description (excluding special cases)?</v>
      </c>
      <c r="E18" s="23" t="s">
        <v>131</v>
      </c>
      <c r="F18" s="29" t="s">
        <v>136</v>
      </c>
      <c r="G18" s="23"/>
      <c r="H18" s="23"/>
    </row>
    <row r="19" spans="1:8" ht="45" x14ac:dyDescent="0.2">
      <c r="A19" s="109"/>
      <c r="B19" s="28" t="str">
        <f>Criteria!B18</f>
        <v>RGAA</v>
      </c>
      <c r="C19" s="28" t="str">
        <f>Criteria!C18</f>
        <v>4.2</v>
      </c>
      <c r="D19" s="23" t="str">
        <f>Criteria!D18</f>
        <v>For each pre-recorded time-based media with a synchronised transcript or audio description, are these relevant (excluding special cases)?</v>
      </c>
      <c r="E19" s="23" t="s">
        <v>131</v>
      </c>
      <c r="F19" s="29" t="s">
        <v>136</v>
      </c>
      <c r="G19" s="23"/>
      <c r="H19" s="23"/>
    </row>
    <row r="20" spans="1:8" ht="45" x14ac:dyDescent="0.2">
      <c r="A20" s="109"/>
      <c r="B20" s="28" t="str">
        <f>Criteria!B19</f>
        <v>RGAA</v>
      </c>
      <c r="C20" s="28" t="str">
        <f>Criteria!C19</f>
        <v>4.3</v>
      </c>
      <c r="D20" s="23" t="str">
        <f>Criteria!D19</f>
        <v>Does each pre-recorded synchronised time-based media have, if necessary, synchronised captions (excluding special cases)?</v>
      </c>
      <c r="E20" s="23" t="s">
        <v>131</v>
      </c>
      <c r="F20" s="29" t="s">
        <v>136</v>
      </c>
      <c r="G20" s="23"/>
      <c r="H20" s="23"/>
    </row>
    <row r="21" spans="1:8" ht="45" x14ac:dyDescent="0.2">
      <c r="A21" s="109"/>
      <c r="B21" s="28" t="str">
        <f>Criteria!B20</f>
        <v>RGAA</v>
      </c>
      <c r="C21" s="28" t="str">
        <f>Criteria!C20</f>
        <v>4.4</v>
      </c>
      <c r="D21" s="23" t="str">
        <f>Criteria!D20</f>
        <v>For each pre-recorded synchronised time-based media with synchronised subtitles, are these captions relevant?</v>
      </c>
      <c r="E21" s="23" t="s">
        <v>131</v>
      </c>
      <c r="F21" s="29" t="s">
        <v>136</v>
      </c>
      <c r="G21" s="23"/>
      <c r="H21" s="23"/>
    </row>
    <row r="22" spans="1:8" ht="45" x14ac:dyDescent="0.2">
      <c r="A22" s="109"/>
      <c r="B22" s="28" t="str">
        <f>Criteria!B21</f>
        <v>RGAA</v>
      </c>
      <c r="C22" s="28" t="str">
        <f>Criteria!C21</f>
        <v>4.5</v>
      </c>
      <c r="D22" s="23" t="str">
        <f>Criteria!D21</f>
        <v>Does each pre-recorded time-based media have, if necessary, a synchronised audio description (excluding special cases)?</v>
      </c>
      <c r="E22" s="23" t="s">
        <v>131</v>
      </c>
      <c r="F22" s="29" t="s">
        <v>136</v>
      </c>
      <c r="G22" s="23"/>
      <c r="H22" s="23"/>
    </row>
    <row r="23" spans="1:8" ht="45" x14ac:dyDescent="0.2">
      <c r="A23" s="109"/>
      <c r="B23" s="28" t="str">
        <f>Criteria!B22</f>
        <v>RGAA</v>
      </c>
      <c r="C23" s="28" t="str">
        <f>Criteria!C22</f>
        <v>4.6</v>
      </c>
      <c r="D23" s="23" t="str">
        <f>Criteria!D22</f>
        <v>For each pre-recorded time-based media with a synchronised audio description, is this audio description relevant?</v>
      </c>
      <c r="E23" s="23" t="s">
        <v>131</v>
      </c>
      <c r="F23" s="29" t="s">
        <v>136</v>
      </c>
      <c r="G23" s="23"/>
      <c r="H23" s="23"/>
    </row>
    <row r="24" spans="1:8" ht="30" x14ac:dyDescent="0.2">
      <c r="A24" s="109"/>
      <c r="B24" s="28" t="str">
        <f>Criteria!B23</f>
        <v>RGAA</v>
      </c>
      <c r="C24" s="28" t="str">
        <f>Criteria!C23</f>
        <v>4.7</v>
      </c>
      <c r="D24" s="23" t="str">
        <f>Criteria!D23</f>
        <v>Is each time-based media clearly identifiable (excluding special cases)?</v>
      </c>
      <c r="E24" s="23" t="s">
        <v>131</v>
      </c>
      <c r="F24" s="29" t="s">
        <v>136</v>
      </c>
      <c r="G24" s="23"/>
      <c r="H24" s="23"/>
    </row>
    <row r="25" spans="1:8" ht="30" x14ac:dyDescent="0.2">
      <c r="A25" s="109"/>
      <c r="B25" s="28" t="str">
        <f>Criteria!B24</f>
        <v>RGAA</v>
      </c>
      <c r="C25" s="28" t="str">
        <f>Criteria!C24</f>
        <v>4.8</v>
      </c>
      <c r="D25" s="23" t="str">
        <f>Criteria!D24</f>
        <v>Does each non-time-based media have, if necessary, an alternative (excluding special cases)?</v>
      </c>
      <c r="E25" s="23" t="s">
        <v>131</v>
      </c>
      <c r="F25" s="29" t="s">
        <v>136</v>
      </c>
      <c r="G25" s="23"/>
      <c r="H25" s="23"/>
    </row>
    <row r="26" spans="1:8" ht="30" x14ac:dyDescent="0.2">
      <c r="A26" s="109"/>
      <c r="B26" s="28" t="str">
        <f>Criteria!B25</f>
        <v>RGAA</v>
      </c>
      <c r="C26" s="28" t="str">
        <f>Criteria!C25</f>
        <v>4.9</v>
      </c>
      <c r="D26" s="23" t="str">
        <f>Criteria!D25</f>
        <v>For each non-time-based media having an alternative, is this alternative relevant?</v>
      </c>
      <c r="E26" s="23" t="s">
        <v>131</v>
      </c>
      <c r="F26" s="29" t="s">
        <v>136</v>
      </c>
      <c r="G26" s="23"/>
      <c r="H26" s="23"/>
    </row>
    <row r="27" spans="1:8" ht="30" x14ac:dyDescent="0.2">
      <c r="A27" s="109"/>
      <c r="B27" s="28" t="str">
        <f>Criteria!B26</f>
        <v>RGAA</v>
      </c>
      <c r="C27" s="28" t="str">
        <f>Criteria!C26</f>
        <v>4.10</v>
      </c>
      <c r="D27" s="23" t="str">
        <f>Criteria!D26</f>
        <v>Is each automatically triggered sound controllable by the user?</v>
      </c>
      <c r="E27" s="23" t="s">
        <v>131</v>
      </c>
      <c r="F27" s="29" t="s">
        <v>136</v>
      </c>
      <c r="G27" s="23"/>
      <c r="H27" s="23"/>
    </row>
    <row r="28" spans="1:8" ht="30" x14ac:dyDescent="0.2">
      <c r="A28" s="109"/>
      <c r="B28" s="28" t="str">
        <f>Criteria!B27</f>
        <v>RGAA</v>
      </c>
      <c r="C28" s="28" t="str">
        <f>Criteria!C27</f>
        <v>4.11</v>
      </c>
      <c r="D28" s="23" t="str">
        <f>Criteria!D27</f>
        <v>Is the viewing of each time-based media, if required, controllable by keyboard and any pointing device?</v>
      </c>
      <c r="E28" s="23" t="s">
        <v>131</v>
      </c>
      <c r="F28" s="29" t="s">
        <v>136</v>
      </c>
      <c r="G28" s="23"/>
      <c r="H28" s="23"/>
    </row>
    <row r="29" spans="1:8" ht="45" x14ac:dyDescent="0.2">
      <c r="A29" s="109"/>
      <c r="B29" s="28" t="str">
        <f>Criteria!B28</f>
        <v>RGAA</v>
      </c>
      <c r="C29" s="28" t="str">
        <f>Criteria!C28</f>
        <v>4.12</v>
      </c>
      <c r="D29" s="23" t="str">
        <f>Criteria!D28</f>
        <v>Is the viewing of each non-time-based media accessible and operable by keyboard and any pointing device?</v>
      </c>
      <c r="E29" s="23" t="s">
        <v>131</v>
      </c>
      <c r="F29" s="29" t="s">
        <v>136</v>
      </c>
      <c r="G29" s="23"/>
      <c r="H29" s="23"/>
    </row>
    <row r="30" spans="1:8" ht="45" x14ac:dyDescent="0.2">
      <c r="A30" s="109"/>
      <c r="B30" s="28" t="str">
        <f>Criteria!B29</f>
        <v>RGAA</v>
      </c>
      <c r="C30" s="28" t="str">
        <f>Criteria!C29</f>
        <v>4.13</v>
      </c>
      <c r="D30" s="23" t="str">
        <f>Criteria!D29</f>
        <v>Is each time-based media and non-time-based media compatible with assistive technologies (excluding special cases)?</v>
      </c>
      <c r="E30" s="23" t="s">
        <v>131</v>
      </c>
      <c r="F30" s="29" t="s">
        <v>136</v>
      </c>
      <c r="G30" s="23"/>
      <c r="H30" s="23"/>
    </row>
    <row r="31" spans="1:8" ht="60" x14ac:dyDescent="0.2">
      <c r="A31" s="109"/>
      <c r="B31" s="28" t="str">
        <f>Criteria!B30</f>
        <v>-</v>
      </c>
      <c r="C31" s="28" t="str">
        <f>Criteria!C30</f>
        <v>4.14</v>
      </c>
      <c r="D31" s="23" t="str">
        <f>Criteria!D30</f>
        <v>For each time-based media that has a synchronised caption or audio description track, are the control features for these alternatives presented at the same level as the main features?</v>
      </c>
      <c r="E31" s="23" t="s">
        <v>131</v>
      </c>
      <c r="F31" s="29" t="s">
        <v>136</v>
      </c>
      <c r="G31" s="23"/>
      <c r="H31" s="23"/>
    </row>
    <row r="32" spans="1:8" ht="60" x14ac:dyDescent="0.2">
      <c r="A32" s="109"/>
      <c r="B32" s="28" t="str">
        <f>Criteria!B31</f>
        <v>-</v>
      </c>
      <c r="C32" s="28" t="str">
        <f>Criteria!C31</f>
        <v>4.15</v>
      </c>
      <c r="D32" s="23" t="str">
        <f>Criteria!D31</f>
        <v>For each feature that transmits, converts or records pre-recorded synchronised time-based media that has a captions track, are the captions correctly preserved at the end of the process?</v>
      </c>
      <c r="E32" s="23" t="s">
        <v>131</v>
      </c>
      <c r="F32" s="29" t="s">
        <v>136</v>
      </c>
      <c r="G32" s="23"/>
      <c r="H32" s="23"/>
    </row>
    <row r="33" spans="1:9" ht="60" x14ac:dyDescent="0.2">
      <c r="A33" s="109"/>
      <c r="B33" s="28" t="str">
        <f>Criteria!B32</f>
        <v>-</v>
      </c>
      <c r="C33" s="28" t="str">
        <f>Criteria!C32</f>
        <v>4.16</v>
      </c>
      <c r="D33" s="23" t="str">
        <f>Criteria!D32</f>
        <v>For each feature that transmits, converts or records a pre-recorded time-based media with an audio description, is at the end of the process the audio description correctly preserved?</v>
      </c>
      <c r="E33" s="23" t="s">
        <v>131</v>
      </c>
      <c r="F33" s="29" t="s">
        <v>136</v>
      </c>
      <c r="G33" s="23"/>
      <c r="H33" s="23"/>
    </row>
    <row r="34" spans="1:9" ht="45" x14ac:dyDescent="0.2">
      <c r="A34" s="109"/>
      <c r="B34" s="28" t="str">
        <f>Criteria!B33</f>
        <v>-</v>
      </c>
      <c r="C34" s="28" t="str">
        <f>Criteria!C33</f>
        <v>4.17</v>
      </c>
      <c r="D34" s="23" t="str">
        <f>Criteria!D33</f>
        <v>For each pre-recorded time-based media, is the presentation of captions controllable by the user (excluding special cases)?</v>
      </c>
      <c r="E34" s="23" t="s">
        <v>131</v>
      </c>
      <c r="F34" s="29" t="s">
        <v>136</v>
      </c>
      <c r="G34" s="23"/>
      <c r="H34" s="23"/>
    </row>
    <row r="35" spans="1:9" ht="45" x14ac:dyDescent="0.2">
      <c r="A35" s="110"/>
      <c r="B35" s="28" t="str">
        <f>Criteria!B34</f>
        <v>-</v>
      </c>
      <c r="C35" s="28" t="str">
        <f>Criteria!C34</f>
        <v>4.18</v>
      </c>
      <c r="D35" s="23" t="str">
        <f>Criteria!D34</f>
        <v>For each pre-recorded synchronised time-based media that has subtitles, can these be vocalised (excluding special cases)?</v>
      </c>
      <c r="E35" s="23" t="s">
        <v>131</v>
      </c>
      <c r="F35" s="29" t="s">
        <v>136</v>
      </c>
      <c r="G35" s="23"/>
      <c r="H35" s="23"/>
    </row>
    <row r="36" spans="1:9" ht="30" x14ac:dyDescent="0.2">
      <c r="A36" s="108" t="str">
        <f>Criteria!$A$35</f>
        <v>TABLES</v>
      </c>
      <c r="B36" s="28" t="str">
        <f>Criteria!B35</f>
        <v>RGAA</v>
      </c>
      <c r="C36" s="28" t="str">
        <f>Criteria!C35</f>
        <v>5.1</v>
      </c>
      <c r="D36" s="23" t="str">
        <f>Criteria!D35</f>
        <v>Does each complex data table have a summary?</v>
      </c>
      <c r="E36" s="23" t="s">
        <v>131</v>
      </c>
      <c r="F36" s="29" t="s">
        <v>136</v>
      </c>
      <c r="G36" s="23"/>
      <c r="H36" s="23"/>
    </row>
    <row r="37" spans="1:9" ht="30" x14ac:dyDescent="0.2">
      <c r="A37" s="109"/>
      <c r="B37" s="28" t="str">
        <f>Criteria!B36</f>
        <v>RGAA</v>
      </c>
      <c r="C37" s="28" t="str">
        <f>Criteria!C36</f>
        <v>5.2</v>
      </c>
      <c r="D37" s="23" t="str">
        <f>Criteria!D36</f>
        <v>For each complex data table with a summary, is the summary relevant?</v>
      </c>
      <c r="E37" s="23" t="s">
        <v>131</v>
      </c>
      <c r="F37" s="29" t="s">
        <v>136</v>
      </c>
      <c r="G37" s="23"/>
      <c r="H37" s="23"/>
    </row>
    <row r="38" spans="1:9" ht="30" x14ac:dyDescent="0.2">
      <c r="A38" s="109"/>
      <c r="B38" s="28" t="str">
        <f>Criteria!B37</f>
        <v>RGAA</v>
      </c>
      <c r="C38" s="28" t="str">
        <f>Criteria!C37</f>
        <v>5.3</v>
      </c>
      <c r="D38" s="23" t="str">
        <f>Criteria!D37</f>
        <v>For each layout table, is the linearized content still comprehensible?</v>
      </c>
      <c r="E38" s="23" t="s">
        <v>131</v>
      </c>
      <c r="F38" s="29" t="s">
        <v>136</v>
      </c>
      <c r="G38" s="23"/>
      <c r="H38" s="23"/>
    </row>
    <row r="39" spans="1:9" ht="30" x14ac:dyDescent="0.2">
      <c r="A39" s="109"/>
      <c r="B39" s="28" t="str">
        <f>Criteria!B38</f>
        <v>RGAA</v>
      </c>
      <c r="C39" s="28" t="str">
        <f>Criteria!C38</f>
        <v>5.4</v>
      </c>
      <c r="D39" s="23" t="str">
        <f>Criteria!D38</f>
        <v>For each data table with a title, is the title correctly associated with the data table?</v>
      </c>
      <c r="E39" s="23" t="s">
        <v>131</v>
      </c>
      <c r="F39" s="29" t="s">
        <v>136</v>
      </c>
      <c r="G39" s="23"/>
      <c r="H39" s="23"/>
    </row>
    <row r="40" spans="1:9" ht="30" x14ac:dyDescent="0.2">
      <c r="A40" s="109"/>
      <c r="B40" s="28" t="str">
        <f>Criteria!B39</f>
        <v>RGAA</v>
      </c>
      <c r="C40" s="28" t="str">
        <f>Criteria!C39</f>
        <v>5.5</v>
      </c>
      <c r="D40" s="23" t="str">
        <f>Criteria!D39</f>
        <v>For each data table with a title, is the title relevant?</v>
      </c>
      <c r="E40" s="23" t="s">
        <v>131</v>
      </c>
      <c r="F40" s="29" t="s">
        <v>136</v>
      </c>
      <c r="G40" s="31"/>
      <c r="H40" s="23"/>
    </row>
    <row r="41" spans="1:9" ht="30" x14ac:dyDescent="0.2">
      <c r="A41" s="109"/>
      <c r="B41" s="28" t="str">
        <f>Criteria!B40</f>
        <v>RGAA</v>
      </c>
      <c r="C41" s="28" t="str">
        <f>Criteria!C40</f>
        <v>5.6</v>
      </c>
      <c r="D41" s="23" t="str">
        <f>Criteria!D40</f>
        <v>For each data table, are each column header and each row header correctly declared?</v>
      </c>
      <c r="E41" s="23" t="s">
        <v>131</v>
      </c>
      <c r="F41" s="29" t="s">
        <v>136</v>
      </c>
      <c r="G41" s="23"/>
      <c r="H41" s="23"/>
    </row>
    <row r="42" spans="1:9" ht="45" x14ac:dyDescent="0.2">
      <c r="A42" s="109"/>
      <c r="B42" s="28" t="str">
        <f>Criteria!B41</f>
        <v>RGAA</v>
      </c>
      <c r="C42" s="28" t="str">
        <f>Criteria!C41</f>
        <v>5.7</v>
      </c>
      <c r="D42" s="23" t="str">
        <f>Criteria!D41</f>
        <v>For each data table, is the appropriate technique used to associate each cell with its headers (excluding special cases)?</v>
      </c>
      <c r="E42" s="23" t="s">
        <v>131</v>
      </c>
      <c r="F42" s="29" t="s">
        <v>136</v>
      </c>
      <c r="G42" s="23"/>
      <c r="H42" s="23"/>
    </row>
    <row r="43" spans="1:9" ht="30" x14ac:dyDescent="0.2">
      <c r="A43" s="110"/>
      <c r="B43" s="28" t="str">
        <f>Criteria!B42</f>
        <v>RGAA</v>
      </c>
      <c r="C43" s="28" t="str">
        <f>Criteria!C42</f>
        <v>5.8</v>
      </c>
      <c r="D43" s="23" t="str">
        <f>Criteria!D42</f>
        <v>Each layout table must not use elements specific to data tables. Is this rule respected?</v>
      </c>
      <c r="E43" s="23" t="s">
        <v>131</v>
      </c>
      <c r="F43" s="29" t="s">
        <v>136</v>
      </c>
      <c r="G43" s="23"/>
      <c r="H43" s="23"/>
    </row>
    <row r="44" spans="1:9" ht="30" x14ac:dyDescent="0.2">
      <c r="A44" s="108" t="str">
        <f>Criteria!$A$43</f>
        <v>LINKS</v>
      </c>
      <c r="B44" s="28" t="str">
        <f>Criteria!B43</f>
        <v>RGAA</v>
      </c>
      <c r="C44" s="28" t="str">
        <f>Criteria!C43</f>
        <v>6.1</v>
      </c>
      <c r="D44" s="23" t="str">
        <f>Criteria!D43</f>
        <v>Is every link explicit (except in special cases)?</v>
      </c>
      <c r="E44" s="23" t="s">
        <v>131</v>
      </c>
      <c r="F44" s="29" t="s">
        <v>136</v>
      </c>
      <c r="G44" s="23"/>
      <c r="H44" s="23"/>
    </row>
    <row r="45" spans="1:9" ht="30" x14ac:dyDescent="0.2">
      <c r="A45" s="110"/>
      <c r="B45" s="28" t="str">
        <f>Criteria!B44</f>
        <v>RGAA</v>
      </c>
      <c r="C45" s="28" t="str">
        <f>Criteria!C44</f>
        <v>6.2</v>
      </c>
      <c r="D45" s="23" t="str">
        <f>Criteria!D44</f>
        <v>On each web page, does each link have an accessible name?</v>
      </c>
      <c r="E45" s="23" t="s">
        <v>131</v>
      </c>
      <c r="F45" s="29" t="s">
        <v>136</v>
      </c>
      <c r="G45" s="23"/>
      <c r="H45" s="23"/>
    </row>
    <row r="46" spans="1:9" ht="30" x14ac:dyDescent="0.2">
      <c r="A46" s="108" t="str">
        <f>Criteria!$A$45</f>
        <v>SCRIPTS</v>
      </c>
      <c r="B46" s="28" t="str">
        <f>Criteria!B45</f>
        <v>RGAA</v>
      </c>
      <c r="C46" s="28" t="str">
        <f>Criteria!C45</f>
        <v>7.1</v>
      </c>
      <c r="D46" s="23" t="str">
        <f>Criteria!D45</f>
        <v>Is each script, if necessary, compatible with assistive technologies?</v>
      </c>
      <c r="E46" s="23" t="s">
        <v>131</v>
      </c>
      <c r="F46" s="29" t="s">
        <v>136</v>
      </c>
      <c r="G46" s="23"/>
      <c r="H46" s="23"/>
    </row>
    <row r="47" spans="1:9" ht="30" x14ac:dyDescent="0.2">
      <c r="A47" s="109"/>
      <c r="B47" s="28" t="str">
        <f>Criteria!B46</f>
        <v>RGAA</v>
      </c>
      <c r="C47" s="28" t="str">
        <f>Criteria!C46</f>
        <v>7.2</v>
      </c>
      <c r="D47" s="23" t="str">
        <f>Criteria!D46</f>
        <v>For each script with an alternative, is this alternative relevant?</v>
      </c>
      <c r="E47" s="23" t="s">
        <v>131</v>
      </c>
      <c r="F47" s="29" t="s">
        <v>136</v>
      </c>
      <c r="G47" s="23"/>
      <c r="H47" s="23"/>
      <c r="I47" s="37"/>
    </row>
    <row r="48" spans="1:9" ht="30" x14ac:dyDescent="0.2">
      <c r="A48" s="109"/>
      <c r="B48" s="28" t="str">
        <f>Criteria!B47</f>
        <v>RGAA</v>
      </c>
      <c r="C48" s="28" t="str">
        <f>Criteria!C47</f>
        <v>7.3</v>
      </c>
      <c r="D48" s="23" t="str">
        <f>Criteria!D47</f>
        <v>Is each script accessible and operable by keyboard and any pointing device (excluding special cases)?</v>
      </c>
      <c r="E48" s="23" t="s">
        <v>131</v>
      </c>
      <c r="F48" s="29" t="s">
        <v>136</v>
      </c>
      <c r="G48" s="23"/>
      <c r="H48" s="23"/>
    </row>
    <row r="49" spans="1:8" ht="30" x14ac:dyDescent="0.2">
      <c r="A49" s="109"/>
      <c r="B49" s="28" t="str">
        <f>Criteria!B48</f>
        <v>RGAA</v>
      </c>
      <c r="C49" s="28" t="str">
        <f>Criteria!C48</f>
        <v>7.4</v>
      </c>
      <c r="D49" s="23" t="str">
        <f>Criteria!D48</f>
        <v>For each script that initiates a context change, is the user warned or does the user have control?</v>
      </c>
      <c r="E49" s="23" t="s">
        <v>131</v>
      </c>
      <c r="F49" s="29" t="s">
        <v>136</v>
      </c>
      <c r="G49" s="23"/>
      <c r="H49" s="23"/>
    </row>
    <row r="50" spans="1:8" ht="30" x14ac:dyDescent="0.2">
      <c r="A50" s="110"/>
      <c r="B50" s="28" t="str">
        <f>Criteria!B49</f>
        <v>RGAA</v>
      </c>
      <c r="C50" s="28" t="str">
        <f>Criteria!C49</f>
        <v>7.5</v>
      </c>
      <c r="D50" s="23" t="str">
        <f>Criteria!D49</f>
        <v>On each web page, are status messages correctly rendered (by assistive technologies)?</v>
      </c>
      <c r="E50" s="23" t="s">
        <v>131</v>
      </c>
      <c r="F50" s="29" t="s">
        <v>136</v>
      </c>
      <c r="G50" s="23"/>
      <c r="H50" s="23"/>
    </row>
    <row r="51" spans="1:8" ht="30" x14ac:dyDescent="0.2">
      <c r="A51" s="108" t="str">
        <f>Criteria!$A$50</f>
        <v>MANDATORY ELEMENTS</v>
      </c>
      <c r="B51" s="28" t="str">
        <f>Criteria!B50</f>
        <v>RGAA</v>
      </c>
      <c r="C51" s="28" t="str">
        <f>Criteria!C50</f>
        <v>8.1</v>
      </c>
      <c r="D51" s="23" t="str">
        <f>Criteria!D50</f>
        <v>Has each web page a defined document type?</v>
      </c>
      <c r="E51" s="23" t="s">
        <v>131</v>
      </c>
      <c r="F51" s="29" t="s">
        <v>136</v>
      </c>
      <c r="G51" s="23"/>
      <c r="H51" s="23"/>
    </row>
    <row r="52" spans="1:8" ht="30" x14ac:dyDescent="0.2">
      <c r="A52" s="109"/>
      <c r="B52" s="28" t="str">
        <f>Criteria!B51</f>
        <v>RGAA</v>
      </c>
      <c r="C52" s="28" t="str">
        <f>Criteria!C51</f>
        <v>8.2</v>
      </c>
      <c r="D52" s="23" t="str">
        <f>Criteria!D51</f>
        <v>For each web page, is the generated source code valid for the specified document type?</v>
      </c>
      <c r="E52" s="23" t="s">
        <v>131</v>
      </c>
      <c r="F52" s="29" t="s">
        <v>136</v>
      </c>
      <c r="G52" s="23"/>
      <c r="H52" s="23"/>
    </row>
    <row r="53" spans="1:8" ht="30" x14ac:dyDescent="0.2">
      <c r="A53" s="109"/>
      <c r="B53" s="28" t="str">
        <f>Criteria!B52</f>
        <v>RGAA</v>
      </c>
      <c r="C53" s="28" t="str">
        <f>Criteria!C52</f>
        <v>8.3</v>
      </c>
      <c r="D53" s="23" t="str">
        <f>Criteria!D52</f>
        <v>On each web page, is the default language present?</v>
      </c>
      <c r="E53" s="23" t="s">
        <v>131</v>
      </c>
      <c r="F53" s="29" t="s">
        <v>136</v>
      </c>
      <c r="G53" s="23"/>
      <c r="H53" s="23"/>
    </row>
    <row r="54" spans="1:8" ht="30" x14ac:dyDescent="0.2">
      <c r="A54" s="109"/>
      <c r="B54" s="28" t="str">
        <f>Criteria!B53</f>
        <v>RGAA</v>
      </c>
      <c r="C54" s="28" t="str">
        <f>Criteria!C53</f>
        <v>8.4</v>
      </c>
      <c r="D54" s="23" t="str">
        <f>Criteria!D53</f>
        <v>For each web page with a default language, is the language code relevant?</v>
      </c>
      <c r="E54" s="23" t="s">
        <v>131</v>
      </c>
      <c r="F54" s="29" t="s">
        <v>136</v>
      </c>
      <c r="G54" s="23"/>
      <c r="H54" s="23"/>
    </row>
    <row r="55" spans="1:8" ht="30" x14ac:dyDescent="0.2">
      <c r="A55" s="109"/>
      <c r="B55" s="28" t="str">
        <f>Criteria!B54</f>
        <v>RGAA</v>
      </c>
      <c r="C55" s="28" t="str">
        <f>Criteria!C54</f>
        <v>8.5</v>
      </c>
      <c r="D55" s="23" t="str">
        <f>Criteria!D54</f>
        <v>Does every web page have a page title?</v>
      </c>
      <c r="E55" s="23" t="s">
        <v>131</v>
      </c>
      <c r="F55" s="29" t="s">
        <v>136</v>
      </c>
      <c r="G55" s="23"/>
      <c r="H55" s="23"/>
    </row>
    <row r="56" spans="1:8" ht="30" x14ac:dyDescent="0.2">
      <c r="A56" s="109"/>
      <c r="B56" s="28" t="str">
        <f>Criteria!B55</f>
        <v>RGAA</v>
      </c>
      <c r="C56" s="28" t="str">
        <f>Criteria!C55</f>
        <v>8.6</v>
      </c>
      <c r="D56" s="23" t="str">
        <f>Criteria!D55</f>
        <v>For each web page with a page title, is this title relevant?</v>
      </c>
      <c r="E56" s="23" t="s">
        <v>131</v>
      </c>
      <c r="F56" s="29" t="s">
        <v>136</v>
      </c>
      <c r="G56" s="23"/>
      <c r="H56" s="23"/>
    </row>
    <row r="57" spans="1:8" ht="30" x14ac:dyDescent="0.2">
      <c r="A57" s="109"/>
      <c r="B57" s="28" t="str">
        <f>Criteria!B56</f>
        <v>RGAA</v>
      </c>
      <c r="C57" s="28" t="str">
        <f>Criteria!C56</f>
        <v>8.7</v>
      </c>
      <c r="D57" s="23" t="str">
        <f>Criteria!D56</f>
        <v>On each web page, is each language change indicated in the source code (excluding special cases)?</v>
      </c>
      <c r="E57" s="23" t="s">
        <v>131</v>
      </c>
      <c r="F57" s="29" t="s">
        <v>136</v>
      </c>
      <c r="G57" s="23"/>
      <c r="H57" s="23"/>
    </row>
    <row r="58" spans="1:8" ht="30" x14ac:dyDescent="0.2">
      <c r="A58" s="109"/>
      <c r="B58" s="28" t="str">
        <f>Criteria!B57</f>
        <v>RGAA</v>
      </c>
      <c r="C58" s="28" t="str">
        <f>Criteria!C57</f>
        <v>8.8</v>
      </c>
      <c r="D58" s="23" t="str">
        <f>Criteria!D57</f>
        <v>On each web page, is the language code for each language change valid and relevant?</v>
      </c>
      <c r="E58" s="23" t="s">
        <v>131</v>
      </c>
      <c r="F58" s="29" t="s">
        <v>136</v>
      </c>
      <c r="G58" s="23"/>
      <c r="H58" s="23"/>
    </row>
    <row r="59" spans="1:8" ht="30" x14ac:dyDescent="0.2">
      <c r="A59" s="109"/>
      <c r="B59" s="28" t="str">
        <f>Criteria!B58</f>
        <v>RGAA</v>
      </c>
      <c r="C59" s="28" t="str">
        <f>Criteria!C58</f>
        <v>8.9</v>
      </c>
      <c r="D59" s="23" t="str">
        <f>Criteria!D58</f>
        <v>On each web page, tags must not be used only for layout purposes. Is this rule respected?</v>
      </c>
      <c r="E59" s="23" t="s">
        <v>131</v>
      </c>
      <c r="F59" s="29" t="s">
        <v>136</v>
      </c>
      <c r="G59" s="23"/>
      <c r="H59" s="23"/>
    </row>
    <row r="60" spans="1:8" ht="30" x14ac:dyDescent="0.2">
      <c r="A60" s="110"/>
      <c r="B60" s="28" t="str">
        <f>Criteria!B59</f>
        <v>RGAA</v>
      </c>
      <c r="C60" s="28" t="str">
        <f>Criteria!C59</f>
        <v>8.10</v>
      </c>
      <c r="D60" s="23" t="str">
        <f>Criteria!D59</f>
        <v>On each web page, are changes in reading direction indicated?</v>
      </c>
      <c r="E60" s="23" t="s">
        <v>131</v>
      </c>
      <c r="F60" s="29" t="s">
        <v>136</v>
      </c>
      <c r="G60" s="23"/>
      <c r="H60" s="23"/>
    </row>
    <row r="61" spans="1:8" ht="30" x14ac:dyDescent="0.2">
      <c r="A61" s="108" t="str">
        <f>Criteria!$A$60</f>
        <v>STRUCTURE</v>
      </c>
      <c r="B61" s="28" t="str">
        <f>Criteria!B60</f>
        <v>RGAA</v>
      </c>
      <c r="C61" s="28" t="str">
        <f>Criteria!C60</f>
        <v>9.1</v>
      </c>
      <c r="D61" s="23" t="str">
        <f>Criteria!D60</f>
        <v>On each web page, is the information structured by the appropriate use of headings?</v>
      </c>
      <c r="E61" s="23" t="s">
        <v>131</v>
      </c>
      <c r="F61" s="29" t="s">
        <v>136</v>
      </c>
      <c r="G61" s="23"/>
      <c r="H61" s="23"/>
    </row>
    <row r="62" spans="1:8" ht="30" x14ac:dyDescent="0.2">
      <c r="A62" s="109"/>
      <c r="B62" s="28" t="str">
        <f>Criteria!B61</f>
        <v>RGAA</v>
      </c>
      <c r="C62" s="28" t="str">
        <f>Criteria!C61</f>
        <v>9.2</v>
      </c>
      <c r="D62" s="23" t="str">
        <f>Criteria!D61</f>
        <v>On each web page, is the document structure consistent (excluding special cases)?</v>
      </c>
      <c r="E62" s="23" t="s">
        <v>131</v>
      </c>
      <c r="F62" s="29" t="s">
        <v>136</v>
      </c>
      <c r="G62" s="23"/>
      <c r="H62" s="23"/>
    </row>
    <row r="63" spans="1:8" ht="30" x14ac:dyDescent="0.2">
      <c r="A63" s="109"/>
      <c r="B63" s="28" t="str">
        <f>Criteria!B62</f>
        <v>RGAA</v>
      </c>
      <c r="C63" s="28" t="str">
        <f>Criteria!C62</f>
        <v>9.3</v>
      </c>
      <c r="D63" s="23" t="str">
        <f>Criteria!D62</f>
        <v>On each web page, is each list correctly structured?</v>
      </c>
      <c r="E63" s="23" t="s">
        <v>131</v>
      </c>
      <c r="F63" s="29" t="s">
        <v>136</v>
      </c>
      <c r="G63" s="23"/>
      <c r="H63" s="23"/>
    </row>
    <row r="64" spans="1:8" ht="30" x14ac:dyDescent="0.2">
      <c r="A64" s="110"/>
      <c r="B64" s="28" t="str">
        <f>Criteria!B63</f>
        <v>RGAA</v>
      </c>
      <c r="C64" s="28" t="str">
        <f>Criteria!C63</f>
        <v>9.4</v>
      </c>
      <c r="D64" s="23" t="str">
        <f>Criteria!D63</f>
        <v>On each web page, is each quotation correctly indicated?</v>
      </c>
      <c r="E64" s="23" t="s">
        <v>131</v>
      </c>
      <c r="F64" s="29" t="s">
        <v>136</v>
      </c>
      <c r="G64" s="23"/>
      <c r="H64" s="23"/>
    </row>
    <row r="65" spans="1:8" ht="30" x14ac:dyDescent="0.2">
      <c r="A65" s="108" t="str">
        <f>Criteria!$A$64</f>
        <v>PRESENTATION</v>
      </c>
      <c r="B65" s="28" t="str">
        <f>Criteria!B64</f>
        <v>RGAA</v>
      </c>
      <c r="C65" s="28" t="str">
        <f>Criteria!C64</f>
        <v>10.1</v>
      </c>
      <c r="D65" s="23" t="str">
        <f>Criteria!D64</f>
        <v>In the website, are style sheets used to control the presentation of information?</v>
      </c>
      <c r="E65" s="23" t="s">
        <v>131</v>
      </c>
      <c r="F65" s="29" t="s">
        <v>136</v>
      </c>
      <c r="G65" s="23"/>
      <c r="H65" s="23"/>
    </row>
    <row r="66" spans="1:8" ht="45" x14ac:dyDescent="0.2">
      <c r="A66" s="109"/>
      <c r="B66" s="28" t="str">
        <f>Criteria!B65</f>
        <v>RGAA</v>
      </c>
      <c r="C66" s="28" t="str">
        <f>Criteria!C65</f>
        <v>10.2</v>
      </c>
      <c r="D66" s="23" t="str">
        <f>Criteria!D65</f>
        <v>On each web page, is the visible content conveying information still present when the style sheets are deactivated?</v>
      </c>
      <c r="E66" s="23" t="s">
        <v>131</v>
      </c>
      <c r="F66" s="29" t="s">
        <v>136</v>
      </c>
      <c r="G66" s="23"/>
      <c r="H66" s="23"/>
    </row>
    <row r="67" spans="1:8" ht="30" x14ac:dyDescent="0.2">
      <c r="A67" s="109"/>
      <c r="B67" s="28" t="str">
        <f>Criteria!B66</f>
        <v>RGAA</v>
      </c>
      <c r="C67" s="28" t="str">
        <f>Criteria!C66</f>
        <v>10.3</v>
      </c>
      <c r="D67" s="23" t="str">
        <f>Criteria!D66</f>
        <v>On each web page, does the information remain understandable when the style sheets are deactivated?</v>
      </c>
      <c r="E67" s="23" t="s">
        <v>131</v>
      </c>
      <c r="F67" s="29" t="s">
        <v>136</v>
      </c>
      <c r="G67" s="23"/>
      <c r="H67" s="23"/>
    </row>
    <row r="68" spans="1:8" ht="45" x14ac:dyDescent="0.2">
      <c r="A68" s="109"/>
      <c r="B68" s="28" t="str">
        <f>Criteria!B67</f>
        <v>RGAA</v>
      </c>
      <c r="C68" s="28" t="str">
        <f>Criteria!C67</f>
        <v>10.4</v>
      </c>
      <c r="D68" s="23" t="str">
        <f>Criteria!D67</f>
        <v>On each web page, is the text still readable when the font size is increased by at least 200% (excluding special cases)?</v>
      </c>
      <c r="E68" s="23" t="s">
        <v>131</v>
      </c>
      <c r="F68" s="29" t="s">
        <v>136</v>
      </c>
      <c r="G68" s="23"/>
      <c r="H68" s="23"/>
    </row>
    <row r="69" spans="1:8" ht="30" x14ac:dyDescent="0.2">
      <c r="A69" s="109"/>
      <c r="B69" s="28" t="str">
        <f>Criteria!B68</f>
        <v>RGAA</v>
      </c>
      <c r="C69" s="28" t="str">
        <f>Criteria!C68</f>
        <v>10.5</v>
      </c>
      <c r="D69" s="23" t="str">
        <f>Criteria!D68</f>
        <v>On each web page, are the CSS declarations for element background and font colours used correctly?</v>
      </c>
      <c r="E69" s="23" t="s">
        <v>131</v>
      </c>
      <c r="F69" s="29" t="s">
        <v>136</v>
      </c>
      <c r="G69" s="23"/>
      <c r="H69" s="23"/>
    </row>
    <row r="70" spans="1:8" ht="30" x14ac:dyDescent="0.2">
      <c r="A70" s="109"/>
      <c r="B70" s="28" t="str">
        <f>Criteria!B69</f>
        <v>RGAA</v>
      </c>
      <c r="C70" s="28" t="str">
        <f>Criteria!C69</f>
        <v>10.6</v>
      </c>
      <c r="D70" s="23" t="str">
        <f>Criteria!D69</f>
        <v>On each web page, is each link whose nature is not obvious visible in relation to the surrounding text?</v>
      </c>
      <c r="E70" s="23" t="s">
        <v>131</v>
      </c>
      <c r="F70" s="29" t="s">
        <v>136</v>
      </c>
      <c r="G70" s="23"/>
      <c r="H70" s="23"/>
    </row>
    <row r="71" spans="1:8" ht="30" x14ac:dyDescent="0.2">
      <c r="A71" s="109"/>
      <c r="B71" s="28" t="str">
        <f>Criteria!B70</f>
        <v>RGAA</v>
      </c>
      <c r="C71" s="28" t="str">
        <f>Criteria!C70</f>
        <v>10.7</v>
      </c>
      <c r="D71" s="23" t="str">
        <f>Criteria!D70</f>
        <v>On each web page, for each element receiving the focus, is the focus visible?</v>
      </c>
      <c r="E71" s="23" t="s">
        <v>131</v>
      </c>
      <c r="F71" s="29" t="s">
        <v>136</v>
      </c>
      <c r="G71" s="23"/>
      <c r="H71" s="23"/>
    </row>
    <row r="72" spans="1:8" ht="30" x14ac:dyDescent="0.2">
      <c r="A72" s="109"/>
      <c r="B72" s="28" t="str">
        <f>Criteria!B71</f>
        <v>RGAA</v>
      </c>
      <c r="C72" s="28" t="str">
        <f>Criteria!C71</f>
        <v>10.8</v>
      </c>
      <c r="D72" s="23" t="str">
        <f>Criteria!D71</f>
        <v>For each web page, should hidden content be ignored by assistive technologies?</v>
      </c>
      <c r="E72" s="23" t="s">
        <v>131</v>
      </c>
      <c r="F72" s="29" t="s">
        <v>136</v>
      </c>
      <c r="G72" s="23"/>
      <c r="H72" s="23"/>
    </row>
    <row r="73" spans="1:8" ht="30" x14ac:dyDescent="0.2">
      <c r="A73" s="109"/>
      <c r="B73" s="28" t="str">
        <f>Criteria!B72</f>
        <v>RGAA</v>
      </c>
      <c r="C73" s="28" t="str">
        <f>Criteria!C72</f>
        <v>10.9</v>
      </c>
      <c r="D73" s="23" t="str">
        <f>Criteria!D72</f>
        <v>On each web page, information must not be conveyed solely by shape, size or location. Is this rule respected?</v>
      </c>
      <c r="E73" s="23" t="s">
        <v>131</v>
      </c>
      <c r="F73" s="29" t="s">
        <v>136</v>
      </c>
      <c r="G73" s="23"/>
      <c r="H73" s="23"/>
    </row>
    <row r="74" spans="1:8" ht="45" x14ac:dyDescent="0.2">
      <c r="A74" s="109"/>
      <c r="B74" s="28" t="str">
        <f>Criteria!B73</f>
        <v>RGAA</v>
      </c>
      <c r="C74" s="28" t="str">
        <f>Criteria!C73</f>
        <v>10.10</v>
      </c>
      <c r="D74" s="23" t="str">
        <f>Criteria!D73</f>
        <v>On each web page, information must not be conveyed by shape, size or location only. Is this rule implemented appropriately?</v>
      </c>
      <c r="E74" s="23" t="s">
        <v>131</v>
      </c>
      <c r="F74" s="29" t="s">
        <v>136</v>
      </c>
      <c r="G74" s="23"/>
      <c r="H74" s="23"/>
    </row>
    <row r="75" spans="1:8" ht="75" x14ac:dyDescent="0.2">
      <c r="A75" s="109"/>
      <c r="B75" s="28" t="str">
        <f>Criteria!B74</f>
        <v>RGAA</v>
      </c>
      <c r="C75" s="28" t="str">
        <f>Criteria!C74</f>
        <v>10.11</v>
      </c>
      <c r="D75" s="23" t="str">
        <f>Criteria!D74</f>
        <v>For each web page, can the content be presented without any loss of information or functionality and without having to scroll vertically for a window with a height of 256 px or horizontally for a window with a width of 320 px (excluding special cases)?</v>
      </c>
      <c r="E75" s="23" t="s">
        <v>131</v>
      </c>
      <c r="F75" s="29" t="s">
        <v>136</v>
      </c>
      <c r="G75" s="23"/>
      <c r="H75" s="23"/>
    </row>
    <row r="76" spans="1:8" ht="45" x14ac:dyDescent="0.2">
      <c r="A76" s="109"/>
      <c r="B76" s="28" t="str">
        <f>Criteria!B75</f>
        <v>RGAA</v>
      </c>
      <c r="C76" s="28" t="str">
        <f>Criteria!C75</f>
        <v>10.12</v>
      </c>
      <c r="D76" s="23" t="str">
        <f>Criteria!D75</f>
        <v>On each web page, can the text spacing properties be redefined by the user without loss of content or functionality (except in special cases)?</v>
      </c>
      <c r="E76" s="23" t="s">
        <v>131</v>
      </c>
      <c r="F76" s="29" t="s">
        <v>136</v>
      </c>
      <c r="G76" s="23"/>
      <c r="H76" s="23"/>
    </row>
    <row r="77" spans="1:8" ht="60" x14ac:dyDescent="0.2">
      <c r="A77" s="109"/>
      <c r="B77" s="28" t="str">
        <f>Criteria!B76</f>
        <v>RGAA</v>
      </c>
      <c r="C77" s="28" t="str">
        <f>Criteria!C76</f>
        <v>10.13</v>
      </c>
      <c r="D77" s="23" t="str">
        <f>Criteria!D76</f>
        <v>On each web page, is the additional content appearing when focused or when hovering over a user interface component controllable by the user (excluding special cases)?</v>
      </c>
      <c r="E77" s="23" t="s">
        <v>131</v>
      </c>
      <c r="F77" s="29" t="s">
        <v>136</v>
      </c>
      <c r="G77" s="23"/>
      <c r="H77" s="23"/>
    </row>
    <row r="78" spans="1:8" ht="45" x14ac:dyDescent="0.2">
      <c r="A78" s="110"/>
      <c r="B78" s="28" t="str">
        <f>Criteria!B77</f>
        <v>RGAA</v>
      </c>
      <c r="C78" s="28" t="str">
        <f>Criteria!C77</f>
        <v>10.14</v>
      </c>
      <c r="D78" s="23" t="str">
        <f>Criteria!D77</f>
        <v>On each web page, can additional content that appears using CSS styles only be made visible using the keyboard and any pointing device?</v>
      </c>
      <c r="E78" s="23" t="s">
        <v>131</v>
      </c>
      <c r="F78" s="29" t="s">
        <v>136</v>
      </c>
      <c r="G78" s="23"/>
      <c r="H78" s="23"/>
    </row>
    <row r="79" spans="1:8" ht="30" x14ac:dyDescent="0.2">
      <c r="A79" s="108" t="str">
        <f>Criteria!$A$78</f>
        <v>FORMS</v>
      </c>
      <c r="B79" s="28" t="str">
        <f>Criteria!B78</f>
        <v>RGAA</v>
      </c>
      <c r="C79" s="28" t="str">
        <f>Criteria!C78</f>
        <v>11.1</v>
      </c>
      <c r="D79" s="23" t="str">
        <f>Criteria!D78</f>
        <v>Does each form input field have a label?</v>
      </c>
      <c r="E79" s="23" t="s">
        <v>131</v>
      </c>
      <c r="F79" s="29" t="s">
        <v>136</v>
      </c>
      <c r="G79" s="23"/>
      <c r="H79" s="23"/>
    </row>
    <row r="80" spans="1:8" ht="30" x14ac:dyDescent="0.2">
      <c r="A80" s="109"/>
      <c r="B80" s="28" t="str">
        <f>Criteria!B79</f>
        <v>RGAA</v>
      </c>
      <c r="C80" s="28" t="str">
        <f>Criteria!C79</f>
        <v>11.2</v>
      </c>
      <c r="D80" s="23" t="str">
        <f>Criteria!D79</f>
        <v>Is each label associated with a form field relevant (excluding special cases)?</v>
      </c>
      <c r="E80" s="23" t="s">
        <v>131</v>
      </c>
      <c r="F80" s="29" t="s">
        <v>136</v>
      </c>
      <c r="G80" s="23"/>
      <c r="H80" s="23"/>
    </row>
    <row r="81" spans="1:8" ht="60" x14ac:dyDescent="0.2">
      <c r="A81" s="109"/>
      <c r="B81" s="28" t="str">
        <f>Criteria!B80</f>
        <v>RGAA</v>
      </c>
      <c r="C81" s="28" t="str">
        <f>Criteria!C80</f>
        <v>11.3</v>
      </c>
      <c r="D81" s="23" t="str">
        <f>Criteria!D80</f>
        <v>In each form, is each label associated with a form input field having the same function and repeated several times in the same page or in a set of web pages consistent?</v>
      </c>
      <c r="E81" s="23" t="s">
        <v>131</v>
      </c>
      <c r="F81" s="29" t="s">
        <v>136</v>
      </c>
      <c r="G81" s="23"/>
      <c r="H81" s="23"/>
    </row>
    <row r="82" spans="1:8" ht="45" x14ac:dyDescent="0.2">
      <c r="A82" s="109"/>
      <c r="B82" s="28" t="str">
        <f>Criteria!B81</f>
        <v>RGAA</v>
      </c>
      <c r="C82" s="28" t="str">
        <f>Criteria!C81</f>
        <v>11.4</v>
      </c>
      <c r="D82" s="23" t="str">
        <f>Criteria!D81</f>
        <v>In each form, are each field label and its associated field located next to each other (excluding special cases)?</v>
      </c>
      <c r="E82" s="23" t="s">
        <v>131</v>
      </c>
      <c r="F82" s="29" t="s">
        <v>136</v>
      </c>
      <c r="G82" s="23"/>
      <c r="H82" s="23"/>
    </row>
    <row r="83" spans="1:8" ht="30" x14ac:dyDescent="0.2">
      <c r="A83" s="109"/>
      <c r="B83" s="28" t="str">
        <f>Criteria!B82</f>
        <v>RGAA</v>
      </c>
      <c r="C83" s="28" t="str">
        <f>Criteria!C82</f>
        <v>11.5</v>
      </c>
      <c r="D83" s="23" t="str">
        <f>Criteria!D82</f>
        <v>In each form, are the related form controls grouped together, if necessary?</v>
      </c>
      <c r="E83" s="23" t="s">
        <v>131</v>
      </c>
      <c r="F83" s="29" t="s">
        <v>136</v>
      </c>
      <c r="G83" s="23"/>
      <c r="H83" s="23"/>
    </row>
    <row r="84" spans="1:8" ht="30" x14ac:dyDescent="0.2">
      <c r="A84" s="109"/>
      <c r="B84" s="28" t="str">
        <f>Criteria!B83</f>
        <v>RGAA</v>
      </c>
      <c r="C84" s="28" t="str">
        <f>Criteria!C83</f>
        <v>11.6</v>
      </c>
      <c r="D84" s="23" t="str">
        <f>Criteria!D83</f>
        <v>In each form, does each group of related form controls have a legend?</v>
      </c>
      <c r="E84" s="23" t="s">
        <v>131</v>
      </c>
      <c r="F84" s="29" t="s">
        <v>136</v>
      </c>
      <c r="G84" s="23"/>
      <c r="H84" s="23"/>
    </row>
    <row r="85" spans="1:8" ht="30" x14ac:dyDescent="0.2">
      <c r="A85" s="109"/>
      <c r="B85" s="28" t="str">
        <f>Criteria!B84</f>
        <v>RGAA</v>
      </c>
      <c r="C85" s="28" t="str">
        <f>Criteria!C84</f>
        <v>11.7</v>
      </c>
      <c r="D85" s="23" t="str">
        <f>Criteria!D84</f>
        <v>In each form, is each legend associated with a group of related form controls relevant?</v>
      </c>
      <c r="E85" s="23" t="s">
        <v>131</v>
      </c>
      <c r="F85" s="29" t="s">
        <v>136</v>
      </c>
      <c r="G85" s="23"/>
      <c r="H85" s="23"/>
    </row>
    <row r="86" spans="1:8" ht="30" x14ac:dyDescent="0.2">
      <c r="A86" s="109"/>
      <c r="B86" s="28" t="str">
        <f>Criteria!B85</f>
        <v>RGAA</v>
      </c>
      <c r="C86" s="28" t="str">
        <f>Criteria!C85</f>
        <v>11.8</v>
      </c>
      <c r="D86" s="23" t="str">
        <f>Criteria!D85</f>
        <v>In each form, are the items of the same type in a combobox grouped together in a relevant way?</v>
      </c>
      <c r="E86" s="23" t="s">
        <v>131</v>
      </c>
      <c r="F86" s="29" t="s">
        <v>136</v>
      </c>
      <c r="G86" s="23"/>
      <c r="H86" s="23"/>
    </row>
    <row r="87" spans="1:8" ht="30" x14ac:dyDescent="0.2">
      <c r="A87" s="109"/>
      <c r="B87" s="28" t="str">
        <f>Criteria!B86</f>
        <v>RGAA</v>
      </c>
      <c r="C87" s="28" t="str">
        <f>Criteria!C86</f>
        <v>11.9</v>
      </c>
      <c r="D87" s="23" t="str">
        <f>Criteria!D86</f>
        <v>In each form, is the label of each button relevant (excluding special cases)?</v>
      </c>
      <c r="E87" s="23" t="s">
        <v>131</v>
      </c>
      <c r="F87" s="29" t="s">
        <v>136</v>
      </c>
      <c r="G87" s="23"/>
      <c r="H87" s="23"/>
    </row>
    <row r="88" spans="1:8" ht="30" x14ac:dyDescent="0.2">
      <c r="A88" s="109"/>
      <c r="B88" s="28" t="str">
        <f>Criteria!B87</f>
        <v>RGAA</v>
      </c>
      <c r="C88" s="28" t="str">
        <f>Criteria!C87</f>
        <v>11.10</v>
      </c>
      <c r="D88" s="23" t="str">
        <f>Criteria!D87</f>
        <v>In each form, is the error managementl used appropriately (excluding special cases)?</v>
      </c>
      <c r="E88" s="23" t="s">
        <v>131</v>
      </c>
      <c r="F88" s="29" t="s">
        <v>136</v>
      </c>
      <c r="G88" s="23"/>
      <c r="H88" s="23"/>
    </row>
    <row r="89" spans="1:8" ht="30" x14ac:dyDescent="0.2">
      <c r="A89" s="109"/>
      <c r="B89" s="28" t="str">
        <f>Criteria!B88</f>
        <v>RGAA</v>
      </c>
      <c r="C89" s="28" t="str">
        <f>Criteria!C88</f>
        <v>11.11</v>
      </c>
      <c r="D89" s="23" t="str">
        <f>Criteria!D88</f>
        <v>In each form, is the error management accompanied, if necessary, by suggestions to help correct input errors?</v>
      </c>
      <c r="E89" s="23" t="s">
        <v>131</v>
      </c>
      <c r="F89" s="29" t="s">
        <v>136</v>
      </c>
      <c r="G89" s="23"/>
      <c r="H89" s="23"/>
    </row>
    <row r="90" spans="1:8" ht="75" x14ac:dyDescent="0.2">
      <c r="A90" s="109"/>
      <c r="B90" s="28" t="str">
        <f>Criteria!B89</f>
        <v>RGAA</v>
      </c>
      <c r="C90" s="28" t="str">
        <f>Criteria!C89</f>
        <v>11.12</v>
      </c>
      <c r="D90" s="23" t="str">
        <f>Criteria!D89</f>
        <v>For each form that modifies or deletes data, or transmits answers to a test or examination, or whose validation has financial or legal consequences, can the data entered be modified, updated or recovered by the user?</v>
      </c>
      <c r="E90" s="23" t="s">
        <v>131</v>
      </c>
      <c r="F90" s="29" t="s">
        <v>136</v>
      </c>
      <c r="G90" s="23"/>
      <c r="H90" s="23"/>
    </row>
    <row r="91" spans="1:8" ht="30" x14ac:dyDescent="0.2">
      <c r="A91" s="110"/>
      <c r="B91" s="28" t="str">
        <f>Criteria!B90</f>
        <v>RGAA</v>
      </c>
      <c r="C91" s="28" t="str">
        <f>Criteria!C90</f>
        <v>11.13</v>
      </c>
      <c r="D91" s="23" t="str">
        <f>Criteria!D90</f>
        <v>Can the purpose of an input field be identified to facilitate the automatic filling of fields with user data?</v>
      </c>
      <c r="E91" s="23" t="s">
        <v>131</v>
      </c>
      <c r="F91" s="29" t="s">
        <v>136</v>
      </c>
      <c r="G91" s="23"/>
      <c r="H91" s="23"/>
    </row>
    <row r="92" spans="1:8" ht="30" x14ac:dyDescent="0.2">
      <c r="A92" s="108" t="str">
        <f>Criteria!$A$91</f>
        <v>NAVIGATION</v>
      </c>
      <c r="B92" s="28" t="str">
        <f>Criteria!B91</f>
        <v>RGAA</v>
      </c>
      <c r="C92" s="28" t="str">
        <f>Criteria!C91</f>
        <v>12.1</v>
      </c>
      <c r="D92" s="23" t="str">
        <f>Criteria!D91</f>
        <v>Does each set of web pages have at least two different navigation systems (excluding special cases)?</v>
      </c>
      <c r="E92" s="23" t="s">
        <v>131</v>
      </c>
      <c r="F92" s="29" t="s">
        <v>136</v>
      </c>
      <c r="G92" s="23"/>
      <c r="H92" s="23"/>
    </row>
    <row r="93" spans="1:8" ht="30" x14ac:dyDescent="0.2">
      <c r="A93" s="109"/>
      <c r="B93" s="28" t="str">
        <f>Criteria!B92</f>
        <v>RGAA</v>
      </c>
      <c r="C93" s="28" t="str">
        <f>Criteria!C92</f>
        <v>12.2</v>
      </c>
      <c r="D93" s="23" t="str">
        <f>Criteria!D92</f>
        <v>In each set of pages, are the menu and navigation bars always at the same place (except in special cases)?</v>
      </c>
      <c r="E93" s="23" t="s">
        <v>131</v>
      </c>
      <c r="F93" s="29" t="s">
        <v>136</v>
      </c>
      <c r="G93" s="23"/>
      <c r="H93" s="23"/>
    </row>
    <row r="94" spans="1:8" ht="30" x14ac:dyDescent="0.2">
      <c r="A94" s="109"/>
      <c r="B94" s="28" t="str">
        <f>Criteria!B93</f>
        <v>RGAA</v>
      </c>
      <c r="C94" s="28" t="str">
        <f>Criteria!C93</f>
        <v>12.3</v>
      </c>
      <c r="D94" s="23" t="str">
        <f>Criteria!D93</f>
        <v>Is the site map page relevant?</v>
      </c>
      <c r="E94" s="23" t="s">
        <v>131</v>
      </c>
      <c r="F94" s="29" t="s">
        <v>136</v>
      </c>
      <c r="G94" s="23"/>
      <c r="H94" s="23"/>
    </row>
    <row r="95" spans="1:8" ht="30" x14ac:dyDescent="0.2">
      <c r="A95" s="109"/>
      <c r="B95" s="28" t="str">
        <f>Criteria!B94</f>
        <v>RGAA</v>
      </c>
      <c r="C95" s="28" t="str">
        <f>Criteria!C94</f>
        <v>12.4</v>
      </c>
      <c r="D95" s="23" t="str">
        <f>Criteria!D94</f>
        <v>In each set of pages, is the site map page accessible from an identical functionality?</v>
      </c>
      <c r="E95" s="23" t="s">
        <v>131</v>
      </c>
      <c r="F95" s="29" t="s">
        <v>136</v>
      </c>
      <c r="G95" s="23"/>
      <c r="H95" s="23"/>
    </row>
    <row r="96" spans="1:8" ht="30" x14ac:dyDescent="0.2">
      <c r="A96" s="109"/>
      <c r="B96" s="28" t="str">
        <f>Criteria!B95</f>
        <v>RGAA</v>
      </c>
      <c r="C96" s="28" t="str">
        <f>Criteria!C95</f>
        <v>12.5</v>
      </c>
      <c r="D96" s="23" t="str">
        <f>Criteria!D95</f>
        <v>In each set of pages, is the search engine reachable in the same way?</v>
      </c>
      <c r="E96" s="23" t="s">
        <v>131</v>
      </c>
      <c r="F96" s="29" t="s">
        <v>136</v>
      </c>
      <c r="G96" s="23"/>
      <c r="H96" s="23"/>
    </row>
    <row r="97" spans="1:8" ht="45" x14ac:dyDescent="0.2">
      <c r="A97" s="109"/>
      <c r="B97" s="28" t="str">
        <f>Criteria!B96</f>
        <v>RGAA</v>
      </c>
      <c r="C97" s="28" t="str">
        <f>Criteria!C96</f>
        <v>12.6</v>
      </c>
      <c r="D97" s="23" t="str">
        <f>Criteria!D96</f>
        <v>Can content grouping regions present in several web pages (header, main navigation, main content, footer and search engine) be reached or avoided?</v>
      </c>
      <c r="E97" s="23" t="s">
        <v>131</v>
      </c>
      <c r="F97" s="29" t="s">
        <v>136</v>
      </c>
      <c r="G97" s="23"/>
      <c r="H97" s="23"/>
    </row>
    <row r="98" spans="1:8" ht="30" x14ac:dyDescent="0.2">
      <c r="A98" s="109"/>
      <c r="B98" s="28" t="str">
        <f>Criteria!B97</f>
        <v>RGAA</v>
      </c>
      <c r="C98" s="28" t="str">
        <f>Criteria!C97</f>
        <v>12.7</v>
      </c>
      <c r="D98" s="23" t="str">
        <f>Criteria!D97</f>
        <v>On each web page, is there a bypass or skip link to the main content region (excluding special cases)?</v>
      </c>
      <c r="E98" s="23" t="s">
        <v>131</v>
      </c>
      <c r="F98" s="29" t="s">
        <v>136</v>
      </c>
      <c r="G98" s="23"/>
      <c r="H98" s="23"/>
    </row>
    <row r="99" spans="1:8" ht="30" x14ac:dyDescent="0.2">
      <c r="A99" s="109"/>
      <c r="B99" s="28" t="str">
        <f>Criteria!B98</f>
        <v>RGAA</v>
      </c>
      <c r="C99" s="28" t="str">
        <f>Criteria!C98</f>
        <v>12.8</v>
      </c>
      <c r="D99" s="23" t="str">
        <f>Criteria!D98</f>
        <v>On each web page, is the navigation sequence consistent?</v>
      </c>
      <c r="E99" s="23" t="s">
        <v>131</v>
      </c>
      <c r="F99" s="29" t="s">
        <v>136</v>
      </c>
      <c r="G99" s="23"/>
      <c r="H99" s="23"/>
    </row>
    <row r="100" spans="1:8" ht="30" x14ac:dyDescent="0.2">
      <c r="A100" s="109"/>
      <c r="B100" s="28" t="str">
        <f>Criteria!B99</f>
        <v>RGAA</v>
      </c>
      <c r="C100" s="28" t="str">
        <f>Criteria!C99</f>
        <v>12.9</v>
      </c>
      <c r="D100" s="23" t="str">
        <f>Criteria!D99</f>
        <v>On each web page, navigation must not contain any keyboard traps. Is this rule respected?</v>
      </c>
      <c r="E100" s="23" t="s">
        <v>131</v>
      </c>
      <c r="F100" s="29" t="s">
        <v>136</v>
      </c>
      <c r="G100" s="23"/>
      <c r="H100" s="23"/>
    </row>
    <row r="101" spans="1:8" ht="45" x14ac:dyDescent="0.2">
      <c r="A101" s="109"/>
      <c r="B101" s="28" t="str">
        <f>Criteria!B100</f>
        <v>RGAA</v>
      </c>
      <c r="C101" s="28" t="str">
        <f>Criteria!C100</f>
        <v>12.10</v>
      </c>
      <c r="D101" s="23" t="str">
        <f>Criteria!D100</f>
        <v>On each web page, are keyboard shortcuts using only one key (lowercase or uppercase letter, punctuation, number or symbol) controllable by the user?</v>
      </c>
      <c r="E101" s="23" t="s">
        <v>131</v>
      </c>
      <c r="F101" s="29" t="s">
        <v>136</v>
      </c>
      <c r="G101" s="23"/>
      <c r="H101" s="23"/>
    </row>
    <row r="102" spans="1:8" ht="60" x14ac:dyDescent="0.2">
      <c r="A102" s="110"/>
      <c r="B102" s="28" t="str">
        <f>Criteria!B101</f>
        <v>RGAA</v>
      </c>
      <c r="C102" s="28" t="str">
        <f>Criteria!C101</f>
        <v>12.11</v>
      </c>
      <c r="D102" s="23" t="str">
        <f>Criteria!D101</f>
        <v>On each web page, is the additional content that appears when hovering over, focusing on or activating a user interface component accessible by keyboard if necessary?</v>
      </c>
      <c r="E102" s="23" t="s">
        <v>131</v>
      </c>
      <c r="F102" s="29" t="s">
        <v>136</v>
      </c>
      <c r="G102" s="23"/>
      <c r="H102" s="23"/>
    </row>
    <row r="103" spans="1:8" ht="45" x14ac:dyDescent="0.2">
      <c r="A103" s="108" t="str">
        <f>Criteria!$A$102</f>
        <v>CONSULTATION</v>
      </c>
      <c r="B103" s="28" t="str">
        <f>Criteria!B102</f>
        <v>RGAA</v>
      </c>
      <c r="C103" s="28" t="str">
        <f>Criteria!C102</f>
        <v>13.1</v>
      </c>
      <c r="D103" s="23" t="str">
        <f>Criteria!D102</f>
        <v>For each web page, does the user have control over each time limit for modifying the content (excluding special cases)?</v>
      </c>
      <c r="E103" s="23" t="s">
        <v>131</v>
      </c>
      <c r="F103" s="29" t="s">
        <v>136</v>
      </c>
      <c r="G103" s="23"/>
      <c r="H103" s="23"/>
    </row>
    <row r="104" spans="1:8" ht="45" x14ac:dyDescent="0.2">
      <c r="A104" s="109"/>
      <c r="B104" s="28" t="str">
        <f>Criteria!B103</f>
        <v>RGAA</v>
      </c>
      <c r="C104" s="28" t="str">
        <f>Criteria!C103</f>
        <v>13.2</v>
      </c>
      <c r="D104" s="23" t="str">
        <f>Criteria!D103</f>
        <v>On each web page, the opening of a new window must not be triggered without user action. Is this rule respected?</v>
      </c>
      <c r="E104" s="23" t="s">
        <v>131</v>
      </c>
      <c r="F104" s="29" t="s">
        <v>136</v>
      </c>
      <c r="G104" s="23"/>
      <c r="H104" s="23"/>
    </row>
    <row r="105" spans="1:8" ht="45" x14ac:dyDescent="0.2">
      <c r="A105" s="109"/>
      <c r="B105" s="28" t="str">
        <f>Criteria!B104</f>
        <v>RGAA</v>
      </c>
      <c r="C105" s="28" t="str">
        <f>Criteria!C104</f>
        <v>13.3</v>
      </c>
      <c r="D105" s="23" t="str">
        <f>Criteria!D104</f>
        <v>On each web page, does each downloadable office document have an accessible version (excluding special cases)?</v>
      </c>
      <c r="E105" s="23" t="s">
        <v>131</v>
      </c>
      <c r="F105" s="29" t="s">
        <v>136</v>
      </c>
      <c r="G105" s="23"/>
      <c r="H105" s="23"/>
    </row>
    <row r="106" spans="1:8" ht="30" x14ac:dyDescent="0.2">
      <c r="A106" s="109"/>
      <c r="B106" s="28" t="str">
        <f>Criteria!B105</f>
        <v>RGAA</v>
      </c>
      <c r="C106" s="28" t="str">
        <f>Criteria!C105</f>
        <v>13.4</v>
      </c>
      <c r="D106" s="23" t="str">
        <f>Criteria!D105</f>
        <v>For each office document with an accessible version, does this version offer the same information?</v>
      </c>
      <c r="E106" s="23" t="s">
        <v>131</v>
      </c>
      <c r="F106" s="29" t="s">
        <v>136</v>
      </c>
      <c r="G106" s="23"/>
      <c r="H106" s="23"/>
    </row>
    <row r="107" spans="1:8" ht="30" x14ac:dyDescent="0.2">
      <c r="A107" s="109"/>
      <c r="B107" s="28" t="str">
        <f>Criteria!B106</f>
        <v>RGAA</v>
      </c>
      <c r="C107" s="28" t="str">
        <f>Criteria!C106</f>
        <v>13.5</v>
      </c>
      <c r="D107" s="23" t="str">
        <f>Criteria!D106</f>
        <v>Is there an alternative to every cryptic content (ASCII art, emoticon, cryptic syntax) on every web page?</v>
      </c>
      <c r="E107" s="23" t="s">
        <v>131</v>
      </c>
      <c r="F107" s="29" t="s">
        <v>136</v>
      </c>
      <c r="G107" s="23"/>
      <c r="H107" s="23"/>
    </row>
    <row r="108" spans="1:8" ht="45" x14ac:dyDescent="0.2">
      <c r="A108" s="109"/>
      <c r="B108" s="28" t="str">
        <f>Criteria!B107</f>
        <v>RGAA</v>
      </c>
      <c r="C108" s="28" t="str">
        <f>Criteria!C107</f>
        <v>13.6</v>
      </c>
      <c r="D108" s="23" t="str">
        <f>Criteria!D107</f>
        <v>On each web page, for each cryptic content (ASCII art, emoticon, cryptic syntax) having an alternative, is this alternative relevant?</v>
      </c>
      <c r="E108" s="23" t="s">
        <v>131</v>
      </c>
      <c r="F108" s="29" t="s">
        <v>136</v>
      </c>
      <c r="G108" s="23"/>
      <c r="H108" s="23"/>
    </row>
    <row r="109" spans="1:8" ht="30" x14ac:dyDescent="0.2">
      <c r="A109" s="109"/>
      <c r="B109" s="28" t="str">
        <f>Criteria!B108</f>
        <v>RGAA</v>
      </c>
      <c r="C109" s="28" t="str">
        <f>Criteria!C108</f>
        <v>13.7</v>
      </c>
      <c r="D109" s="23" t="str">
        <f>Criteria!D108</f>
        <v>On each web page, are sudden changes in brightness or blinking used correctly?</v>
      </c>
      <c r="E109" s="23" t="s">
        <v>131</v>
      </c>
      <c r="F109" s="29" t="s">
        <v>136</v>
      </c>
      <c r="G109" s="23"/>
      <c r="H109" s="23"/>
    </row>
    <row r="110" spans="1:8" ht="30" x14ac:dyDescent="0.2">
      <c r="A110" s="109"/>
      <c r="B110" s="28" t="str">
        <f>Criteria!B109</f>
        <v>RGAA</v>
      </c>
      <c r="C110" s="28" t="str">
        <f>Criteria!C109</f>
        <v>13.8</v>
      </c>
      <c r="D110" s="23" t="str">
        <f>Criteria!D109</f>
        <v>On each web page, is every moving or blinking content controllable by the user?</v>
      </c>
      <c r="E110" s="23" t="s">
        <v>131</v>
      </c>
      <c r="F110" s="29" t="s">
        <v>136</v>
      </c>
    </row>
    <row r="111" spans="1:8" ht="45" x14ac:dyDescent="0.2">
      <c r="A111" s="109"/>
      <c r="B111" s="28" t="str">
        <f>Criteria!B110</f>
        <v>RGAA</v>
      </c>
      <c r="C111" s="28" t="str">
        <f>Criteria!C110</f>
        <v>13.9</v>
      </c>
      <c r="D111" s="23" t="str">
        <f>Criteria!D110</f>
        <v>On each web page, can the content be viewed in any screen orientation (portrait or landscape) (excluding special cases)?</v>
      </c>
      <c r="E111" s="23" t="s">
        <v>131</v>
      </c>
      <c r="F111" s="29" t="s">
        <v>136</v>
      </c>
    </row>
    <row r="112" spans="1:8" ht="45" x14ac:dyDescent="0.2">
      <c r="A112" s="109"/>
      <c r="B112" s="28" t="str">
        <f>Criteria!B111</f>
        <v>RGAA</v>
      </c>
      <c r="C112" s="28" t="str">
        <f>Criteria!C111</f>
        <v>13.10</v>
      </c>
      <c r="D112" s="23" t="str">
        <f>Criteria!D111</f>
        <v>On each web page, can the features usable or available by means of a complex gesture also be available by means of a simple gesture (excluding special cases)?</v>
      </c>
      <c r="E112" s="23" t="s">
        <v>131</v>
      </c>
      <c r="F112" s="29" t="s">
        <v>136</v>
      </c>
    </row>
    <row r="113" spans="1:6" ht="45" x14ac:dyDescent="0.2">
      <c r="A113" s="109"/>
      <c r="B113" s="28" t="str">
        <f>Criteria!B112</f>
        <v>RGAA</v>
      </c>
      <c r="C113" s="28" t="str">
        <f>Criteria!C112</f>
        <v>13.11</v>
      </c>
      <c r="D113" s="23" t="str">
        <f>Criteria!D112</f>
        <v>On each web page, can actions triggered by a pointing device on a single point on the screen be cancelled (except in special cases)?</v>
      </c>
      <c r="E113" s="23" t="s">
        <v>131</v>
      </c>
      <c r="F113" s="29" t="s">
        <v>136</v>
      </c>
    </row>
    <row r="114" spans="1:6" ht="45" x14ac:dyDescent="0.2">
      <c r="A114" s="109"/>
      <c r="B114" s="28" t="str">
        <f>Criteria!B113</f>
        <v>RGAA</v>
      </c>
      <c r="C114" s="28" t="str">
        <f>Criteria!C113</f>
        <v>13.12</v>
      </c>
      <c r="D114" s="23" t="str">
        <f>Criteria!D113</f>
        <v>On each web page, can the features that involve movement to or from the device be satisfied in an alternative way (excluding special cases)?</v>
      </c>
      <c r="E114" s="23" t="s">
        <v>131</v>
      </c>
      <c r="F114" s="29" t="s">
        <v>136</v>
      </c>
    </row>
    <row r="115" spans="1:6" ht="60" x14ac:dyDescent="0.2">
      <c r="A115" s="109"/>
      <c r="B115" s="28" t="str">
        <f>Criteria!B114</f>
        <v>-</v>
      </c>
      <c r="C115" s="28" t="str">
        <f>Criteria!C114</f>
        <v>13.13</v>
      </c>
      <c r="D115" s="23" t="str">
        <f>Criteria!D114</f>
        <v>For each document conversion feature, is the accessibility information available in the source document kept in the destination document (excluding special cases)?</v>
      </c>
      <c r="E115" s="23" t="s">
        <v>131</v>
      </c>
      <c r="F115" s="29" t="s">
        <v>136</v>
      </c>
    </row>
    <row r="116" spans="1:6" ht="45" x14ac:dyDescent="0.2">
      <c r="A116" s="110"/>
      <c r="B116" s="28" t="str">
        <f>Criteria!B115</f>
        <v>-</v>
      </c>
      <c r="C116" s="28" t="str">
        <f>Criteria!C115</f>
        <v>13.14</v>
      </c>
      <c r="D116" s="23" t="str">
        <f>Criteria!D115</f>
        <v>Does each identification or control feature that relies on the use of biological characteristics of the user have an alternative method?</v>
      </c>
      <c r="E116" s="23" t="s">
        <v>131</v>
      </c>
      <c r="F116" s="29" t="s">
        <v>136</v>
      </c>
    </row>
    <row r="117" spans="1:6" ht="45" x14ac:dyDescent="0.2">
      <c r="A117" s="108" t="str">
        <f>Criteria!$A$116</f>
        <v>DOC &amp; ACCESSIBILITY FEATURES</v>
      </c>
      <c r="B117" s="28" t="str">
        <f>Criteria!B116</f>
        <v>-</v>
      </c>
      <c r="C117" s="28" t="str">
        <f>Criteria!C116</f>
        <v>14.1</v>
      </c>
      <c r="D117" s="23" t="str">
        <f>Criteria!D116</f>
        <v>Does the website's documentation describe the accessibility features available and information relating to compatibility with accessibility?</v>
      </c>
      <c r="E117" s="23" t="s">
        <v>131</v>
      </c>
      <c r="F117" s="29" t="s">
        <v>136</v>
      </c>
    </row>
    <row r="118" spans="1:6" ht="75" x14ac:dyDescent="0.2">
      <c r="A118" s="109"/>
      <c r="B118" s="28" t="str">
        <f>Criteria!B117</f>
        <v>-</v>
      </c>
      <c r="C118" s="28" t="str">
        <f>Criteria!C117</f>
        <v>14.2</v>
      </c>
      <c r="D118" s="23" t="str">
        <f>Criteria!D117</f>
        <v>For each accessibility feature described in the documentation, the mechanism for enabling an accessibility feature meets the accessibility needs of the users concerned. Is this rule respected (excluding special cases)?</v>
      </c>
      <c r="E118" s="23" t="s">
        <v>131</v>
      </c>
      <c r="F118" s="29" t="s">
        <v>136</v>
      </c>
    </row>
    <row r="119" spans="1:6" ht="30" x14ac:dyDescent="0.2">
      <c r="A119" s="110"/>
      <c r="B119" s="28" t="str">
        <f>Criteria!B118</f>
        <v>-</v>
      </c>
      <c r="C119" s="28" t="str">
        <f>Criteria!C118</f>
        <v>14.3</v>
      </c>
      <c r="D119" s="23" t="str">
        <f>Criteria!D118</f>
        <v>Does the website documentation comply with the digital accessibility rules?</v>
      </c>
      <c r="E119" s="23" t="s">
        <v>131</v>
      </c>
      <c r="F119" s="29" t="s">
        <v>136</v>
      </c>
    </row>
    <row r="120" spans="1:6" ht="45" x14ac:dyDescent="0.2">
      <c r="A120" s="108" t="str">
        <f>Criteria!$A$119</f>
        <v>EDITING TOOLS</v>
      </c>
      <c r="B120" s="28" t="str">
        <f>Criteria!B119</f>
        <v>-</v>
      </c>
      <c r="C120" s="28" t="str">
        <f>Criteria!C119</f>
        <v>15.1</v>
      </c>
      <c r="D120" s="23" t="str">
        <f>Criteria!D119</f>
        <v>Does each editing tool allow you to define the accessibility information needed to create content that complies with the digital accessibility rules?</v>
      </c>
      <c r="E120" s="23" t="s">
        <v>131</v>
      </c>
      <c r="F120" s="29" t="s">
        <v>136</v>
      </c>
    </row>
    <row r="121" spans="1:6" ht="45" x14ac:dyDescent="0.2">
      <c r="A121" s="109"/>
      <c r="B121" s="28" t="str">
        <f>Criteria!B120</f>
        <v>-</v>
      </c>
      <c r="C121" s="28" t="str">
        <f>Criteria!C120</f>
        <v>15.2</v>
      </c>
      <c r="D121" s="23" t="str">
        <f>Criteria!D120</f>
        <v>Does each editing tool provide help with creating content that complies with the digital accessibility rules?</v>
      </c>
      <c r="E121" s="23" t="s">
        <v>131</v>
      </c>
      <c r="F121" s="29" t="s">
        <v>136</v>
      </c>
    </row>
    <row r="122" spans="1:6" ht="45" x14ac:dyDescent="0.2">
      <c r="A122" s="109"/>
      <c r="B122" s="28" t="str">
        <f>Criteria!B121</f>
        <v>-</v>
      </c>
      <c r="C122" s="28" t="str">
        <f>Criteria!C121</f>
        <v>15.3</v>
      </c>
      <c r="D122" s="23" t="str">
        <f>Criteria!D121</f>
        <v>Does the content generated by each transformation comply with the digital accessibility rules (excluding special cases)?</v>
      </c>
      <c r="E122" s="23" t="s">
        <v>131</v>
      </c>
      <c r="F122" s="29" t="s">
        <v>136</v>
      </c>
    </row>
    <row r="123" spans="1:6" ht="45" x14ac:dyDescent="0.2">
      <c r="A123" s="109"/>
      <c r="B123" s="28" t="str">
        <f>Criteria!B122</f>
        <v>-</v>
      </c>
      <c r="C123" s="28" t="str">
        <f>Criteria!C122</f>
        <v>15.4</v>
      </c>
      <c r="D123" s="23" t="str">
        <f>Criteria!D122</f>
        <v>For each accessibility error identified by an automatic or semi-automatic accessibility test, does the editing tool provide suggestions for repair?</v>
      </c>
      <c r="E123" s="23" t="s">
        <v>131</v>
      </c>
      <c r="F123" s="29" t="s">
        <v>136</v>
      </c>
    </row>
    <row r="124" spans="1:6" ht="45" x14ac:dyDescent="0.2">
      <c r="A124" s="109"/>
      <c r="B124" s="28" t="str">
        <f>Criteria!B123</f>
        <v>-</v>
      </c>
      <c r="C124" s="28" t="str">
        <f>Criteria!C123</f>
        <v>15.5</v>
      </c>
      <c r="D124" s="23" t="str">
        <f>Criteria!D123</f>
        <v>For each set of templates, at least one template complies with the digital accessibility rules. Is this rule respected?</v>
      </c>
      <c r="E124" s="23" t="s">
        <v>131</v>
      </c>
      <c r="F124" s="29" t="s">
        <v>136</v>
      </c>
    </row>
    <row r="125" spans="1:6" ht="30" x14ac:dyDescent="0.2">
      <c r="A125" s="110"/>
      <c r="B125" s="28" t="str">
        <f>Criteria!B124</f>
        <v>-</v>
      </c>
      <c r="C125" s="28" t="str">
        <f>Criteria!C124</f>
        <v>15.6</v>
      </c>
      <c r="D125" s="23" t="str">
        <f>Criteria!D124</f>
        <v>Is each template that makes it possible to comply with the digital accessibility rules clearly identifiable?</v>
      </c>
      <c r="E125" s="23" t="s">
        <v>131</v>
      </c>
      <c r="F125" s="29" t="s">
        <v>136</v>
      </c>
    </row>
    <row r="126" spans="1:6" ht="60" x14ac:dyDescent="0.2">
      <c r="A126" s="108" t="str">
        <f>Criteria!$A$125</f>
        <v>SUPPORT SERVICES</v>
      </c>
      <c r="B126" s="28" t="str">
        <f>Criteria!B125</f>
        <v>-</v>
      </c>
      <c r="C126" s="28" t="str">
        <f>Criteria!C125</f>
        <v>16.1</v>
      </c>
      <c r="D126" s="23" t="str">
        <f>Criteria!D125</f>
        <v>Does each support service provide information about the accessibility features and accessibility compatibility described in the documentation of the website?</v>
      </c>
      <c r="E126" s="23" t="s">
        <v>131</v>
      </c>
      <c r="F126" s="29" t="s">
        <v>136</v>
      </c>
    </row>
    <row r="127" spans="1:6" ht="45" x14ac:dyDescent="0.2">
      <c r="A127" s="109"/>
      <c r="B127" s="28" t="str">
        <f>Criteria!B126</f>
        <v>-</v>
      </c>
      <c r="C127" s="28" t="str">
        <f>Criteria!C126</f>
        <v>16.2</v>
      </c>
      <c r="D127" s="23" t="str">
        <f>Criteria!D126</f>
        <v>The support service meets the communication needs of people with disabilities directly or through a relay service. Is this rule respected?</v>
      </c>
      <c r="E127" s="23" t="s">
        <v>131</v>
      </c>
      <c r="F127" s="29" t="s">
        <v>136</v>
      </c>
    </row>
    <row r="128" spans="1:6" ht="30" x14ac:dyDescent="0.2">
      <c r="A128" s="110"/>
      <c r="B128" s="28" t="str">
        <f>Criteria!B127</f>
        <v>-</v>
      </c>
      <c r="C128" s="28" t="str">
        <f>Criteria!C127</f>
        <v>16.3</v>
      </c>
      <c r="D128" s="23" t="str">
        <f>Criteria!D127</f>
        <v>Does the documentation provided by the support service comply with the digital accessibility rules?</v>
      </c>
      <c r="E128" s="23" t="s">
        <v>131</v>
      </c>
      <c r="F128" s="29" t="s">
        <v>136</v>
      </c>
    </row>
    <row r="129" spans="1:6" ht="60" x14ac:dyDescent="0.2">
      <c r="A129" s="117" t="str">
        <f>Criteria!$A$128</f>
        <v>REAL-TIME COMMUNICATION</v>
      </c>
      <c r="B129" s="28" t="str">
        <f>Criteria!B128</f>
        <v>-</v>
      </c>
      <c r="C129" s="28" t="str">
        <f>Criteria!C128</f>
        <v>17.1</v>
      </c>
      <c r="D129" s="23" t="str">
        <f>Criteria!D128</f>
        <v>For each two-way voice communication web application, is the application capable of encoding and decoding this communication with a frequency range whose upper limit is at least 7,000 Hz?</v>
      </c>
      <c r="E129" s="23" t="s">
        <v>131</v>
      </c>
      <c r="F129" s="29" t="s">
        <v>136</v>
      </c>
    </row>
    <row r="130" spans="1:6" ht="45" x14ac:dyDescent="0.2">
      <c r="A130" s="109"/>
      <c r="B130" s="28" t="str">
        <f>Criteria!B129</f>
        <v>-</v>
      </c>
      <c r="C130" s="28" t="str">
        <f>Criteria!C129</f>
        <v>17.2</v>
      </c>
      <c r="D130" s="23" t="str">
        <f>Criteria!D129</f>
        <v>Does every web application that enables two-way voice communication have real-time text communication functionality?</v>
      </c>
      <c r="E130" s="23" t="s">
        <v>131</v>
      </c>
      <c r="F130" s="29" t="s">
        <v>136</v>
      </c>
    </row>
    <row r="131" spans="1:6" ht="45" x14ac:dyDescent="0.2">
      <c r="A131" s="109"/>
      <c r="B131" s="28" t="str">
        <f>Criteria!B130</f>
        <v>-</v>
      </c>
      <c r="C131" s="28" t="str">
        <f>Criteria!C130</f>
        <v>17.3</v>
      </c>
      <c r="D131" s="23" t="str">
        <f>Criteria!D130</f>
        <v>For each web application that enables two-way voice communication and real-time text, can both modes be used simultaneously?</v>
      </c>
      <c r="E131" s="23" t="s">
        <v>131</v>
      </c>
      <c r="F131" s="29" t="s">
        <v>136</v>
      </c>
    </row>
    <row r="132" spans="1:6" ht="30" x14ac:dyDescent="0.2">
      <c r="A132" s="109"/>
      <c r="B132" s="28" t="str">
        <f>Criteria!B131</f>
        <v>-</v>
      </c>
      <c r="C132" s="28" t="str">
        <f>Criteria!C131</f>
        <v>17.4</v>
      </c>
      <c r="D132" s="23" t="str">
        <f>Criteria!D131</f>
        <v>For each real-time text (RTT) functionality, can the messages be identified (excluding special cases)?</v>
      </c>
      <c r="E132" s="23" t="s">
        <v>131</v>
      </c>
      <c r="F132" s="29" t="s">
        <v>136</v>
      </c>
    </row>
    <row r="133" spans="1:6" ht="30" x14ac:dyDescent="0.2">
      <c r="A133" s="109"/>
      <c r="B133" s="28" t="str">
        <f>Criteria!B132</f>
        <v>-</v>
      </c>
      <c r="C133" s="28" t="str">
        <f>Criteria!C132</f>
        <v>17.5</v>
      </c>
      <c r="D133" s="23" t="str">
        <f>Criteria!D132</f>
        <v>For each two-way voice communication web application, is there a visual indicator of oral activity?</v>
      </c>
      <c r="E133" s="23" t="s">
        <v>131</v>
      </c>
      <c r="F133" s="29" t="s">
        <v>136</v>
      </c>
    </row>
    <row r="134" spans="1:6" ht="60" x14ac:dyDescent="0.2">
      <c r="A134" s="109"/>
      <c r="B134" s="28" t="str">
        <f>Criteria!B133</f>
        <v>-</v>
      </c>
      <c r="C134" s="28" t="str">
        <f>Criteria!C133</f>
        <v>17.6</v>
      </c>
      <c r="D134" s="23" t="str">
        <f>Criteria!D133</f>
        <v>Does each real-time text communication web application that can interact with other real-time text communication applications comply with the interoperability rules in force?</v>
      </c>
      <c r="E134" s="23" t="s">
        <v>131</v>
      </c>
      <c r="F134" s="29" t="s">
        <v>136</v>
      </c>
    </row>
    <row r="135" spans="1:6" ht="45" x14ac:dyDescent="0.2">
      <c r="A135" s="109"/>
      <c r="B135" s="28" t="str">
        <f>Criteria!B134</f>
        <v>-</v>
      </c>
      <c r="C135" s="28" t="str">
        <f>Criteria!C134</f>
        <v>17.7</v>
      </c>
      <c r="D135" s="23" t="str">
        <f>Criteria!D134</f>
        <v>For each real-time text communication (RTT) web application, the transmission time for each input unit is 500ms or less. Is this rule respected?</v>
      </c>
      <c r="E135" s="23" t="s">
        <v>131</v>
      </c>
      <c r="F135" s="29" t="s">
        <v>136</v>
      </c>
    </row>
    <row r="136" spans="1:6" ht="30" x14ac:dyDescent="0.2">
      <c r="A136" s="109"/>
      <c r="B136" s="28" t="str">
        <f>Criteria!B135</f>
        <v>-</v>
      </c>
      <c r="C136" s="28" t="str">
        <f>Criteria!C135</f>
        <v>17.8</v>
      </c>
      <c r="D136" s="23" t="str">
        <f>Criteria!D135</f>
        <v>For each telecommunication web application, is it possible to identify the person initiating a call?</v>
      </c>
      <c r="E136" s="23" t="s">
        <v>131</v>
      </c>
      <c r="F136" s="29" t="s">
        <v>136</v>
      </c>
    </row>
    <row r="137" spans="1:6" ht="60" x14ac:dyDescent="0.2">
      <c r="A137" s="109"/>
      <c r="B137" s="28" t="str">
        <f>Criteria!B136</f>
        <v>-</v>
      </c>
      <c r="C137" s="28" t="str">
        <f>Criteria!C136</f>
        <v>17.9</v>
      </c>
      <c r="D137" s="23" t="str">
        <f>Criteria!D136</f>
        <v>For each two-way voice communication web application which makes it possible to identify the activity of a speaker, it is possible to identify the activity of a signer. Is this rule respected?</v>
      </c>
      <c r="E137" s="23" t="s">
        <v>131</v>
      </c>
      <c r="F137" s="29" t="s">
        <v>136</v>
      </c>
    </row>
    <row r="138" spans="1:6" ht="45" x14ac:dyDescent="0.2">
      <c r="A138" s="109"/>
      <c r="B138" s="28" t="str">
        <f>Criteria!B137</f>
        <v>-</v>
      </c>
      <c r="C138" s="28" t="str">
        <f>Criteria!C137</f>
        <v>17.10</v>
      </c>
      <c r="D138" s="23" t="str">
        <f>Criteria!D137</f>
        <v>For each two-way voice communication web application that has voice-based services, can these be used without the need to listen or speak?</v>
      </c>
      <c r="E138" s="23" t="s">
        <v>131</v>
      </c>
      <c r="F138" s="29" t="s">
        <v>136</v>
      </c>
    </row>
    <row r="139" spans="1:6" ht="45" x14ac:dyDescent="0.2">
      <c r="A139" s="110"/>
      <c r="B139" s="28" t="str">
        <f>Criteria!B138</f>
        <v>-</v>
      </c>
      <c r="C139" s="28" t="str">
        <f>Criteria!C138</f>
        <v>17.11</v>
      </c>
      <c r="D139" s="23" t="str">
        <f>Criteria!D138</f>
        <v>For each two-way voice communication web application that has real-time video, is the quality of the video sufficient?</v>
      </c>
      <c r="E139" s="23" t="s">
        <v>131</v>
      </c>
      <c r="F139" s="29" t="s">
        <v>136</v>
      </c>
    </row>
  </sheetData>
  <mergeCells count="19">
    <mergeCell ref="A129:A139"/>
    <mergeCell ref="A4:A12"/>
    <mergeCell ref="A13:A14"/>
    <mergeCell ref="A15:A17"/>
    <mergeCell ref="A92:A102"/>
    <mergeCell ref="A103:A116"/>
    <mergeCell ref="A117:A119"/>
    <mergeCell ref="A120:A125"/>
    <mergeCell ref="A126:A128"/>
    <mergeCell ref="A46:A50"/>
    <mergeCell ref="A51:A60"/>
    <mergeCell ref="A61:A64"/>
    <mergeCell ref="A65:A78"/>
    <mergeCell ref="A79:A91"/>
    <mergeCell ref="A1:H1"/>
    <mergeCell ref="A2:H2"/>
    <mergeCell ref="A18:A35"/>
    <mergeCell ref="A36:A43"/>
    <mergeCell ref="A44:A45"/>
  </mergeCells>
  <conditionalFormatting sqref="E4:E139">
    <cfRule type="cellIs" dxfId="13" priority="1" operator="equal">
      <formula>"C"</formula>
    </cfRule>
    <cfRule type="cellIs" dxfId="12" priority="2" operator="equal">
      <formula>"NC"</formula>
    </cfRule>
    <cfRule type="cellIs" dxfId="11" priority="3" operator="equal">
      <formula>"NA"</formula>
    </cfRule>
    <cfRule type="cellIs" dxfId="10" priority="4" operator="equal">
      <formula>"NT"</formula>
    </cfRule>
  </conditionalFormatting>
  <conditionalFormatting sqref="F4:F139">
    <cfRule type="cellIs" dxfId="9" priority="5" operator="equal">
      <formula>"D"</formula>
    </cfRule>
    <cfRule type="cellIs" dxfId="8" priority="6" operator="equal">
      <formula>"E"</formula>
    </cfRule>
    <cfRule type="cellIs" dxfId="7" priority="7" operator="equal">
      <formula>"N"</formula>
    </cfRule>
  </conditionalFormatting>
  <dataValidations count="2">
    <dataValidation type="list" operator="equal" showErrorMessage="1" sqref="E4:E139" xr:uid="{53B83F4F-B464-DE44-8263-E2AC4DDBCB11}">
      <formula1>"C,NC,NA,NT"</formula1>
      <formula2>0</formula2>
    </dataValidation>
    <dataValidation type="list" operator="equal" showErrorMessage="1" sqref="F4:F139" xr:uid="{CCFB9257-EB13-F740-8511-58426B1CE27D}">
      <formula1>"D,E,N"</formula1>
    </dataValidation>
  </dataValidations>
  <pageMargins left="0.39374999999999999" right="0.39374999999999999" top="0.53263888888888899" bottom="0.39374999999999999" header="0.39374999999999999" footer="0.39374999999999999"/>
  <pageSetup scale="74" pageOrder="overThenDown" orientation="portrait" horizontalDpi="300" verticalDpi="300"/>
  <headerFooter>
    <oddHeader>&amp;L&amp;10RGAA 3.0 - Relevé pour le site : wwww.site.fr&amp;R&amp;10&amp;P/&amp;N - &amp;A</oddHead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Feuil20"/>
  <dimension ref="A1:AMJ139"/>
  <sheetViews>
    <sheetView zoomScaleNormal="100" zoomScalePageLayoutView="60" workbookViewId="0">
      <selection activeCell="A3" sqref="A3:H3"/>
    </sheetView>
  </sheetViews>
  <sheetFormatPr defaultColWidth="9.5546875" defaultRowHeight="15" x14ac:dyDescent="0.2"/>
  <cols>
    <col min="1" max="1" width="4.109375" customWidth="1"/>
    <col min="2" max="2" width="4.5546875" bestFit="1" customWidth="1"/>
    <col min="3" max="3" width="5.5546875" style="11" customWidth="1"/>
    <col min="4" max="4" width="39.88671875" style="1" customWidth="1"/>
    <col min="5" max="5" width="3.88671875" style="1" customWidth="1"/>
    <col min="6" max="6" width="3.109375" style="1" customWidth="1"/>
    <col min="7" max="7" width="79.88671875" style="1" customWidth="1"/>
    <col min="8" max="8" width="22.88671875" style="1" customWidth="1"/>
    <col min="9" max="9" width="64.33203125" style="1" customWidth="1"/>
    <col min="10" max="65" width="9.5546875" style="1"/>
    <col min="1025" max="1025" width="7.33203125" customWidth="1"/>
  </cols>
  <sheetData>
    <row r="1" spans="1:1024" ht="15.75" x14ac:dyDescent="0.2">
      <c r="A1" s="93" t="str">
        <f>Sample!A1</f>
        <v>RAWeb 1 - ASSESSMENT GRID</v>
      </c>
      <c r="B1" s="93"/>
      <c r="C1" s="93"/>
      <c r="D1" s="93"/>
      <c r="E1" s="93"/>
      <c r="F1" s="93"/>
      <c r="G1" s="93"/>
      <c r="H1" s="93"/>
    </row>
    <row r="2" spans="1:1024" x14ac:dyDescent="0.2">
      <c r="A2" s="118" t="str">
        <f>CONCATENATE(Sample!B23," : ",Sample!C23)</f>
        <v>News : http://www.site.lu/actualites.html</v>
      </c>
      <c r="B2" s="118"/>
      <c r="C2" s="118"/>
      <c r="D2" s="118"/>
      <c r="E2" s="118"/>
      <c r="F2" s="118"/>
      <c r="G2" s="118"/>
      <c r="H2" s="118"/>
    </row>
    <row r="3" spans="1:1024" ht="117.75" x14ac:dyDescent="0.2">
      <c r="A3" s="88" t="s">
        <v>218</v>
      </c>
      <c r="B3" s="88" t="s">
        <v>155</v>
      </c>
      <c r="C3" s="88" t="s">
        <v>235</v>
      </c>
      <c r="D3" s="47" t="s">
        <v>236</v>
      </c>
      <c r="E3" s="88" t="s">
        <v>240</v>
      </c>
      <c r="F3" s="88" t="s">
        <v>241</v>
      </c>
      <c r="G3" s="47" t="s">
        <v>242</v>
      </c>
      <c r="H3" s="47" t="s">
        <v>243</v>
      </c>
    </row>
    <row r="4" spans="1:1024" ht="30" x14ac:dyDescent="0.2">
      <c r="A4" s="108" t="str">
        <f>Criteria!$A$3</f>
        <v>IMAGES</v>
      </c>
      <c r="B4" s="28" t="str">
        <f>Criteria!B3</f>
        <v>RGAA</v>
      </c>
      <c r="C4" s="28" t="str">
        <f>Criteria!C3</f>
        <v>1.1</v>
      </c>
      <c r="D4" s="23" t="str">
        <f>Criteria!D3</f>
        <v>Does each image conveying information have a text alternative?</v>
      </c>
      <c r="E4" s="23" t="s">
        <v>131</v>
      </c>
      <c r="F4" s="29" t="s">
        <v>136</v>
      </c>
      <c r="G4" s="23"/>
      <c r="H4" s="23"/>
      <c r="I4"/>
    </row>
    <row r="5" spans="1:1024" ht="30" x14ac:dyDescent="0.2">
      <c r="A5" s="109"/>
      <c r="B5" s="28" t="str">
        <f>Criteria!B4</f>
        <v>RGAA</v>
      </c>
      <c r="C5" s="28" t="str">
        <f>Criteria!C4</f>
        <v>1.2</v>
      </c>
      <c r="D5" s="23" t="str">
        <f>Criteria!D4</f>
        <v>Is every decorative image correctly ignored by assistive technologies?</v>
      </c>
      <c r="E5" s="23" t="s">
        <v>131</v>
      </c>
      <c r="F5" s="29" t="s">
        <v>136</v>
      </c>
      <c r="G5" s="23"/>
      <c r="H5" s="23"/>
      <c r="AME5" s="12"/>
      <c r="AMF5" s="12"/>
      <c r="AMG5" s="12"/>
      <c r="AMH5" s="12"/>
      <c r="AMI5" s="12"/>
      <c r="AMJ5" s="12"/>
    </row>
    <row r="6" spans="1:1024" ht="45" x14ac:dyDescent="0.2">
      <c r="A6" s="109"/>
      <c r="B6" s="28" t="str">
        <f>Criteria!B5</f>
        <v>RGAA</v>
      </c>
      <c r="C6" s="28" t="str">
        <f>Criteria!C5</f>
        <v>1.3</v>
      </c>
      <c r="D6" s="23" t="str">
        <f>Criteria!D5</f>
        <v>For each image conveying information with a text alternative, is this alternative relevant (excluding special cases)?</v>
      </c>
      <c r="E6" s="23" t="s">
        <v>131</v>
      </c>
      <c r="F6" s="29" t="s">
        <v>136</v>
      </c>
      <c r="G6" s="23"/>
      <c r="H6" s="23"/>
    </row>
    <row r="7" spans="1:1024" ht="45" x14ac:dyDescent="0.2">
      <c r="A7" s="109"/>
      <c r="B7" s="28" t="str">
        <f>Criteria!B6</f>
        <v>RGAA</v>
      </c>
      <c r="C7" s="28" t="str">
        <f>Criteria!C6</f>
        <v>1.4</v>
      </c>
      <c r="D7" s="23" t="str">
        <f>Criteria!D6</f>
        <v>For each image used as a CAPTCHA or test image, with a text alternative, does this alternative make it possible to identify the nature and function of the image?</v>
      </c>
      <c r="E7" s="23" t="s">
        <v>131</v>
      </c>
      <c r="F7" s="29" t="s">
        <v>136</v>
      </c>
      <c r="G7" s="23"/>
      <c r="H7" s="23"/>
    </row>
    <row r="8" spans="1:1024" ht="45" x14ac:dyDescent="0.2">
      <c r="A8" s="109"/>
      <c r="B8" s="28" t="str">
        <f>Criteria!B7</f>
        <v>RGAA</v>
      </c>
      <c r="C8" s="28" t="str">
        <f>Criteria!C7</f>
        <v>1.5</v>
      </c>
      <c r="D8" s="23" t="str">
        <f>Criteria!D7</f>
        <v>For each image used as a CAPTCHA, is there an alternative access solution to the content or to the CAPTCHA function?</v>
      </c>
      <c r="E8" s="23" t="s">
        <v>131</v>
      </c>
      <c r="F8" s="29" t="s">
        <v>136</v>
      </c>
      <c r="G8" s="42"/>
      <c r="H8" s="23"/>
    </row>
    <row r="9" spans="1:1024" ht="30" x14ac:dyDescent="0.2">
      <c r="A9" s="109"/>
      <c r="B9" s="28" t="str">
        <f>Criteria!B8</f>
        <v>RGAA</v>
      </c>
      <c r="C9" s="28" t="str">
        <f>Criteria!C8</f>
        <v>1.6</v>
      </c>
      <c r="D9" s="23" t="str">
        <f>Criteria!D8</f>
        <v>Does each image conveying information have, if necessary, a detailed description?</v>
      </c>
      <c r="E9" s="23" t="s">
        <v>131</v>
      </c>
      <c r="F9" s="29" t="s">
        <v>136</v>
      </c>
      <c r="G9" s="23"/>
      <c r="H9" s="23"/>
    </row>
    <row r="10" spans="1:1024" ht="30" x14ac:dyDescent="0.2">
      <c r="A10" s="109"/>
      <c r="B10" s="28" t="str">
        <f>Criteria!B9</f>
        <v>RGAA</v>
      </c>
      <c r="C10" s="28" t="str">
        <f>Criteria!C9</f>
        <v>1.7</v>
      </c>
      <c r="D10" s="23" t="str">
        <f>Criteria!D9</f>
        <v>For each image conveying information with a detailed description, is this description relevant?</v>
      </c>
      <c r="E10" s="23" t="s">
        <v>131</v>
      </c>
      <c r="F10" s="29" t="s">
        <v>136</v>
      </c>
      <c r="G10" s="23"/>
      <c r="H10" s="23"/>
    </row>
    <row r="11" spans="1:1024" ht="60" x14ac:dyDescent="0.2">
      <c r="A11" s="109"/>
      <c r="B11" s="28" t="str">
        <f>Criteria!B10</f>
        <v>RGAA</v>
      </c>
      <c r="C11" s="28" t="str">
        <f>Criteria!C10</f>
        <v>1.8</v>
      </c>
      <c r="D11" s="23" t="str">
        <f>Criteria!D10</f>
        <v>In the absence of a replacement mechanism, each image of text conveying information must, if possible, be replaced by styled text. Is this rule respected (excluding special cases)?</v>
      </c>
      <c r="E11" s="23" t="s">
        <v>131</v>
      </c>
      <c r="F11" s="29" t="s">
        <v>136</v>
      </c>
      <c r="G11" s="23"/>
      <c r="H11" s="23"/>
    </row>
    <row r="12" spans="1:1024" ht="30" x14ac:dyDescent="0.2">
      <c r="A12" s="110"/>
      <c r="B12" s="28" t="str">
        <f>Criteria!B11</f>
        <v>RGAA</v>
      </c>
      <c r="C12" s="28" t="str">
        <f>Criteria!C11</f>
        <v>1.9</v>
      </c>
      <c r="D12" s="23" t="str">
        <f>Criteria!D11</f>
        <v>Is each image caption, if necessary, correctly linked to the corresponding image?</v>
      </c>
      <c r="E12" s="23" t="s">
        <v>131</v>
      </c>
      <c r="F12" s="29" t="s">
        <v>136</v>
      </c>
      <c r="G12" s="23"/>
      <c r="H12" s="23"/>
    </row>
    <row r="13" spans="1:1024" ht="30" x14ac:dyDescent="0.2">
      <c r="A13" s="108" t="str">
        <f>Criteria!$A$12</f>
        <v>FRAMES</v>
      </c>
      <c r="B13" s="28" t="str">
        <f>Criteria!B12</f>
        <v>RGAA</v>
      </c>
      <c r="C13" s="28" t="str">
        <f>Criteria!C12</f>
        <v>2.1</v>
      </c>
      <c r="D13" s="23" t="str">
        <f>Criteria!D12</f>
        <v>Does each frame have a frame title?</v>
      </c>
      <c r="E13" s="23" t="s">
        <v>131</v>
      </c>
      <c r="F13" s="29" t="s">
        <v>136</v>
      </c>
      <c r="G13" s="30"/>
      <c r="H13" s="23"/>
    </row>
    <row r="14" spans="1:1024" ht="30" x14ac:dyDescent="0.2">
      <c r="A14" s="110"/>
      <c r="B14" s="28" t="str">
        <f>Criteria!B13</f>
        <v>RGAA</v>
      </c>
      <c r="C14" s="28" t="str">
        <f>Criteria!C13</f>
        <v>2.2</v>
      </c>
      <c r="D14" s="23" t="str">
        <f>Criteria!D13</f>
        <v>For each frame with a frame title, is this frame title relevant?</v>
      </c>
      <c r="E14" s="23" t="s">
        <v>131</v>
      </c>
      <c r="F14" s="29" t="s">
        <v>136</v>
      </c>
      <c r="G14" s="23"/>
      <c r="H14" s="23"/>
    </row>
    <row r="15" spans="1:1024" ht="30" x14ac:dyDescent="0.2">
      <c r="A15" s="108" t="str">
        <f>Criteria!$A$14</f>
        <v>COLOURS</v>
      </c>
      <c r="B15" s="28" t="str">
        <f>Criteria!B14</f>
        <v>RGAA</v>
      </c>
      <c r="C15" s="28" t="str">
        <f>Criteria!C14</f>
        <v>3.1</v>
      </c>
      <c r="D15" s="23" t="str">
        <f>Criteria!D14</f>
        <v>On each web page, the information must not be provided by colour alone. Is this rule respected?</v>
      </c>
      <c r="E15" s="23" t="s">
        <v>131</v>
      </c>
      <c r="F15" s="29" t="s">
        <v>136</v>
      </c>
      <c r="G15" s="23"/>
      <c r="H15" s="23"/>
    </row>
    <row r="16" spans="1:1024" ht="45" x14ac:dyDescent="0.2">
      <c r="A16" s="109"/>
      <c r="B16" s="28" t="str">
        <f>Criteria!B15</f>
        <v>RGAA</v>
      </c>
      <c r="C16" s="28" t="str">
        <f>Criteria!C15</f>
        <v>3.2</v>
      </c>
      <c r="D16" s="23" t="str">
        <f>Criteria!D15</f>
        <v>On each web page, is the contrast between the colour of the text and the colour of its background sufficiently high (excluding special cases)?</v>
      </c>
      <c r="E16" s="23" t="s">
        <v>131</v>
      </c>
      <c r="F16" s="29" t="s">
        <v>136</v>
      </c>
      <c r="G16" s="23"/>
      <c r="H16" s="23"/>
    </row>
    <row r="17" spans="1:8" ht="60" x14ac:dyDescent="0.2">
      <c r="A17" s="110"/>
      <c r="B17" s="28" t="str">
        <f>Criteria!B16</f>
        <v>RGAA</v>
      </c>
      <c r="C17" s="28" t="str">
        <f>Criteria!C16</f>
        <v>3.3</v>
      </c>
      <c r="D17" s="23" t="str">
        <f>Criteria!D16</f>
        <v>On each web page, are the colours used in the user interface components or graphic element conveying informations sufficiently contrasting (excluding special cases)?</v>
      </c>
      <c r="E17" s="23" t="s">
        <v>131</v>
      </c>
      <c r="F17" s="29" t="s">
        <v>136</v>
      </c>
      <c r="G17" s="23"/>
      <c r="H17" s="23"/>
    </row>
    <row r="18" spans="1:8" ht="45" x14ac:dyDescent="0.2">
      <c r="A18" s="108" t="str">
        <f>Criteria!$A$17</f>
        <v>MULTIMEDIA</v>
      </c>
      <c r="B18" s="28" t="str">
        <f>Criteria!B17</f>
        <v>RGAA</v>
      </c>
      <c r="C18" s="28" t="str">
        <f>Criteria!C17</f>
        <v>4.1</v>
      </c>
      <c r="D18" s="23" t="str">
        <f>Criteria!D17</f>
        <v>Does each pre-recorded time-based media have, if necessary, a transcript or an audio description (excluding special cases)?</v>
      </c>
      <c r="E18" s="23" t="s">
        <v>131</v>
      </c>
      <c r="F18" s="29" t="s">
        <v>136</v>
      </c>
      <c r="G18" s="23"/>
      <c r="H18" s="23"/>
    </row>
    <row r="19" spans="1:8" ht="45" x14ac:dyDescent="0.2">
      <c r="A19" s="109"/>
      <c r="B19" s="28" t="str">
        <f>Criteria!B18</f>
        <v>RGAA</v>
      </c>
      <c r="C19" s="28" t="str">
        <f>Criteria!C18</f>
        <v>4.2</v>
      </c>
      <c r="D19" s="23" t="str">
        <f>Criteria!D18</f>
        <v>For each pre-recorded time-based media with a synchronised transcript or audio description, are these relevant (excluding special cases)?</v>
      </c>
      <c r="E19" s="23" t="s">
        <v>131</v>
      </c>
      <c r="F19" s="29" t="s">
        <v>136</v>
      </c>
      <c r="G19" s="23"/>
      <c r="H19" s="23"/>
    </row>
    <row r="20" spans="1:8" ht="45" x14ac:dyDescent="0.2">
      <c r="A20" s="109"/>
      <c r="B20" s="28" t="str">
        <f>Criteria!B19</f>
        <v>RGAA</v>
      </c>
      <c r="C20" s="28" t="str">
        <f>Criteria!C19</f>
        <v>4.3</v>
      </c>
      <c r="D20" s="23" t="str">
        <f>Criteria!D19</f>
        <v>Does each pre-recorded synchronised time-based media have, if necessary, synchronised captions (excluding special cases)?</v>
      </c>
      <c r="E20" s="23" t="s">
        <v>131</v>
      </c>
      <c r="F20" s="29" t="s">
        <v>136</v>
      </c>
      <c r="G20" s="23"/>
      <c r="H20" s="23"/>
    </row>
    <row r="21" spans="1:8" ht="45" x14ac:dyDescent="0.2">
      <c r="A21" s="109"/>
      <c r="B21" s="28" t="str">
        <f>Criteria!B20</f>
        <v>RGAA</v>
      </c>
      <c r="C21" s="28" t="str">
        <f>Criteria!C20</f>
        <v>4.4</v>
      </c>
      <c r="D21" s="23" t="str">
        <f>Criteria!D20</f>
        <v>For each pre-recorded synchronised time-based media with synchronised subtitles, are these captions relevant?</v>
      </c>
      <c r="E21" s="23" t="s">
        <v>131</v>
      </c>
      <c r="F21" s="29" t="s">
        <v>136</v>
      </c>
      <c r="G21" s="23"/>
      <c r="H21" s="23"/>
    </row>
    <row r="22" spans="1:8" ht="45" x14ac:dyDescent="0.2">
      <c r="A22" s="109"/>
      <c r="B22" s="28" t="str">
        <f>Criteria!B21</f>
        <v>RGAA</v>
      </c>
      <c r="C22" s="28" t="str">
        <f>Criteria!C21</f>
        <v>4.5</v>
      </c>
      <c r="D22" s="23" t="str">
        <f>Criteria!D21</f>
        <v>Does each pre-recorded time-based media have, if necessary, a synchronised audio description (excluding special cases)?</v>
      </c>
      <c r="E22" s="23" t="s">
        <v>131</v>
      </c>
      <c r="F22" s="29" t="s">
        <v>136</v>
      </c>
      <c r="G22" s="23"/>
      <c r="H22" s="23"/>
    </row>
    <row r="23" spans="1:8" ht="45" x14ac:dyDescent="0.2">
      <c r="A23" s="109"/>
      <c r="B23" s="28" t="str">
        <f>Criteria!B22</f>
        <v>RGAA</v>
      </c>
      <c r="C23" s="28" t="str">
        <f>Criteria!C22</f>
        <v>4.6</v>
      </c>
      <c r="D23" s="23" t="str">
        <f>Criteria!D22</f>
        <v>For each pre-recorded time-based media with a synchronised audio description, is this audio description relevant?</v>
      </c>
      <c r="E23" s="23" t="s">
        <v>131</v>
      </c>
      <c r="F23" s="29" t="s">
        <v>136</v>
      </c>
      <c r="G23" s="23"/>
      <c r="H23" s="23"/>
    </row>
    <row r="24" spans="1:8" ht="30" x14ac:dyDescent="0.2">
      <c r="A24" s="109"/>
      <c r="B24" s="28" t="str">
        <f>Criteria!B23</f>
        <v>RGAA</v>
      </c>
      <c r="C24" s="28" t="str">
        <f>Criteria!C23</f>
        <v>4.7</v>
      </c>
      <c r="D24" s="23" t="str">
        <f>Criteria!D23</f>
        <v>Is each time-based media clearly identifiable (excluding special cases)?</v>
      </c>
      <c r="E24" s="23" t="s">
        <v>131</v>
      </c>
      <c r="F24" s="29" t="s">
        <v>136</v>
      </c>
      <c r="G24" s="23"/>
      <c r="H24" s="23"/>
    </row>
    <row r="25" spans="1:8" ht="30" x14ac:dyDescent="0.2">
      <c r="A25" s="109"/>
      <c r="B25" s="28" t="str">
        <f>Criteria!B24</f>
        <v>RGAA</v>
      </c>
      <c r="C25" s="28" t="str">
        <f>Criteria!C24</f>
        <v>4.8</v>
      </c>
      <c r="D25" s="23" t="str">
        <f>Criteria!D24</f>
        <v>Does each non-time-based media have, if necessary, an alternative (excluding special cases)?</v>
      </c>
      <c r="E25" s="23" t="s">
        <v>131</v>
      </c>
      <c r="F25" s="29" t="s">
        <v>136</v>
      </c>
      <c r="G25" s="23"/>
      <c r="H25" s="23"/>
    </row>
    <row r="26" spans="1:8" ht="30" x14ac:dyDescent="0.2">
      <c r="A26" s="109"/>
      <c r="B26" s="28" t="str">
        <f>Criteria!B25</f>
        <v>RGAA</v>
      </c>
      <c r="C26" s="28" t="str">
        <f>Criteria!C25</f>
        <v>4.9</v>
      </c>
      <c r="D26" s="23" t="str">
        <f>Criteria!D25</f>
        <v>For each non-time-based media having an alternative, is this alternative relevant?</v>
      </c>
      <c r="E26" s="23" t="s">
        <v>131</v>
      </c>
      <c r="F26" s="29" t="s">
        <v>136</v>
      </c>
      <c r="G26" s="23"/>
      <c r="H26" s="23"/>
    </row>
    <row r="27" spans="1:8" ht="30" x14ac:dyDescent="0.2">
      <c r="A27" s="109"/>
      <c r="B27" s="28" t="str">
        <f>Criteria!B26</f>
        <v>RGAA</v>
      </c>
      <c r="C27" s="28" t="str">
        <f>Criteria!C26</f>
        <v>4.10</v>
      </c>
      <c r="D27" s="23" t="str">
        <f>Criteria!D26</f>
        <v>Is each automatically triggered sound controllable by the user?</v>
      </c>
      <c r="E27" s="23" t="s">
        <v>131</v>
      </c>
      <c r="F27" s="29" t="s">
        <v>136</v>
      </c>
      <c r="G27" s="23"/>
      <c r="H27" s="23"/>
    </row>
    <row r="28" spans="1:8" ht="30" x14ac:dyDescent="0.2">
      <c r="A28" s="109"/>
      <c r="B28" s="28" t="str">
        <f>Criteria!B27</f>
        <v>RGAA</v>
      </c>
      <c r="C28" s="28" t="str">
        <f>Criteria!C27</f>
        <v>4.11</v>
      </c>
      <c r="D28" s="23" t="str">
        <f>Criteria!D27</f>
        <v>Is the viewing of each time-based media, if required, controllable by keyboard and any pointing device?</v>
      </c>
      <c r="E28" s="23" t="s">
        <v>131</v>
      </c>
      <c r="F28" s="29" t="s">
        <v>136</v>
      </c>
      <c r="G28" s="23"/>
      <c r="H28" s="23"/>
    </row>
    <row r="29" spans="1:8" ht="45" x14ac:dyDescent="0.2">
      <c r="A29" s="109"/>
      <c r="B29" s="28" t="str">
        <f>Criteria!B28</f>
        <v>RGAA</v>
      </c>
      <c r="C29" s="28" t="str">
        <f>Criteria!C28</f>
        <v>4.12</v>
      </c>
      <c r="D29" s="23" t="str">
        <f>Criteria!D28</f>
        <v>Is the viewing of each non-time-based media accessible and operable by keyboard and any pointing device?</v>
      </c>
      <c r="E29" s="23" t="s">
        <v>131</v>
      </c>
      <c r="F29" s="29" t="s">
        <v>136</v>
      </c>
      <c r="G29" s="23"/>
      <c r="H29" s="23"/>
    </row>
    <row r="30" spans="1:8" ht="45" x14ac:dyDescent="0.2">
      <c r="A30" s="109"/>
      <c r="B30" s="28" t="str">
        <f>Criteria!B29</f>
        <v>RGAA</v>
      </c>
      <c r="C30" s="28" t="str">
        <f>Criteria!C29</f>
        <v>4.13</v>
      </c>
      <c r="D30" s="23" t="str">
        <f>Criteria!D29</f>
        <v>Is each time-based media and non-time-based media compatible with assistive technologies (excluding special cases)?</v>
      </c>
      <c r="E30" s="23" t="s">
        <v>131</v>
      </c>
      <c r="F30" s="29" t="s">
        <v>136</v>
      </c>
      <c r="G30" s="23"/>
      <c r="H30" s="23"/>
    </row>
    <row r="31" spans="1:8" ht="60" x14ac:dyDescent="0.2">
      <c r="A31" s="109"/>
      <c r="B31" s="28" t="str">
        <f>Criteria!B30</f>
        <v>-</v>
      </c>
      <c r="C31" s="28" t="str">
        <f>Criteria!C30</f>
        <v>4.14</v>
      </c>
      <c r="D31" s="23" t="str">
        <f>Criteria!D30</f>
        <v>For each time-based media that has a synchronised caption or audio description track, are the control features for these alternatives presented at the same level as the main features?</v>
      </c>
      <c r="E31" s="23" t="s">
        <v>131</v>
      </c>
      <c r="F31" s="29" t="s">
        <v>136</v>
      </c>
      <c r="G31" s="23"/>
      <c r="H31" s="23"/>
    </row>
    <row r="32" spans="1:8" ht="60" x14ac:dyDescent="0.2">
      <c r="A32" s="109"/>
      <c r="B32" s="28" t="str">
        <f>Criteria!B31</f>
        <v>-</v>
      </c>
      <c r="C32" s="28" t="str">
        <f>Criteria!C31</f>
        <v>4.15</v>
      </c>
      <c r="D32" s="23" t="str">
        <f>Criteria!D31</f>
        <v>For each feature that transmits, converts or records pre-recorded synchronised time-based media that has a captions track, are the captions correctly preserved at the end of the process?</v>
      </c>
      <c r="E32" s="23" t="s">
        <v>131</v>
      </c>
      <c r="F32" s="29" t="s">
        <v>136</v>
      </c>
      <c r="G32" s="23"/>
      <c r="H32" s="23"/>
    </row>
    <row r="33" spans="1:9" ht="60" x14ac:dyDescent="0.2">
      <c r="A33" s="109"/>
      <c r="B33" s="28" t="str">
        <f>Criteria!B32</f>
        <v>-</v>
      </c>
      <c r="C33" s="28" t="str">
        <f>Criteria!C32</f>
        <v>4.16</v>
      </c>
      <c r="D33" s="23" t="str">
        <f>Criteria!D32</f>
        <v>For each feature that transmits, converts or records a pre-recorded time-based media with an audio description, is at the end of the process the audio description correctly preserved?</v>
      </c>
      <c r="E33" s="23" t="s">
        <v>131</v>
      </c>
      <c r="F33" s="29" t="s">
        <v>136</v>
      </c>
      <c r="G33" s="23"/>
      <c r="H33" s="23"/>
    </row>
    <row r="34" spans="1:9" ht="45" x14ac:dyDescent="0.2">
      <c r="A34" s="109"/>
      <c r="B34" s="28" t="str">
        <f>Criteria!B33</f>
        <v>-</v>
      </c>
      <c r="C34" s="28" t="str">
        <f>Criteria!C33</f>
        <v>4.17</v>
      </c>
      <c r="D34" s="23" t="str">
        <f>Criteria!D33</f>
        <v>For each pre-recorded time-based media, is the presentation of captions controllable by the user (excluding special cases)?</v>
      </c>
      <c r="E34" s="23" t="s">
        <v>131</v>
      </c>
      <c r="F34" s="29" t="s">
        <v>136</v>
      </c>
      <c r="G34" s="23"/>
      <c r="H34" s="23"/>
    </row>
    <row r="35" spans="1:9" ht="45" x14ac:dyDescent="0.2">
      <c r="A35" s="110"/>
      <c r="B35" s="28" t="str">
        <f>Criteria!B34</f>
        <v>-</v>
      </c>
      <c r="C35" s="28" t="str">
        <f>Criteria!C34</f>
        <v>4.18</v>
      </c>
      <c r="D35" s="23" t="str">
        <f>Criteria!D34</f>
        <v>For each pre-recorded synchronised time-based media that has subtitles, can these be vocalised (excluding special cases)?</v>
      </c>
      <c r="E35" s="23" t="s">
        <v>131</v>
      </c>
      <c r="F35" s="29" t="s">
        <v>136</v>
      </c>
      <c r="G35" s="23"/>
      <c r="H35" s="23"/>
    </row>
    <row r="36" spans="1:9" ht="30" x14ac:dyDescent="0.2">
      <c r="A36" s="108" t="str">
        <f>Criteria!$A$35</f>
        <v>TABLES</v>
      </c>
      <c r="B36" s="28" t="str">
        <f>Criteria!B35</f>
        <v>RGAA</v>
      </c>
      <c r="C36" s="28" t="str">
        <f>Criteria!C35</f>
        <v>5.1</v>
      </c>
      <c r="D36" s="23" t="str">
        <f>Criteria!D35</f>
        <v>Does each complex data table have a summary?</v>
      </c>
      <c r="E36" s="23" t="s">
        <v>131</v>
      </c>
      <c r="F36" s="29" t="s">
        <v>136</v>
      </c>
      <c r="G36" s="23"/>
      <c r="H36" s="23"/>
    </row>
    <row r="37" spans="1:9" ht="30" x14ac:dyDescent="0.2">
      <c r="A37" s="109"/>
      <c r="B37" s="28" t="str">
        <f>Criteria!B36</f>
        <v>RGAA</v>
      </c>
      <c r="C37" s="28" t="str">
        <f>Criteria!C36</f>
        <v>5.2</v>
      </c>
      <c r="D37" s="23" t="str">
        <f>Criteria!D36</f>
        <v>For each complex data table with a summary, is the summary relevant?</v>
      </c>
      <c r="E37" s="23" t="s">
        <v>131</v>
      </c>
      <c r="F37" s="29" t="s">
        <v>136</v>
      </c>
      <c r="G37" s="23"/>
      <c r="H37" s="23"/>
    </row>
    <row r="38" spans="1:9" ht="30" x14ac:dyDescent="0.2">
      <c r="A38" s="109"/>
      <c r="B38" s="28" t="str">
        <f>Criteria!B37</f>
        <v>RGAA</v>
      </c>
      <c r="C38" s="28" t="str">
        <f>Criteria!C37</f>
        <v>5.3</v>
      </c>
      <c r="D38" s="23" t="str">
        <f>Criteria!D37</f>
        <v>For each layout table, is the linearized content still comprehensible?</v>
      </c>
      <c r="E38" s="23" t="s">
        <v>131</v>
      </c>
      <c r="F38" s="29" t="s">
        <v>136</v>
      </c>
      <c r="G38" s="23"/>
      <c r="H38" s="23"/>
    </row>
    <row r="39" spans="1:9" ht="30" x14ac:dyDescent="0.2">
      <c r="A39" s="109"/>
      <c r="B39" s="28" t="str">
        <f>Criteria!B38</f>
        <v>RGAA</v>
      </c>
      <c r="C39" s="28" t="str">
        <f>Criteria!C38</f>
        <v>5.4</v>
      </c>
      <c r="D39" s="23" t="str">
        <f>Criteria!D38</f>
        <v>For each data table with a title, is the title correctly associated with the data table?</v>
      </c>
      <c r="E39" s="23" t="s">
        <v>131</v>
      </c>
      <c r="F39" s="29" t="s">
        <v>136</v>
      </c>
      <c r="G39" s="23"/>
      <c r="H39" s="23"/>
    </row>
    <row r="40" spans="1:9" ht="30" x14ac:dyDescent="0.2">
      <c r="A40" s="109"/>
      <c r="B40" s="28" t="str">
        <f>Criteria!B39</f>
        <v>RGAA</v>
      </c>
      <c r="C40" s="28" t="str">
        <f>Criteria!C39</f>
        <v>5.5</v>
      </c>
      <c r="D40" s="23" t="str">
        <f>Criteria!D39</f>
        <v>For each data table with a title, is the title relevant?</v>
      </c>
      <c r="E40" s="23" t="s">
        <v>131</v>
      </c>
      <c r="F40" s="29" t="s">
        <v>136</v>
      </c>
      <c r="G40" s="31"/>
      <c r="H40" s="23"/>
    </row>
    <row r="41" spans="1:9" ht="30" x14ac:dyDescent="0.2">
      <c r="A41" s="109"/>
      <c r="B41" s="28" t="str">
        <f>Criteria!B40</f>
        <v>RGAA</v>
      </c>
      <c r="C41" s="28" t="str">
        <f>Criteria!C40</f>
        <v>5.6</v>
      </c>
      <c r="D41" s="23" t="str">
        <f>Criteria!D40</f>
        <v>For each data table, are each column header and each row header correctly declared?</v>
      </c>
      <c r="E41" s="23" t="s">
        <v>131</v>
      </c>
      <c r="F41" s="29" t="s">
        <v>136</v>
      </c>
      <c r="G41" s="23"/>
      <c r="H41" s="23"/>
    </row>
    <row r="42" spans="1:9" ht="45" x14ac:dyDescent="0.2">
      <c r="A42" s="109"/>
      <c r="B42" s="28" t="str">
        <f>Criteria!B41</f>
        <v>RGAA</v>
      </c>
      <c r="C42" s="28" t="str">
        <f>Criteria!C41</f>
        <v>5.7</v>
      </c>
      <c r="D42" s="23" t="str">
        <f>Criteria!D41</f>
        <v>For each data table, is the appropriate technique used to associate each cell with its headers (excluding special cases)?</v>
      </c>
      <c r="E42" s="23" t="s">
        <v>131</v>
      </c>
      <c r="F42" s="29" t="s">
        <v>136</v>
      </c>
      <c r="G42" s="23"/>
      <c r="H42" s="23"/>
    </row>
    <row r="43" spans="1:9" ht="30" x14ac:dyDescent="0.2">
      <c r="A43" s="110"/>
      <c r="B43" s="28" t="str">
        <f>Criteria!B42</f>
        <v>RGAA</v>
      </c>
      <c r="C43" s="28" t="str">
        <f>Criteria!C42</f>
        <v>5.8</v>
      </c>
      <c r="D43" s="23" t="str">
        <f>Criteria!D42</f>
        <v>Each layout table must not use elements specific to data tables. Is this rule respected?</v>
      </c>
      <c r="E43" s="23" t="s">
        <v>131</v>
      </c>
      <c r="F43" s="29" t="s">
        <v>136</v>
      </c>
      <c r="G43" s="23"/>
      <c r="H43" s="23"/>
    </row>
    <row r="44" spans="1:9" ht="30" x14ac:dyDescent="0.2">
      <c r="A44" s="108" t="str">
        <f>Criteria!$A$43</f>
        <v>LINKS</v>
      </c>
      <c r="B44" s="28" t="str">
        <f>Criteria!B43</f>
        <v>RGAA</v>
      </c>
      <c r="C44" s="28" t="str">
        <f>Criteria!C43</f>
        <v>6.1</v>
      </c>
      <c r="D44" s="23" t="str">
        <f>Criteria!D43</f>
        <v>Is every link explicit (except in special cases)?</v>
      </c>
      <c r="E44" s="23" t="s">
        <v>131</v>
      </c>
      <c r="F44" s="29" t="s">
        <v>136</v>
      </c>
      <c r="G44" s="23"/>
      <c r="H44" s="23"/>
    </row>
    <row r="45" spans="1:9" ht="30" x14ac:dyDescent="0.2">
      <c r="A45" s="110"/>
      <c r="B45" s="28" t="str">
        <f>Criteria!B44</f>
        <v>RGAA</v>
      </c>
      <c r="C45" s="28" t="str">
        <f>Criteria!C44</f>
        <v>6.2</v>
      </c>
      <c r="D45" s="23" t="str">
        <f>Criteria!D44</f>
        <v>On each web page, does each link have an accessible name?</v>
      </c>
      <c r="E45" s="23" t="s">
        <v>131</v>
      </c>
      <c r="F45" s="29" t="s">
        <v>136</v>
      </c>
      <c r="G45" s="23"/>
      <c r="H45" s="23"/>
    </row>
    <row r="46" spans="1:9" ht="30" x14ac:dyDescent="0.2">
      <c r="A46" s="108" t="str">
        <f>Criteria!$A$45</f>
        <v>SCRIPTS</v>
      </c>
      <c r="B46" s="28" t="str">
        <f>Criteria!B45</f>
        <v>RGAA</v>
      </c>
      <c r="C46" s="28" t="str">
        <f>Criteria!C45</f>
        <v>7.1</v>
      </c>
      <c r="D46" s="23" t="str">
        <f>Criteria!D45</f>
        <v>Is each script, if necessary, compatible with assistive technologies?</v>
      </c>
      <c r="E46" s="23" t="s">
        <v>131</v>
      </c>
      <c r="F46" s="29" t="s">
        <v>136</v>
      </c>
      <c r="G46" s="23"/>
      <c r="H46" s="23"/>
    </row>
    <row r="47" spans="1:9" ht="30" x14ac:dyDescent="0.2">
      <c r="A47" s="109"/>
      <c r="B47" s="28" t="str">
        <f>Criteria!B46</f>
        <v>RGAA</v>
      </c>
      <c r="C47" s="28" t="str">
        <f>Criteria!C46</f>
        <v>7.2</v>
      </c>
      <c r="D47" s="23" t="str">
        <f>Criteria!D46</f>
        <v>For each script with an alternative, is this alternative relevant?</v>
      </c>
      <c r="E47" s="23" t="s">
        <v>131</v>
      </c>
      <c r="F47" s="29" t="s">
        <v>136</v>
      </c>
      <c r="G47" s="23"/>
      <c r="H47" s="23"/>
      <c r="I47" s="37"/>
    </row>
    <row r="48" spans="1:9" ht="30" x14ac:dyDescent="0.2">
      <c r="A48" s="109"/>
      <c r="B48" s="28" t="str">
        <f>Criteria!B47</f>
        <v>RGAA</v>
      </c>
      <c r="C48" s="28" t="str">
        <f>Criteria!C47</f>
        <v>7.3</v>
      </c>
      <c r="D48" s="23" t="str">
        <f>Criteria!D47</f>
        <v>Is each script accessible and operable by keyboard and any pointing device (excluding special cases)?</v>
      </c>
      <c r="E48" s="23" t="s">
        <v>131</v>
      </c>
      <c r="F48" s="29" t="s">
        <v>136</v>
      </c>
      <c r="G48" s="23"/>
      <c r="H48" s="23"/>
    </row>
    <row r="49" spans="1:8" ht="30" x14ac:dyDescent="0.2">
      <c r="A49" s="109"/>
      <c r="B49" s="28" t="str">
        <f>Criteria!B48</f>
        <v>RGAA</v>
      </c>
      <c r="C49" s="28" t="str">
        <f>Criteria!C48</f>
        <v>7.4</v>
      </c>
      <c r="D49" s="23" t="str">
        <f>Criteria!D48</f>
        <v>For each script that initiates a context change, is the user warned or does the user have control?</v>
      </c>
      <c r="E49" s="23" t="s">
        <v>131</v>
      </c>
      <c r="F49" s="29" t="s">
        <v>136</v>
      </c>
      <c r="G49" s="23"/>
      <c r="H49" s="23"/>
    </row>
    <row r="50" spans="1:8" ht="30" x14ac:dyDescent="0.2">
      <c r="A50" s="110"/>
      <c r="B50" s="28" t="str">
        <f>Criteria!B49</f>
        <v>RGAA</v>
      </c>
      <c r="C50" s="28" t="str">
        <f>Criteria!C49</f>
        <v>7.5</v>
      </c>
      <c r="D50" s="23" t="str">
        <f>Criteria!D49</f>
        <v>On each web page, are status messages correctly rendered (by assistive technologies)?</v>
      </c>
      <c r="E50" s="23" t="s">
        <v>131</v>
      </c>
      <c r="F50" s="29" t="s">
        <v>136</v>
      </c>
      <c r="G50" s="23"/>
      <c r="H50" s="23"/>
    </row>
    <row r="51" spans="1:8" ht="30" x14ac:dyDescent="0.2">
      <c r="A51" s="108" t="str">
        <f>Criteria!$A$50</f>
        <v>MANDATORY ELEMENTS</v>
      </c>
      <c r="B51" s="28" t="str">
        <f>Criteria!B50</f>
        <v>RGAA</v>
      </c>
      <c r="C51" s="28" t="str">
        <f>Criteria!C50</f>
        <v>8.1</v>
      </c>
      <c r="D51" s="23" t="str">
        <f>Criteria!D50</f>
        <v>Has each web page a defined document type?</v>
      </c>
      <c r="E51" s="23" t="s">
        <v>131</v>
      </c>
      <c r="F51" s="29" t="s">
        <v>136</v>
      </c>
      <c r="G51" s="23"/>
      <c r="H51" s="23"/>
    </row>
    <row r="52" spans="1:8" ht="30" x14ac:dyDescent="0.2">
      <c r="A52" s="109"/>
      <c r="B52" s="28" t="str">
        <f>Criteria!B51</f>
        <v>RGAA</v>
      </c>
      <c r="C52" s="28" t="str">
        <f>Criteria!C51</f>
        <v>8.2</v>
      </c>
      <c r="D52" s="23" t="str">
        <f>Criteria!D51</f>
        <v>For each web page, is the generated source code valid for the specified document type?</v>
      </c>
      <c r="E52" s="23" t="s">
        <v>131</v>
      </c>
      <c r="F52" s="29" t="s">
        <v>136</v>
      </c>
      <c r="G52" s="23"/>
      <c r="H52" s="23"/>
    </row>
    <row r="53" spans="1:8" ht="30" x14ac:dyDescent="0.2">
      <c r="A53" s="109"/>
      <c r="B53" s="28" t="str">
        <f>Criteria!B52</f>
        <v>RGAA</v>
      </c>
      <c r="C53" s="28" t="str">
        <f>Criteria!C52</f>
        <v>8.3</v>
      </c>
      <c r="D53" s="23" t="str">
        <f>Criteria!D52</f>
        <v>On each web page, is the default language present?</v>
      </c>
      <c r="E53" s="23" t="s">
        <v>131</v>
      </c>
      <c r="F53" s="29" t="s">
        <v>136</v>
      </c>
      <c r="G53" s="23"/>
      <c r="H53" s="23"/>
    </row>
    <row r="54" spans="1:8" ht="30" x14ac:dyDescent="0.2">
      <c r="A54" s="109"/>
      <c r="B54" s="28" t="str">
        <f>Criteria!B53</f>
        <v>RGAA</v>
      </c>
      <c r="C54" s="28" t="str">
        <f>Criteria!C53</f>
        <v>8.4</v>
      </c>
      <c r="D54" s="23" t="str">
        <f>Criteria!D53</f>
        <v>For each web page with a default language, is the language code relevant?</v>
      </c>
      <c r="E54" s="23" t="s">
        <v>131</v>
      </c>
      <c r="F54" s="29" t="s">
        <v>136</v>
      </c>
      <c r="G54" s="23"/>
      <c r="H54" s="23"/>
    </row>
    <row r="55" spans="1:8" ht="30" x14ac:dyDescent="0.2">
      <c r="A55" s="109"/>
      <c r="B55" s="28" t="str">
        <f>Criteria!B54</f>
        <v>RGAA</v>
      </c>
      <c r="C55" s="28" t="str">
        <f>Criteria!C54</f>
        <v>8.5</v>
      </c>
      <c r="D55" s="23" t="str">
        <f>Criteria!D54</f>
        <v>Does every web page have a page title?</v>
      </c>
      <c r="E55" s="23" t="s">
        <v>131</v>
      </c>
      <c r="F55" s="29" t="s">
        <v>136</v>
      </c>
      <c r="G55" s="23"/>
      <c r="H55" s="23"/>
    </row>
    <row r="56" spans="1:8" ht="30" x14ac:dyDescent="0.2">
      <c r="A56" s="109"/>
      <c r="B56" s="28" t="str">
        <f>Criteria!B55</f>
        <v>RGAA</v>
      </c>
      <c r="C56" s="28" t="str">
        <f>Criteria!C55</f>
        <v>8.6</v>
      </c>
      <c r="D56" s="23" t="str">
        <f>Criteria!D55</f>
        <v>For each web page with a page title, is this title relevant?</v>
      </c>
      <c r="E56" s="23" t="s">
        <v>131</v>
      </c>
      <c r="F56" s="29" t="s">
        <v>136</v>
      </c>
      <c r="G56" s="23"/>
      <c r="H56" s="23"/>
    </row>
    <row r="57" spans="1:8" ht="30" x14ac:dyDescent="0.2">
      <c r="A57" s="109"/>
      <c r="B57" s="28" t="str">
        <f>Criteria!B56</f>
        <v>RGAA</v>
      </c>
      <c r="C57" s="28" t="str">
        <f>Criteria!C56</f>
        <v>8.7</v>
      </c>
      <c r="D57" s="23" t="str">
        <f>Criteria!D56</f>
        <v>On each web page, is each language change indicated in the source code (excluding special cases)?</v>
      </c>
      <c r="E57" s="23" t="s">
        <v>131</v>
      </c>
      <c r="F57" s="29" t="s">
        <v>136</v>
      </c>
      <c r="G57" s="23"/>
      <c r="H57" s="23"/>
    </row>
    <row r="58" spans="1:8" ht="30" x14ac:dyDescent="0.2">
      <c r="A58" s="109"/>
      <c r="B58" s="28" t="str">
        <f>Criteria!B57</f>
        <v>RGAA</v>
      </c>
      <c r="C58" s="28" t="str">
        <f>Criteria!C57</f>
        <v>8.8</v>
      </c>
      <c r="D58" s="23" t="str">
        <f>Criteria!D57</f>
        <v>On each web page, is the language code for each language change valid and relevant?</v>
      </c>
      <c r="E58" s="23" t="s">
        <v>131</v>
      </c>
      <c r="F58" s="29" t="s">
        <v>136</v>
      </c>
      <c r="G58" s="23"/>
      <c r="H58" s="23"/>
    </row>
    <row r="59" spans="1:8" ht="30" x14ac:dyDescent="0.2">
      <c r="A59" s="109"/>
      <c r="B59" s="28" t="str">
        <f>Criteria!B58</f>
        <v>RGAA</v>
      </c>
      <c r="C59" s="28" t="str">
        <f>Criteria!C58</f>
        <v>8.9</v>
      </c>
      <c r="D59" s="23" t="str">
        <f>Criteria!D58</f>
        <v>On each web page, tags must not be used only for layout purposes. Is this rule respected?</v>
      </c>
      <c r="E59" s="23" t="s">
        <v>131</v>
      </c>
      <c r="F59" s="29" t="s">
        <v>136</v>
      </c>
      <c r="G59" s="23"/>
      <c r="H59" s="23"/>
    </row>
    <row r="60" spans="1:8" ht="30" x14ac:dyDescent="0.2">
      <c r="A60" s="110"/>
      <c r="B60" s="28" t="str">
        <f>Criteria!B59</f>
        <v>RGAA</v>
      </c>
      <c r="C60" s="28" t="str">
        <f>Criteria!C59</f>
        <v>8.10</v>
      </c>
      <c r="D60" s="23" t="str">
        <f>Criteria!D59</f>
        <v>On each web page, are changes in reading direction indicated?</v>
      </c>
      <c r="E60" s="23" t="s">
        <v>131</v>
      </c>
      <c r="F60" s="29" t="s">
        <v>136</v>
      </c>
      <c r="G60" s="23"/>
      <c r="H60" s="23"/>
    </row>
    <row r="61" spans="1:8" ht="30" x14ac:dyDescent="0.2">
      <c r="A61" s="108" t="str">
        <f>Criteria!$A$60</f>
        <v>STRUCTURE</v>
      </c>
      <c r="B61" s="28" t="str">
        <f>Criteria!B60</f>
        <v>RGAA</v>
      </c>
      <c r="C61" s="28" t="str">
        <f>Criteria!C60</f>
        <v>9.1</v>
      </c>
      <c r="D61" s="23" t="str">
        <f>Criteria!D60</f>
        <v>On each web page, is the information structured by the appropriate use of headings?</v>
      </c>
      <c r="E61" s="23" t="s">
        <v>131</v>
      </c>
      <c r="F61" s="29" t="s">
        <v>136</v>
      </c>
      <c r="G61" s="23"/>
      <c r="H61" s="23"/>
    </row>
    <row r="62" spans="1:8" ht="30" x14ac:dyDescent="0.2">
      <c r="A62" s="109"/>
      <c r="B62" s="28" t="str">
        <f>Criteria!B61</f>
        <v>RGAA</v>
      </c>
      <c r="C62" s="28" t="str">
        <f>Criteria!C61</f>
        <v>9.2</v>
      </c>
      <c r="D62" s="23" t="str">
        <f>Criteria!D61</f>
        <v>On each web page, is the document structure consistent (excluding special cases)?</v>
      </c>
      <c r="E62" s="23" t="s">
        <v>131</v>
      </c>
      <c r="F62" s="29" t="s">
        <v>136</v>
      </c>
      <c r="G62" s="23"/>
      <c r="H62" s="23"/>
    </row>
    <row r="63" spans="1:8" ht="30" x14ac:dyDescent="0.2">
      <c r="A63" s="109"/>
      <c r="B63" s="28" t="str">
        <f>Criteria!B62</f>
        <v>RGAA</v>
      </c>
      <c r="C63" s="28" t="str">
        <f>Criteria!C62</f>
        <v>9.3</v>
      </c>
      <c r="D63" s="23" t="str">
        <f>Criteria!D62</f>
        <v>On each web page, is each list correctly structured?</v>
      </c>
      <c r="E63" s="23" t="s">
        <v>131</v>
      </c>
      <c r="F63" s="29" t="s">
        <v>136</v>
      </c>
      <c r="G63" s="23"/>
      <c r="H63" s="23"/>
    </row>
    <row r="64" spans="1:8" ht="30" x14ac:dyDescent="0.2">
      <c r="A64" s="110"/>
      <c r="B64" s="28" t="str">
        <f>Criteria!B63</f>
        <v>RGAA</v>
      </c>
      <c r="C64" s="28" t="str">
        <f>Criteria!C63</f>
        <v>9.4</v>
      </c>
      <c r="D64" s="23" t="str">
        <f>Criteria!D63</f>
        <v>On each web page, is each quotation correctly indicated?</v>
      </c>
      <c r="E64" s="23" t="s">
        <v>131</v>
      </c>
      <c r="F64" s="29" t="s">
        <v>136</v>
      </c>
      <c r="G64" s="23"/>
      <c r="H64" s="23"/>
    </row>
    <row r="65" spans="1:8" ht="30" x14ac:dyDescent="0.2">
      <c r="A65" s="108" t="str">
        <f>Criteria!$A$64</f>
        <v>PRESENTATION</v>
      </c>
      <c r="B65" s="28" t="str">
        <f>Criteria!B64</f>
        <v>RGAA</v>
      </c>
      <c r="C65" s="28" t="str">
        <f>Criteria!C64</f>
        <v>10.1</v>
      </c>
      <c r="D65" s="23" t="str">
        <f>Criteria!D64</f>
        <v>In the website, are style sheets used to control the presentation of information?</v>
      </c>
      <c r="E65" s="23" t="s">
        <v>131</v>
      </c>
      <c r="F65" s="29" t="s">
        <v>136</v>
      </c>
      <c r="G65" s="23"/>
      <c r="H65" s="23"/>
    </row>
    <row r="66" spans="1:8" ht="45" x14ac:dyDescent="0.2">
      <c r="A66" s="109"/>
      <c r="B66" s="28" t="str">
        <f>Criteria!B65</f>
        <v>RGAA</v>
      </c>
      <c r="C66" s="28" t="str">
        <f>Criteria!C65</f>
        <v>10.2</v>
      </c>
      <c r="D66" s="23" t="str">
        <f>Criteria!D65</f>
        <v>On each web page, is the visible content conveying information still present when the style sheets are deactivated?</v>
      </c>
      <c r="E66" s="23" t="s">
        <v>131</v>
      </c>
      <c r="F66" s="29" t="s">
        <v>136</v>
      </c>
      <c r="G66" s="23"/>
      <c r="H66" s="23"/>
    </row>
    <row r="67" spans="1:8" ht="30" x14ac:dyDescent="0.2">
      <c r="A67" s="109"/>
      <c r="B67" s="28" t="str">
        <f>Criteria!B66</f>
        <v>RGAA</v>
      </c>
      <c r="C67" s="28" t="str">
        <f>Criteria!C66</f>
        <v>10.3</v>
      </c>
      <c r="D67" s="23" t="str">
        <f>Criteria!D66</f>
        <v>On each web page, does the information remain understandable when the style sheets are deactivated?</v>
      </c>
      <c r="E67" s="23" t="s">
        <v>131</v>
      </c>
      <c r="F67" s="29" t="s">
        <v>136</v>
      </c>
      <c r="G67" s="23"/>
      <c r="H67" s="23"/>
    </row>
    <row r="68" spans="1:8" ht="45" x14ac:dyDescent="0.2">
      <c r="A68" s="109"/>
      <c r="B68" s="28" t="str">
        <f>Criteria!B67</f>
        <v>RGAA</v>
      </c>
      <c r="C68" s="28" t="str">
        <f>Criteria!C67</f>
        <v>10.4</v>
      </c>
      <c r="D68" s="23" t="str">
        <f>Criteria!D67</f>
        <v>On each web page, is the text still readable when the font size is increased by at least 200% (excluding special cases)?</v>
      </c>
      <c r="E68" s="23" t="s">
        <v>131</v>
      </c>
      <c r="F68" s="29" t="s">
        <v>136</v>
      </c>
      <c r="G68" s="23"/>
      <c r="H68" s="23"/>
    </row>
    <row r="69" spans="1:8" ht="30" x14ac:dyDescent="0.2">
      <c r="A69" s="109"/>
      <c r="B69" s="28" t="str">
        <f>Criteria!B68</f>
        <v>RGAA</v>
      </c>
      <c r="C69" s="28" t="str">
        <f>Criteria!C68</f>
        <v>10.5</v>
      </c>
      <c r="D69" s="23" t="str">
        <f>Criteria!D68</f>
        <v>On each web page, are the CSS declarations for element background and font colours used correctly?</v>
      </c>
      <c r="E69" s="23" t="s">
        <v>131</v>
      </c>
      <c r="F69" s="29" t="s">
        <v>136</v>
      </c>
      <c r="G69" s="23"/>
      <c r="H69" s="23"/>
    </row>
    <row r="70" spans="1:8" ht="30" x14ac:dyDescent="0.2">
      <c r="A70" s="109"/>
      <c r="B70" s="28" t="str">
        <f>Criteria!B69</f>
        <v>RGAA</v>
      </c>
      <c r="C70" s="28" t="str">
        <f>Criteria!C69</f>
        <v>10.6</v>
      </c>
      <c r="D70" s="23" t="str">
        <f>Criteria!D69</f>
        <v>On each web page, is each link whose nature is not obvious visible in relation to the surrounding text?</v>
      </c>
      <c r="E70" s="23" t="s">
        <v>131</v>
      </c>
      <c r="F70" s="29" t="s">
        <v>136</v>
      </c>
      <c r="G70" s="23"/>
      <c r="H70" s="23"/>
    </row>
    <row r="71" spans="1:8" ht="30" x14ac:dyDescent="0.2">
      <c r="A71" s="109"/>
      <c r="B71" s="28" t="str">
        <f>Criteria!B70</f>
        <v>RGAA</v>
      </c>
      <c r="C71" s="28" t="str">
        <f>Criteria!C70</f>
        <v>10.7</v>
      </c>
      <c r="D71" s="23" t="str">
        <f>Criteria!D70</f>
        <v>On each web page, for each element receiving the focus, is the focus visible?</v>
      </c>
      <c r="E71" s="23" t="s">
        <v>131</v>
      </c>
      <c r="F71" s="29" t="s">
        <v>136</v>
      </c>
      <c r="G71" s="23"/>
      <c r="H71" s="23"/>
    </row>
    <row r="72" spans="1:8" ht="30" x14ac:dyDescent="0.2">
      <c r="A72" s="109"/>
      <c r="B72" s="28" t="str">
        <f>Criteria!B71</f>
        <v>RGAA</v>
      </c>
      <c r="C72" s="28" t="str">
        <f>Criteria!C71</f>
        <v>10.8</v>
      </c>
      <c r="D72" s="23" t="str">
        <f>Criteria!D71</f>
        <v>For each web page, should hidden content be ignored by assistive technologies?</v>
      </c>
      <c r="E72" s="23" t="s">
        <v>131</v>
      </c>
      <c r="F72" s="29" t="s">
        <v>136</v>
      </c>
      <c r="G72" s="23"/>
      <c r="H72" s="23"/>
    </row>
    <row r="73" spans="1:8" ht="30" x14ac:dyDescent="0.2">
      <c r="A73" s="109"/>
      <c r="B73" s="28" t="str">
        <f>Criteria!B72</f>
        <v>RGAA</v>
      </c>
      <c r="C73" s="28" t="str">
        <f>Criteria!C72</f>
        <v>10.9</v>
      </c>
      <c r="D73" s="23" t="str">
        <f>Criteria!D72</f>
        <v>On each web page, information must not be conveyed solely by shape, size or location. Is this rule respected?</v>
      </c>
      <c r="E73" s="23" t="s">
        <v>131</v>
      </c>
      <c r="F73" s="29" t="s">
        <v>136</v>
      </c>
      <c r="G73" s="23"/>
      <c r="H73" s="23"/>
    </row>
    <row r="74" spans="1:8" ht="45" x14ac:dyDescent="0.2">
      <c r="A74" s="109"/>
      <c r="B74" s="28" t="str">
        <f>Criteria!B73</f>
        <v>RGAA</v>
      </c>
      <c r="C74" s="28" t="str">
        <f>Criteria!C73</f>
        <v>10.10</v>
      </c>
      <c r="D74" s="23" t="str">
        <f>Criteria!D73</f>
        <v>On each web page, information must not be conveyed by shape, size or location only. Is this rule implemented appropriately?</v>
      </c>
      <c r="E74" s="23" t="s">
        <v>131</v>
      </c>
      <c r="F74" s="29" t="s">
        <v>136</v>
      </c>
      <c r="G74" s="23"/>
      <c r="H74" s="23"/>
    </row>
    <row r="75" spans="1:8" ht="75" x14ac:dyDescent="0.2">
      <c r="A75" s="109"/>
      <c r="B75" s="28" t="str">
        <f>Criteria!B74</f>
        <v>RGAA</v>
      </c>
      <c r="C75" s="28" t="str">
        <f>Criteria!C74</f>
        <v>10.11</v>
      </c>
      <c r="D75" s="23" t="str">
        <f>Criteria!D74</f>
        <v>For each web page, can the content be presented without any loss of information or functionality and without having to scroll vertically for a window with a height of 256 px or horizontally for a window with a width of 320 px (excluding special cases)?</v>
      </c>
      <c r="E75" s="23" t="s">
        <v>131</v>
      </c>
      <c r="F75" s="29" t="s">
        <v>136</v>
      </c>
      <c r="G75" s="23"/>
      <c r="H75" s="23"/>
    </row>
    <row r="76" spans="1:8" ht="45" x14ac:dyDescent="0.2">
      <c r="A76" s="109"/>
      <c r="B76" s="28" t="str">
        <f>Criteria!B75</f>
        <v>RGAA</v>
      </c>
      <c r="C76" s="28" t="str">
        <f>Criteria!C75</f>
        <v>10.12</v>
      </c>
      <c r="D76" s="23" t="str">
        <f>Criteria!D75</f>
        <v>On each web page, can the text spacing properties be redefined by the user without loss of content or functionality (except in special cases)?</v>
      </c>
      <c r="E76" s="23" t="s">
        <v>131</v>
      </c>
      <c r="F76" s="29" t="s">
        <v>136</v>
      </c>
      <c r="G76" s="23"/>
      <c r="H76" s="23"/>
    </row>
    <row r="77" spans="1:8" ht="60" x14ac:dyDescent="0.2">
      <c r="A77" s="109"/>
      <c r="B77" s="28" t="str">
        <f>Criteria!B76</f>
        <v>RGAA</v>
      </c>
      <c r="C77" s="28" t="str">
        <f>Criteria!C76</f>
        <v>10.13</v>
      </c>
      <c r="D77" s="23" t="str">
        <f>Criteria!D76</f>
        <v>On each web page, is the additional content appearing when focused or when hovering over a user interface component controllable by the user (excluding special cases)?</v>
      </c>
      <c r="E77" s="23" t="s">
        <v>131</v>
      </c>
      <c r="F77" s="29" t="s">
        <v>136</v>
      </c>
      <c r="G77" s="23"/>
      <c r="H77" s="23"/>
    </row>
    <row r="78" spans="1:8" ht="45" x14ac:dyDescent="0.2">
      <c r="A78" s="110"/>
      <c r="B78" s="28" t="str">
        <f>Criteria!B77</f>
        <v>RGAA</v>
      </c>
      <c r="C78" s="28" t="str">
        <f>Criteria!C77</f>
        <v>10.14</v>
      </c>
      <c r="D78" s="23" t="str">
        <f>Criteria!D77</f>
        <v>On each web page, can additional content that appears using CSS styles only be made visible using the keyboard and any pointing device?</v>
      </c>
      <c r="E78" s="23" t="s">
        <v>131</v>
      </c>
      <c r="F78" s="29" t="s">
        <v>136</v>
      </c>
      <c r="G78" s="23"/>
      <c r="H78" s="23"/>
    </row>
    <row r="79" spans="1:8" ht="30" x14ac:dyDescent="0.2">
      <c r="A79" s="108" t="str">
        <f>Criteria!$A$78</f>
        <v>FORMS</v>
      </c>
      <c r="B79" s="28" t="str">
        <f>Criteria!B78</f>
        <v>RGAA</v>
      </c>
      <c r="C79" s="28" t="str">
        <f>Criteria!C78</f>
        <v>11.1</v>
      </c>
      <c r="D79" s="23" t="str">
        <f>Criteria!D78</f>
        <v>Does each form input field have a label?</v>
      </c>
      <c r="E79" s="23" t="s">
        <v>131</v>
      </c>
      <c r="F79" s="29" t="s">
        <v>136</v>
      </c>
      <c r="G79" s="23"/>
      <c r="H79" s="23"/>
    </row>
    <row r="80" spans="1:8" ht="30" x14ac:dyDescent="0.2">
      <c r="A80" s="109"/>
      <c r="B80" s="28" t="str">
        <f>Criteria!B79</f>
        <v>RGAA</v>
      </c>
      <c r="C80" s="28" t="str">
        <f>Criteria!C79</f>
        <v>11.2</v>
      </c>
      <c r="D80" s="23" t="str">
        <f>Criteria!D79</f>
        <v>Is each label associated with a form field relevant (excluding special cases)?</v>
      </c>
      <c r="E80" s="23" t="s">
        <v>131</v>
      </c>
      <c r="F80" s="29" t="s">
        <v>136</v>
      </c>
      <c r="G80" s="23"/>
      <c r="H80" s="23"/>
    </row>
    <row r="81" spans="1:8" ht="60" x14ac:dyDescent="0.2">
      <c r="A81" s="109"/>
      <c r="B81" s="28" t="str">
        <f>Criteria!B80</f>
        <v>RGAA</v>
      </c>
      <c r="C81" s="28" t="str">
        <f>Criteria!C80</f>
        <v>11.3</v>
      </c>
      <c r="D81" s="23" t="str">
        <f>Criteria!D80</f>
        <v>In each form, is each label associated with a form input field having the same function and repeated several times in the same page or in a set of web pages consistent?</v>
      </c>
      <c r="E81" s="23" t="s">
        <v>131</v>
      </c>
      <c r="F81" s="29" t="s">
        <v>136</v>
      </c>
      <c r="G81" s="23"/>
      <c r="H81" s="23"/>
    </row>
    <row r="82" spans="1:8" ht="45" x14ac:dyDescent="0.2">
      <c r="A82" s="109"/>
      <c r="B82" s="28" t="str">
        <f>Criteria!B81</f>
        <v>RGAA</v>
      </c>
      <c r="C82" s="28" t="str">
        <f>Criteria!C81</f>
        <v>11.4</v>
      </c>
      <c r="D82" s="23" t="str">
        <f>Criteria!D81</f>
        <v>In each form, are each field label and its associated field located next to each other (excluding special cases)?</v>
      </c>
      <c r="E82" s="23" t="s">
        <v>131</v>
      </c>
      <c r="F82" s="29" t="s">
        <v>136</v>
      </c>
      <c r="G82" s="23"/>
      <c r="H82" s="23"/>
    </row>
    <row r="83" spans="1:8" ht="30" x14ac:dyDescent="0.2">
      <c r="A83" s="109"/>
      <c r="B83" s="28" t="str">
        <f>Criteria!B82</f>
        <v>RGAA</v>
      </c>
      <c r="C83" s="28" t="str">
        <f>Criteria!C82</f>
        <v>11.5</v>
      </c>
      <c r="D83" s="23" t="str">
        <f>Criteria!D82</f>
        <v>In each form, are the related form controls grouped together, if necessary?</v>
      </c>
      <c r="E83" s="23" t="s">
        <v>131</v>
      </c>
      <c r="F83" s="29" t="s">
        <v>136</v>
      </c>
      <c r="G83" s="23"/>
      <c r="H83" s="23"/>
    </row>
    <row r="84" spans="1:8" ht="30" x14ac:dyDescent="0.2">
      <c r="A84" s="109"/>
      <c r="B84" s="28" t="str">
        <f>Criteria!B83</f>
        <v>RGAA</v>
      </c>
      <c r="C84" s="28" t="str">
        <f>Criteria!C83</f>
        <v>11.6</v>
      </c>
      <c r="D84" s="23" t="str">
        <f>Criteria!D83</f>
        <v>In each form, does each group of related form controls have a legend?</v>
      </c>
      <c r="E84" s="23" t="s">
        <v>131</v>
      </c>
      <c r="F84" s="29" t="s">
        <v>136</v>
      </c>
      <c r="G84" s="23"/>
      <c r="H84" s="23"/>
    </row>
    <row r="85" spans="1:8" ht="30" x14ac:dyDescent="0.2">
      <c r="A85" s="109"/>
      <c r="B85" s="28" t="str">
        <f>Criteria!B84</f>
        <v>RGAA</v>
      </c>
      <c r="C85" s="28" t="str">
        <f>Criteria!C84</f>
        <v>11.7</v>
      </c>
      <c r="D85" s="23" t="str">
        <f>Criteria!D84</f>
        <v>In each form, is each legend associated with a group of related form controls relevant?</v>
      </c>
      <c r="E85" s="23" t="s">
        <v>131</v>
      </c>
      <c r="F85" s="29" t="s">
        <v>136</v>
      </c>
      <c r="G85" s="23"/>
      <c r="H85" s="23"/>
    </row>
    <row r="86" spans="1:8" ht="30" x14ac:dyDescent="0.2">
      <c r="A86" s="109"/>
      <c r="B86" s="28" t="str">
        <f>Criteria!B85</f>
        <v>RGAA</v>
      </c>
      <c r="C86" s="28" t="str">
        <f>Criteria!C85</f>
        <v>11.8</v>
      </c>
      <c r="D86" s="23" t="str">
        <f>Criteria!D85</f>
        <v>In each form, are the items of the same type in a combobox grouped together in a relevant way?</v>
      </c>
      <c r="E86" s="23" t="s">
        <v>131</v>
      </c>
      <c r="F86" s="29" t="s">
        <v>136</v>
      </c>
      <c r="G86" s="23"/>
      <c r="H86" s="23"/>
    </row>
    <row r="87" spans="1:8" ht="30" x14ac:dyDescent="0.2">
      <c r="A87" s="109"/>
      <c r="B87" s="28" t="str">
        <f>Criteria!B86</f>
        <v>RGAA</v>
      </c>
      <c r="C87" s="28" t="str">
        <f>Criteria!C86</f>
        <v>11.9</v>
      </c>
      <c r="D87" s="23" t="str">
        <f>Criteria!D86</f>
        <v>In each form, is the label of each button relevant (excluding special cases)?</v>
      </c>
      <c r="E87" s="23" t="s">
        <v>131</v>
      </c>
      <c r="F87" s="29" t="s">
        <v>136</v>
      </c>
      <c r="G87" s="23"/>
      <c r="H87" s="23"/>
    </row>
    <row r="88" spans="1:8" ht="30" x14ac:dyDescent="0.2">
      <c r="A88" s="109"/>
      <c r="B88" s="28" t="str">
        <f>Criteria!B87</f>
        <v>RGAA</v>
      </c>
      <c r="C88" s="28" t="str">
        <f>Criteria!C87</f>
        <v>11.10</v>
      </c>
      <c r="D88" s="23" t="str">
        <f>Criteria!D87</f>
        <v>In each form, is the error managementl used appropriately (excluding special cases)?</v>
      </c>
      <c r="E88" s="23" t="s">
        <v>131</v>
      </c>
      <c r="F88" s="29" t="s">
        <v>136</v>
      </c>
      <c r="G88" s="23"/>
      <c r="H88" s="23"/>
    </row>
    <row r="89" spans="1:8" ht="30" x14ac:dyDescent="0.2">
      <c r="A89" s="109"/>
      <c r="B89" s="28" t="str">
        <f>Criteria!B88</f>
        <v>RGAA</v>
      </c>
      <c r="C89" s="28" t="str">
        <f>Criteria!C88</f>
        <v>11.11</v>
      </c>
      <c r="D89" s="23" t="str">
        <f>Criteria!D88</f>
        <v>In each form, is the error management accompanied, if necessary, by suggestions to help correct input errors?</v>
      </c>
      <c r="E89" s="23" t="s">
        <v>131</v>
      </c>
      <c r="F89" s="29" t="s">
        <v>136</v>
      </c>
      <c r="G89" s="23"/>
      <c r="H89" s="23"/>
    </row>
    <row r="90" spans="1:8" ht="75" x14ac:dyDescent="0.2">
      <c r="A90" s="109"/>
      <c r="B90" s="28" t="str">
        <f>Criteria!B89</f>
        <v>RGAA</v>
      </c>
      <c r="C90" s="28" t="str">
        <f>Criteria!C89</f>
        <v>11.12</v>
      </c>
      <c r="D90" s="23" t="str">
        <f>Criteria!D89</f>
        <v>For each form that modifies or deletes data, or transmits answers to a test or examination, or whose validation has financial or legal consequences, can the data entered be modified, updated or recovered by the user?</v>
      </c>
      <c r="E90" s="23" t="s">
        <v>131</v>
      </c>
      <c r="F90" s="29" t="s">
        <v>136</v>
      </c>
      <c r="G90" s="23"/>
      <c r="H90" s="23"/>
    </row>
    <row r="91" spans="1:8" ht="30" x14ac:dyDescent="0.2">
      <c r="A91" s="110"/>
      <c r="B91" s="28" t="str">
        <f>Criteria!B90</f>
        <v>RGAA</v>
      </c>
      <c r="C91" s="28" t="str">
        <f>Criteria!C90</f>
        <v>11.13</v>
      </c>
      <c r="D91" s="23" t="str">
        <f>Criteria!D90</f>
        <v>Can the purpose of an input field be identified to facilitate the automatic filling of fields with user data?</v>
      </c>
      <c r="E91" s="23" t="s">
        <v>131</v>
      </c>
      <c r="F91" s="29" t="s">
        <v>136</v>
      </c>
      <c r="G91" s="23"/>
      <c r="H91" s="23"/>
    </row>
    <row r="92" spans="1:8" ht="30" x14ac:dyDescent="0.2">
      <c r="A92" s="108" t="str">
        <f>Criteria!$A$91</f>
        <v>NAVIGATION</v>
      </c>
      <c r="B92" s="28" t="str">
        <f>Criteria!B91</f>
        <v>RGAA</v>
      </c>
      <c r="C92" s="28" t="str">
        <f>Criteria!C91</f>
        <v>12.1</v>
      </c>
      <c r="D92" s="23" t="str">
        <f>Criteria!D91</f>
        <v>Does each set of web pages have at least two different navigation systems (excluding special cases)?</v>
      </c>
      <c r="E92" s="23" t="s">
        <v>131</v>
      </c>
      <c r="F92" s="29" t="s">
        <v>136</v>
      </c>
      <c r="G92" s="23"/>
      <c r="H92" s="23"/>
    </row>
    <row r="93" spans="1:8" ht="30" x14ac:dyDescent="0.2">
      <c r="A93" s="109"/>
      <c r="B93" s="28" t="str">
        <f>Criteria!B92</f>
        <v>RGAA</v>
      </c>
      <c r="C93" s="28" t="str">
        <f>Criteria!C92</f>
        <v>12.2</v>
      </c>
      <c r="D93" s="23" t="str">
        <f>Criteria!D92</f>
        <v>In each set of pages, are the menu and navigation bars always at the same place (except in special cases)?</v>
      </c>
      <c r="E93" s="23" t="s">
        <v>131</v>
      </c>
      <c r="F93" s="29" t="s">
        <v>136</v>
      </c>
      <c r="G93" s="23"/>
      <c r="H93" s="23"/>
    </row>
    <row r="94" spans="1:8" ht="30" x14ac:dyDescent="0.2">
      <c r="A94" s="109"/>
      <c r="B94" s="28" t="str">
        <f>Criteria!B93</f>
        <v>RGAA</v>
      </c>
      <c r="C94" s="28" t="str">
        <f>Criteria!C93</f>
        <v>12.3</v>
      </c>
      <c r="D94" s="23" t="str">
        <f>Criteria!D93</f>
        <v>Is the site map page relevant?</v>
      </c>
      <c r="E94" s="23" t="s">
        <v>131</v>
      </c>
      <c r="F94" s="29" t="s">
        <v>136</v>
      </c>
      <c r="G94" s="23"/>
      <c r="H94" s="23"/>
    </row>
    <row r="95" spans="1:8" ht="30" x14ac:dyDescent="0.2">
      <c r="A95" s="109"/>
      <c r="B95" s="28" t="str">
        <f>Criteria!B94</f>
        <v>RGAA</v>
      </c>
      <c r="C95" s="28" t="str">
        <f>Criteria!C94</f>
        <v>12.4</v>
      </c>
      <c r="D95" s="23" t="str">
        <f>Criteria!D94</f>
        <v>In each set of pages, is the site map page accessible from an identical functionality?</v>
      </c>
      <c r="E95" s="23" t="s">
        <v>131</v>
      </c>
      <c r="F95" s="29" t="s">
        <v>136</v>
      </c>
      <c r="G95" s="23"/>
      <c r="H95" s="23"/>
    </row>
    <row r="96" spans="1:8" ht="30" x14ac:dyDescent="0.2">
      <c r="A96" s="109"/>
      <c r="B96" s="28" t="str">
        <f>Criteria!B95</f>
        <v>RGAA</v>
      </c>
      <c r="C96" s="28" t="str">
        <f>Criteria!C95</f>
        <v>12.5</v>
      </c>
      <c r="D96" s="23" t="str">
        <f>Criteria!D95</f>
        <v>In each set of pages, is the search engine reachable in the same way?</v>
      </c>
      <c r="E96" s="23" t="s">
        <v>131</v>
      </c>
      <c r="F96" s="29" t="s">
        <v>136</v>
      </c>
      <c r="G96" s="23"/>
      <c r="H96" s="23"/>
    </row>
    <row r="97" spans="1:8" ht="45" x14ac:dyDescent="0.2">
      <c r="A97" s="109"/>
      <c r="B97" s="28" t="str">
        <f>Criteria!B96</f>
        <v>RGAA</v>
      </c>
      <c r="C97" s="28" t="str">
        <f>Criteria!C96</f>
        <v>12.6</v>
      </c>
      <c r="D97" s="23" t="str">
        <f>Criteria!D96</f>
        <v>Can content grouping regions present in several web pages (header, main navigation, main content, footer and search engine) be reached or avoided?</v>
      </c>
      <c r="E97" s="23" t="s">
        <v>131</v>
      </c>
      <c r="F97" s="29" t="s">
        <v>136</v>
      </c>
      <c r="G97" s="23"/>
      <c r="H97" s="23"/>
    </row>
    <row r="98" spans="1:8" ht="30" x14ac:dyDescent="0.2">
      <c r="A98" s="109"/>
      <c r="B98" s="28" t="str">
        <f>Criteria!B97</f>
        <v>RGAA</v>
      </c>
      <c r="C98" s="28" t="str">
        <f>Criteria!C97</f>
        <v>12.7</v>
      </c>
      <c r="D98" s="23" t="str">
        <f>Criteria!D97</f>
        <v>On each web page, is there a bypass or skip link to the main content region (excluding special cases)?</v>
      </c>
      <c r="E98" s="23" t="s">
        <v>131</v>
      </c>
      <c r="F98" s="29" t="s">
        <v>136</v>
      </c>
      <c r="G98" s="23"/>
      <c r="H98" s="23"/>
    </row>
    <row r="99" spans="1:8" ht="30" x14ac:dyDescent="0.2">
      <c r="A99" s="109"/>
      <c r="B99" s="28" t="str">
        <f>Criteria!B98</f>
        <v>RGAA</v>
      </c>
      <c r="C99" s="28" t="str">
        <f>Criteria!C98</f>
        <v>12.8</v>
      </c>
      <c r="D99" s="23" t="str">
        <f>Criteria!D98</f>
        <v>On each web page, is the navigation sequence consistent?</v>
      </c>
      <c r="E99" s="23" t="s">
        <v>131</v>
      </c>
      <c r="F99" s="29" t="s">
        <v>136</v>
      </c>
      <c r="G99" s="23"/>
      <c r="H99" s="23"/>
    </row>
    <row r="100" spans="1:8" ht="30" x14ac:dyDescent="0.2">
      <c r="A100" s="109"/>
      <c r="B100" s="28" t="str">
        <f>Criteria!B99</f>
        <v>RGAA</v>
      </c>
      <c r="C100" s="28" t="str">
        <f>Criteria!C99</f>
        <v>12.9</v>
      </c>
      <c r="D100" s="23" t="str">
        <f>Criteria!D99</f>
        <v>On each web page, navigation must not contain any keyboard traps. Is this rule respected?</v>
      </c>
      <c r="E100" s="23" t="s">
        <v>131</v>
      </c>
      <c r="F100" s="29" t="s">
        <v>136</v>
      </c>
      <c r="G100" s="23"/>
      <c r="H100" s="23"/>
    </row>
    <row r="101" spans="1:8" ht="45" x14ac:dyDescent="0.2">
      <c r="A101" s="109"/>
      <c r="B101" s="28" t="str">
        <f>Criteria!B100</f>
        <v>RGAA</v>
      </c>
      <c r="C101" s="28" t="str">
        <f>Criteria!C100</f>
        <v>12.10</v>
      </c>
      <c r="D101" s="23" t="str">
        <f>Criteria!D100</f>
        <v>On each web page, are keyboard shortcuts using only one key (lowercase or uppercase letter, punctuation, number or symbol) controllable by the user?</v>
      </c>
      <c r="E101" s="23" t="s">
        <v>131</v>
      </c>
      <c r="F101" s="29" t="s">
        <v>136</v>
      </c>
      <c r="G101" s="23"/>
      <c r="H101" s="23"/>
    </row>
    <row r="102" spans="1:8" ht="60" x14ac:dyDescent="0.2">
      <c r="A102" s="110"/>
      <c r="B102" s="28" t="str">
        <f>Criteria!B101</f>
        <v>RGAA</v>
      </c>
      <c r="C102" s="28" t="str">
        <f>Criteria!C101</f>
        <v>12.11</v>
      </c>
      <c r="D102" s="23" t="str">
        <f>Criteria!D101</f>
        <v>On each web page, is the additional content that appears when hovering over, focusing on or activating a user interface component accessible by keyboard if necessary?</v>
      </c>
      <c r="E102" s="23" t="s">
        <v>131</v>
      </c>
      <c r="F102" s="29" t="s">
        <v>136</v>
      </c>
      <c r="G102" s="23"/>
      <c r="H102" s="23"/>
    </row>
    <row r="103" spans="1:8" ht="45" x14ac:dyDescent="0.2">
      <c r="A103" s="108" t="str">
        <f>Criteria!$A$102</f>
        <v>CONSULTATION</v>
      </c>
      <c r="B103" s="28" t="str">
        <f>Criteria!B102</f>
        <v>RGAA</v>
      </c>
      <c r="C103" s="28" t="str">
        <f>Criteria!C102</f>
        <v>13.1</v>
      </c>
      <c r="D103" s="23" t="str">
        <f>Criteria!D102</f>
        <v>For each web page, does the user have control over each time limit for modifying the content (excluding special cases)?</v>
      </c>
      <c r="E103" s="23" t="s">
        <v>131</v>
      </c>
      <c r="F103" s="29" t="s">
        <v>136</v>
      </c>
      <c r="G103" s="23"/>
      <c r="H103" s="23"/>
    </row>
    <row r="104" spans="1:8" ht="45" x14ac:dyDescent="0.2">
      <c r="A104" s="109"/>
      <c r="B104" s="28" t="str">
        <f>Criteria!B103</f>
        <v>RGAA</v>
      </c>
      <c r="C104" s="28" t="str">
        <f>Criteria!C103</f>
        <v>13.2</v>
      </c>
      <c r="D104" s="23" t="str">
        <f>Criteria!D103</f>
        <v>On each web page, the opening of a new window must not be triggered without user action. Is this rule respected?</v>
      </c>
      <c r="E104" s="23" t="s">
        <v>131</v>
      </c>
      <c r="F104" s="29" t="s">
        <v>136</v>
      </c>
      <c r="G104" s="23"/>
      <c r="H104" s="23"/>
    </row>
    <row r="105" spans="1:8" ht="45" x14ac:dyDescent="0.2">
      <c r="A105" s="109"/>
      <c r="B105" s="28" t="str">
        <f>Criteria!B104</f>
        <v>RGAA</v>
      </c>
      <c r="C105" s="28" t="str">
        <f>Criteria!C104</f>
        <v>13.3</v>
      </c>
      <c r="D105" s="23" t="str">
        <f>Criteria!D104</f>
        <v>On each web page, does each downloadable office document have an accessible version (excluding special cases)?</v>
      </c>
      <c r="E105" s="23" t="s">
        <v>131</v>
      </c>
      <c r="F105" s="29" t="s">
        <v>136</v>
      </c>
      <c r="G105" s="23"/>
      <c r="H105" s="23"/>
    </row>
    <row r="106" spans="1:8" ht="30" x14ac:dyDescent="0.2">
      <c r="A106" s="109"/>
      <c r="B106" s="28" t="str">
        <f>Criteria!B105</f>
        <v>RGAA</v>
      </c>
      <c r="C106" s="28" t="str">
        <f>Criteria!C105</f>
        <v>13.4</v>
      </c>
      <c r="D106" s="23" t="str">
        <f>Criteria!D105</f>
        <v>For each office document with an accessible version, does this version offer the same information?</v>
      </c>
      <c r="E106" s="23" t="s">
        <v>131</v>
      </c>
      <c r="F106" s="29" t="s">
        <v>136</v>
      </c>
      <c r="G106" s="23"/>
      <c r="H106" s="23"/>
    </row>
    <row r="107" spans="1:8" ht="30" x14ac:dyDescent="0.2">
      <c r="A107" s="109"/>
      <c r="B107" s="28" t="str">
        <f>Criteria!B106</f>
        <v>RGAA</v>
      </c>
      <c r="C107" s="28" t="str">
        <f>Criteria!C106</f>
        <v>13.5</v>
      </c>
      <c r="D107" s="23" t="str">
        <f>Criteria!D106</f>
        <v>Is there an alternative to every cryptic content (ASCII art, emoticon, cryptic syntax) on every web page?</v>
      </c>
      <c r="E107" s="23" t="s">
        <v>131</v>
      </c>
      <c r="F107" s="29" t="s">
        <v>136</v>
      </c>
      <c r="G107" s="23"/>
      <c r="H107" s="23"/>
    </row>
    <row r="108" spans="1:8" ht="45" x14ac:dyDescent="0.2">
      <c r="A108" s="109"/>
      <c r="B108" s="28" t="str">
        <f>Criteria!B107</f>
        <v>RGAA</v>
      </c>
      <c r="C108" s="28" t="str">
        <f>Criteria!C107</f>
        <v>13.6</v>
      </c>
      <c r="D108" s="23" t="str">
        <f>Criteria!D107</f>
        <v>On each web page, for each cryptic content (ASCII art, emoticon, cryptic syntax) having an alternative, is this alternative relevant?</v>
      </c>
      <c r="E108" s="23" t="s">
        <v>131</v>
      </c>
      <c r="F108" s="29" t="s">
        <v>136</v>
      </c>
      <c r="G108" s="23"/>
      <c r="H108" s="23"/>
    </row>
    <row r="109" spans="1:8" ht="30" x14ac:dyDescent="0.2">
      <c r="A109" s="109"/>
      <c r="B109" s="28" t="str">
        <f>Criteria!B108</f>
        <v>RGAA</v>
      </c>
      <c r="C109" s="28" t="str">
        <f>Criteria!C108</f>
        <v>13.7</v>
      </c>
      <c r="D109" s="23" t="str">
        <f>Criteria!D108</f>
        <v>On each web page, are sudden changes in brightness or blinking used correctly?</v>
      </c>
      <c r="E109" s="23" t="s">
        <v>131</v>
      </c>
      <c r="F109" s="29" t="s">
        <v>136</v>
      </c>
      <c r="G109" s="23"/>
      <c r="H109" s="23"/>
    </row>
    <row r="110" spans="1:8" ht="30" x14ac:dyDescent="0.2">
      <c r="A110" s="109"/>
      <c r="B110" s="28" t="str">
        <f>Criteria!B109</f>
        <v>RGAA</v>
      </c>
      <c r="C110" s="28" t="str">
        <f>Criteria!C109</f>
        <v>13.8</v>
      </c>
      <c r="D110" s="23" t="str">
        <f>Criteria!D109</f>
        <v>On each web page, is every moving or blinking content controllable by the user?</v>
      </c>
      <c r="E110" s="23" t="s">
        <v>131</v>
      </c>
      <c r="F110" s="29" t="s">
        <v>136</v>
      </c>
    </row>
    <row r="111" spans="1:8" ht="45" x14ac:dyDescent="0.2">
      <c r="A111" s="109"/>
      <c r="B111" s="28" t="str">
        <f>Criteria!B110</f>
        <v>RGAA</v>
      </c>
      <c r="C111" s="28" t="str">
        <f>Criteria!C110</f>
        <v>13.9</v>
      </c>
      <c r="D111" s="23" t="str">
        <f>Criteria!D110</f>
        <v>On each web page, can the content be viewed in any screen orientation (portrait or landscape) (excluding special cases)?</v>
      </c>
      <c r="E111" s="23" t="s">
        <v>131</v>
      </c>
      <c r="F111" s="29" t="s">
        <v>136</v>
      </c>
    </row>
    <row r="112" spans="1:8" ht="45" x14ac:dyDescent="0.2">
      <c r="A112" s="109"/>
      <c r="B112" s="28" t="str">
        <f>Criteria!B111</f>
        <v>RGAA</v>
      </c>
      <c r="C112" s="28" t="str">
        <f>Criteria!C111</f>
        <v>13.10</v>
      </c>
      <c r="D112" s="23" t="str">
        <f>Criteria!D111</f>
        <v>On each web page, can the features usable or available by means of a complex gesture also be available by means of a simple gesture (excluding special cases)?</v>
      </c>
      <c r="E112" s="23" t="s">
        <v>131</v>
      </c>
      <c r="F112" s="29" t="s">
        <v>136</v>
      </c>
    </row>
    <row r="113" spans="1:6" ht="45" x14ac:dyDescent="0.2">
      <c r="A113" s="109"/>
      <c r="B113" s="28" t="str">
        <f>Criteria!B112</f>
        <v>RGAA</v>
      </c>
      <c r="C113" s="28" t="str">
        <f>Criteria!C112</f>
        <v>13.11</v>
      </c>
      <c r="D113" s="23" t="str">
        <f>Criteria!D112</f>
        <v>On each web page, can actions triggered by a pointing device on a single point on the screen be cancelled (except in special cases)?</v>
      </c>
      <c r="E113" s="23" t="s">
        <v>131</v>
      </c>
      <c r="F113" s="29" t="s">
        <v>136</v>
      </c>
    </row>
    <row r="114" spans="1:6" ht="45" x14ac:dyDescent="0.2">
      <c r="A114" s="109"/>
      <c r="B114" s="28" t="str">
        <f>Criteria!B113</f>
        <v>RGAA</v>
      </c>
      <c r="C114" s="28" t="str">
        <f>Criteria!C113</f>
        <v>13.12</v>
      </c>
      <c r="D114" s="23" t="str">
        <f>Criteria!D113</f>
        <v>On each web page, can the features that involve movement to or from the device be satisfied in an alternative way (excluding special cases)?</v>
      </c>
      <c r="E114" s="23" t="s">
        <v>131</v>
      </c>
      <c r="F114" s="29" t="s">
        <v>136</v>
      </c>
    </row>
    <row r="115" spans="1:6" ht="60" x14ac:dyDescent="0.2">
      <c r="A115" s="109"/>
      <c r="B115" s="28" t="str">
        <f>Criteria!B114</f>
        <v>-</v>
      </c>
      <c r="C115" s="28" t="str">
        <f>Criteria!C114</f>
        <v>13.13</v>
      </c>
      <c r="D115" s="23" t="str">
        <f>Criteria!D114</f>
        <v>For each document conversion feature, is the accessibility information available in the source document kept in the destination document (excluding special cases)?</v>
      </c>
      <c r="E115" s="23" t="s">
        <v>131</v>
      </c>
      <c r="F115" s="29" t="s">
        <v>136</v>
      </c>
    </row>
    <row r="116" spans="1:6" ht="45" x14ac:dyDescent="0.2">
      <c r="A116" s="110"/>
      <c r="B116" s="28" t="str">
        <f>Criteria!B115</f>
        <v>-</v>
      </c>
      <c r="C116" s="28" t="str">
        <f>Criteria!C115</f>
        <v>13.14</v>
      </c>
      <c r="D116" s="23" t="str">
        <f>Criteria!D115</f>
        <v>Does each identification or control feature that relies on the use of biological characteristics of the user have an alternative method?</v>
      </c>
      <c r="E116" s="23" t="s">
        <v>131</v>
      </c>
      <c r="F116" s="29" t="s">
        <v>136</v>
      </c>
    </row>
    <row r="117" spans="1:6" ht="45" x14ac:dyDescent="0.2">
      <c r="A117" s="108" t="str">
        <f>Criteria!$A$116</f>
        <v>DOC &amp; ACCESSIBILITY FEATURES</v>
      </c>
      <c r="B117" s="28" t="str">
        <f>Criteria!B116</f>
        <v>-</v>
      </c>
      <c r="C117" s="28" t="str">
        <f>Criteria!C116</f>
        <v>14.1</v>
      </c>
      <c r="D117" s="23" t="str">
        <f>Criteria!D116</f>
        <v>Does the website's documentation describe the accessibility features available and information relating to compatibility with accessibility?</v>
      </c>
      <c r="E117" s="23" t="s">
        <v>131</v>
      </c>
      <c r="F117" s="29" t="s">
        <v>136</v>
      </c>
    </row>
    <row r="118" spans="1:6" ht="75" x14ac:dyDescent="0.2">
      <c r="A118" s="109"/>
      <c r="B118" s="28" t="str">
        <f>Criteria!B117</f>
        <v>-</v>
      </c>
      <c r="C118" s="28" t="str">
        <f>Criteria!C117</f>
        <v>14.2</v>
      </c>
      <c r="D118" s="23" t="str">
        <f>Criteria!D117</f>
        <v>For each accessibility feature described in the documentation, the mechanism for enabling an accessibility feature meets the accessibility needs of the users concerned. Is this rule respected (excluding special cases)?</v>
      </c>
      <c r="E118" s="23" t="s">
        <v>131</v>
      </c>
      <c r="F118" s="29" t="s">
        <v>136</v>
      </c>
    </row>
    <row r="119" spans="1:6" ht="30" x14ac:dyDescent="0.2">
      <c r="A119" s="110"/>
      <c r="B119" s="28" t="str">
        <f>Criteria!B118</f>
        <v>-</v>
      </c>
      <c r="C119" s="28" t="str">
        <f>Criteria!C118</f>
        <v>14.3</v>
      </c>
      <c r="D119" s="23" t="str">
        <f>Criteria!D118</f>
        <v>Does the website documentation comply with the digital accessibility rules?</v>
      </c>
      <c r="E119" s="23" t="s">
        <v>131</v>
      </c>
      <c r="F119" s="29" t="s">
        <v>136</v>
      </c>
    </row>
    <row r="120" spans="1:6" ht="45" x14ac:dyDescent="0.2">
      <c r="A120" s="108" t="str">
        <f>Criteria!$A$119</f>
        <v>EDITING TOOLS</v>
      </c>
      <c r="B120" s="28" t="str">
        <f>Criteria!B119</f>
        <v>-</v>
      </c>
      <c r="C120" s="28" t="str">
        <f>Criteria!C119</f>
        <v>15.1</v>
      </c>
      <c r="D120" s="23" t="str">
        <f>Criteria!D119</f>
        <v>Does each editing tool allow you to define the accessibility information needed to create content that complies with the digital accessibility rules?</v>
      </c>
      <c r="E120" s="23" t="s">
        <v>131</v>
      </c>
      <c r="F120" s="29" t="s">
        <v>136</v>
      </c>
    </row>
    <row r="121" spans="1:6" ht="45" x14ac:dyDescent="0.2">
      <c r="A121" s="109"/>
      <c r="B121" s="28" t="str">
        <f>Criteria!B120</f>
        <v>-</v>
      </c>
      <c r="C121" s="28" t="str">
        <f>Criteria!C120</f>
        <v>15.2</v>
      </c>
      <c r="D121" s="23" t="str">
        <f>Criteria!D120</f>
        <v>Does each editing tool provide help with creating content that complies with the digital accessibility rules?</v>
      </c>
      <c r="E121" s="23" t="s">
        <v>131</v>
      </c>
      <c r="F121" s="29" t="s">
        <v>136</v>
      </c>
    </row>
    <row r="122" spans="1:6" ht="45" x14ac:dyDescent="0.2">
      <c r="A122" s="109"/>
      <c r="B122" s="28" t="str">
        <f>Criteria!B121</f>
        <v>-</v>
      </c>
      <c r="C122" s="28" t="str">
        <f>Criteria!C121</f>
        <v>15.3</v>
      </c>
      <c r="D122" s="23" t="str">
        <f>Criteria!D121</f>
        <v>Does the content generated by each transformation comply with the digital accessibility rules (excluding special cases)?</v>
      </c>
      <c r="E122" s="23" t="s">
        <v>131</v>
      </c>
      <c r="F122" s="29" t="s">
        <v>136</v>
      </c>
    </row>
    <row r="123" spans="1:6" ht="45" x14ac:dyDescent="0.2">
      <c r="A123" s="109"/>
      <c r="B123" s="28" t="str">
        <f>Criteria!B122</f>
        <v>-</v>
      </c>
      <c r="C123" s="28" t="str">
        <f>Criteria!C122</f>
        <v>15.4</v>
      </c>
      <c r="D123" s="23" t="str">
        <f>Criteria!D122</f>
        <v>For each accessibility error identified by an automatic or semi-automatic accessibility test, does the editing tool provide suggestions for repair?</v>
      </c>
      <c r="E123" s="23" t="s">
        <v>131</v>
      </c>
      <c r="F123" s="29" t="s">
        <v>136</v>
      </c>
    </row>
    <row r="124" spans="1:6" ht="45" x14ac:dyDescent="0.2">
      <c r="A124" s="109"/>
      <c r="B124" s="28" t="str">
        <f>Criteria!B123</f>
        <v>-</v>
      </c>
      <c r="C124" s="28" t="str">
        <f>Criteria!C123</f>
        <v>15.5</v>
      </c>
      <c r="D124" s="23" t="str">
        <f>Criteria!D123</f>
        <v>For each set of templates, at least one template complies with the digital accessibility rules. Is this rule respected?</v>
      </c>
      <c r="E124" s="23" t="s">
        <v>131</v>
      </c>
      <c r="F124" s="29" t="s">
        <v>136</v>
      </c>
    </row>
    <row r="125" spans="1:6" ht="30" x14ac:dyDescent="0.2">
      <c r="A125" s="110"/>
      <c r="B125" s="28" t="str">
        <f>Criteria!B124</f>
        <v>-</v>
      </c>
      <c r="C125" s="28" t="str">
        <f>Criteria!C124</f>
        <v>15.6</v>
      </c>
      <c r="D125" s="23" t="str">
        <f>Criteria!D124</f>
        <v>Is each template that makes it possible to comply with the digital accessibility rules clearly identifiable?</v>
      </c>
      <c r="E125" s="23" t="s">
        <v>131</v>
      </c>
      <c r="F125" s="29" t="s">
        <v>136</v>
      </c>
    </row>
    <row r="126" spans="1:6" ht="60" x14ac:dyDescent="0.2">
      <c r="A126" s="108" t="str">
        <f>Criteria!$A$125</f>
        <v>SUPPORT SERVICES</v>
      </c>
      <c r="B126" s="28" t="str">
        <f>Criteria!B125</f>
        <v>-</v>
      </c>
      <c r="C126" s="28" t="str">
        <f>Criteria!C125</f>
        <v>16.1</v>
      </c>
      <c r="D126" s="23" t="str">
        <f>Criteria!D125</f>
        <v>Does each support service provide information about the accessibility features and accessibility compatibility described in the documentation of the website?</v>
      </c>
      <c r="E126" s="23" t="s">
        <v>131</v>
      </c>
      <c r="F126" s="29" t="s">
        <v>136</v>
      </c>
    </row>
    <row r="127" spans="1:6" ht="45" x14ac:dyDescent="0.2">
      <c r="A127" s="109"/>
      <c r="B127" s="28" t="str">
        <f>Criteria!B126</f>
        <v>-</v>
      </c>
      <c r="C127" s="28" t="str">
        <f>Criteria!C126</f>
        <v>16.2</v>
      </c>
      <c r="D127" s="23" t="str">
        <f>Criteria!D126</f>
        <v>The support service meets the communication needs of people with disabilities directly or through a relay service. Is this rule respected?</v>
      </c>
      <c r="E127" s="23" t="s">
        <v>131</v>
      </c>
      <c r="F127" s="29" t="s">
        <v>136</v>
      </c>
    </row>
    <row r="128" spans="1:6" ht="30" x14ac:dyDescent="0.2">
      <c r="A128" s="110"/>
      <c r="B128" s="28" t="str">
        <f>Criteria!B127</f>
        <v>-</v>
      </c>
      <c r="C128" s="28" t="str">
        <f>Criteria!C127</f>
        <v>16.3</v>
      </c>
      <c r="D128" s="23" t="str">
        <f>Criteria!D127</f>
        <v>Does the documentation provided by the support service comply with the digital accessibility rules?</v>
      </c>
      <c r="E128" s="23" t="s">
        <v>131</v>
      </c>
      <c r="F128" s="29" t="s">
        <v>136</v>
      </c>
    </row>
    <row r="129" spans="1:6" ht="60" x14ac:dyDescent="0.2">
      <c r="A129" s="117" t="str">
        <f>Criteria!$A$128</f>
        <v>REAL-TIME COMMUNICATION</v>
      </c>
      <c r="B129" s="28" t="str">
        <f>Criteria!B128</f>
        <v>-</v>
      </c>
      <c r="C129" s="28" t="str">
        <f>Criteria!C128</f>
        <v>17.1</v>
      </c>
      <c r="D129" s="23" t="str">
        <f>Criteria!D128</f>
        <v>For each two-way voice communication web application, is the application capable of encoding and decoding this communication with a frequency range whose upper limit is at least 7,000 Hz?</v>
      </c>
      <c r="E129" s="23" t="s">
        <v>131</v>
      </c>
      <c r="F129" s="29" t="s">
        <v>136</v>
      </c>
    </row>
    <row r="130" spans="1:6" ht="45" x14ac:dyDescent="0.2">
      <c r="A130" s="109"/>
      <c r="B130" s="28" t="str">
        <f>Criteria!B129</f>
        <v>-</v>
      </c>
      <c r="C130" s="28" t="str">
        <f>Criteria!C129</f>
        <v>17.2</v>
      </c>
      <c r="D130" s="23" t="str">
        <f>Criteria!D129</f>
        <v>Does every web application that enables two-way voice communication have real-time text communication functionality?</v>
      </c>
      <c r="E130" s="23" t="s">
        <v>131</v>
      </c>
      <c r="F130" s="29" t="s">
        <v>136</v>
      </c>
    </row>
    <row r="131" spans="1:6" ht="45" x14ac:dyDescent="0.2">
      <c r="A131" s="109"/>
      <c r="B131" s="28" t="str">
        <f>Criteria!B130</f>
        <v>-</v>
      </c>
      <c r="C131" s="28" t="str">
        <f>Criteria!C130</f>
        <v>17.3</v>
      </c>
      <c r="D131" s="23" t="str">
        <f>Criteria!D130</f>
        <v>For each web application that enables two-way voice communication and real-time text, can both modes be used simultaneously?</v>
      </c>
      <c r="E131" s="23" t="s">
        <v>131</v>
      </c>
      <c r="F131" s="29" t="s">
        <v>136</v>
      </c>
    </row>
    <row r="132" spans="1:6" ht="30" x14ac:dyDescent="0.2">
      <c r="A132" s="109"/>
      <c r="B132" s="28" t="str">
        <f>Criteria!B131</f>
        <v>-</v>
      </c>
      <c r="C132" s="28" t="str">
        <f>Criteria!C131</f>
        <v>17.4</v>
      </c>
      <c r="D132" s="23" t="str">
        <f>Criteria!D131</f>
        <v>For each real-time text (RTT) functionality, can the messages be identified (excluding special cases)?</v>
      </c>
      <c r="E132" s="23" t="s">
        <v>131</v>
      </c>
      <c r="F132" s="29" t="s">
        <v>136</v>
      </c>
    </row>
    <row r="133" spans="1:6" ht="30" x14ac:dyDescent="0.2">
      <c r="A133" s="109"/>
      <c r="B133" s="28" t="str">
        <f>Criteria!B132</f>
        <v>-</v>
      </c>
      <c r="C133" s="28" t="str">
        <f>Criteria!C132</f>
        <v>17.5</v>
      </c>
      <c r="D133" s="23" t="str">
        <f>Criteria!D132</f>
        <v>For each two-way voice communication web application, is there a visual indicator of oral activity?</v>
      </c>
      <c r="E133" s="23" t="s">
        <v>131</v>
      </c>
      <c r="F133" s="29" t="s">
        <v>136</v>
      </c>
    </row>
    <row r="134" spans="1:6" ht="60" x14ac:dyDescent="0.2">
      <c r="A134" s="109"/>
      <c r="B134" s="28" t="str">
        <f>Criteria!B133</f>
        <v>-</v>
      </c>
      <c r="C134" s="28" t="str">
        <f>Criteria!C133</f>
        <v>17.6</v>
      </c>
      <c r="D134" s="23" t="str">
        <f>Criteria!D133</f>
        <v>Does each real-time text communication web application that can interact with other real-time text communication applications comply with the interoperability rules in force?</v>
      </c>
      <c r="E134" s="23" t="s">
        <v>131</v>
      </c>
      <c r="F134" s="29" t="s">
        <v>136</v>
      </c>
    </row>
    <row r="135" spans="1:6" ht="45" x14ac:dyDescent="0.2">
      <c r="A135" s="109"/>
      <c r="B135" s="28" t="str">
        <f>Criteria!B134</f>
        <v>-</v>
      </c>
      <c r="C135" s="28" t="str">
        <f>Criteria!C134</f>
        <v>17.7</v>
      </c>
      <c r="D135" s="23" t="str">
        <f>Criteria!D134</f>
        <v>For each real-time text communication (RTT) web application, the transmission time for each input unit is 500ms or less. Is this rule respected?</v>
      </c>
      <c r="E135" s="23" t="s">
        <v>131</v>
      </c>
      <c r="F135" s="29" t="s">
        <v>136</v>
      </c>
    </row>
    <row r="136" spans="1:6" ht="30" x14ac:dyDescent="0.2">
      <c r="A136" s="109"/>
      <c r="B136" s="28" t="str">
        <f>Criteria!B135</f>
        <v>-</v>
      </c>
      <c r="C136" s="28" t="str">
        <f>Criteria!C135</f>
        <v>17.8</v>
      </c>
      <c r="D136" s="23" t="str">
        <f>Criteria!D135</f>
        <v>For each telecommunication web application, is it possible to identify the person initiating a call?</v>
      </c>
      <c r="E136" s="23" t="s">
        <v>131</v>
      </c>
      <c r="F136" s="29" t="s">
        <v>136</v>
      </c>
    </row>
    <row r="137" spans="1:6" ht="60" x14ac:dyDescent="0.2">
      <c r="A137" s="109"/>
      <c r="B137" s="28" t="str">
        <f>Criteria!B136</f>
        <v>-</v>
      </c>
      <c r="C137" s="28" t="str">
        <f>Criteria!C136</f>
        <v>17.9</v>
      </c>
      <c r="D137" s="23" t="str">
        <f>Criteria!D136</f>
        <v>For each two-way voice communication web application which makes it possible to identify the activity of a speaker, it is possible to identify the activity of a signer. Is this rule respected?</v>
      </c>
      <c r="E137" s="23" t="s">
        <v>131</v>
      </c>
      <c r="F137" s="29" t="s">
        <v>136</v>
      </c>
    </row>
    <row r="138" spans="1:6" ht="45" x14ac:dyDescent="0.2">
      <c r="A138" s="109"/>
      <c r="B138" s="28" t="str">
        <f>Criteria!B137</f>
        <v>-</v>
      </c>
      <c r="C138" s="28" t="str">
        <f>Criteria!C137</f>
        <v>17.10</v>
      </c>
      <c r="D138" s="23" t="str">
        <f>Criteria!D137</f>
        <v>For each two-way voice communication web application that has voice-based services, can these be used without the need to listen or speak?</v>
      </c>
      <c r="E138" s="23" t="s">
        <v>131</v>
      </c>
      <c r="F138" s="29" t="s">
        <v>136</v>
      </c>
    </row>
    <row r="139" spans="1:6" ht="45" x14ac:dyDescent="0.2">
      <c r="A139" s="110"/>
      <c r="B139" s="28" t="str">
        <f>Criteria!B138</f>
        <v>-</v>
      </c>
      <c r="C139" s="28" t="str">
        <f>Criteria!C138</f>
        <v>17.11</v>
      </c>
      <c r="D139" s="23" t="str">
        <f>Criteria!D138</f>
        <v>For each two-way voice communication web application that has real-time video, is the quality of the video sufficient?</v>
      </c>
      <c r="E139" s="23" t="s">
        <v>131</v>
      </c>
      <c r="F139" s="29" t="s">
        <v>136</v>
      </c>
    </row>
  </sheetData>
  <mergeCells count="19">
    <mergeCell ref="A129:A139"/>
    <mergeCell ref="A4:A12"/>
    <mergeCell ref="A13:A14"/>
    <mergeCell ref="A15:A17"/>
    <mergeCell ref="A92:A102"/>
    <mergeCell ref="A103:A116"/>
    <mergeCell ref="A117:A119"/>
    <mergeCell ref="A120:A125"/>
    <mergeCell ref="A126:A128"/>
    <mergeCell ref="A46:A50"/>
    <mergeCell ref="A51:A60"/>
    <mergeCell ref="A61:A64"/>
    <mergeCell ref="A65:A78"/>
    <mergeCell ref="A79:A91"/>
    <mergeCell ref="A1:H1"/>
    <mergeCell ref="A2:H2"/>
    <mergeCell ref="A18:A35"/>
    <mergeCell ref="A36:A43"/>
    <mergeCell ref="A44:A45"/>
  </mergeCells>
  <conditionalFormatting sqref="E4:E139">
    <cfRule type="cellIs" dxfId="6" priority="1" operator="equal">
      <formula>"C"</formula>
    </cfRule>
    <cfRule type="cellIs" dxfId="5" priority="2" operator="equal">
      <formula>"NC"</formula>
    </cfRule>
    <cfRule type="cellIs" dxfId="4" priority="3" operator="equal">
      <formula>"NA"</formula>
    </cfRule>
    <cfRule type="cellIs" dxfId="3" priority="4" operator="equal">
      <formula>"NT"</formula>
    </cfRule>
  </conditionalFormatting>
  <conditionalFormatting sqref="F4:F139">
    <cfRule type="cellIs" dxfId="2" priority="5" operator="equal">
      <formula>"D"</formula>
    </cfRule>
    <cfRule type="cellIs" dxfId="1" priority="6" operator="equal">
      <formula>"E"</formula>
    </cfRule>
    <cfRule type="cellIs" dxfId="0" priority="7" operator="equal">
      <formula>"N"</formula>
    </cfRule>
  </conditionalFormatting>
  <dataValidations count="2">
    <dataValidation type="list" operator="equal" showErrorMessage="1" sqref="E4:E139" xr:uid="{FEC80BB1-2A2E-AD45-A988-CC020942A608}">
      <formula1>"C,NC,NA,NT"</formula1>
      <formula2>0</formula2>
    </dataValidation>
    <dataValidation type="list" operator="equal" showErrorMessage="1" sqref="F4:F139" xr:uid="{696E3FFC-6E13-664F-9503-77E261E6879B}">
      <formula1>"D,E,N"</formula1>
    </dataValidation>
  </dataValidations>
  <pageMargins left="0.39374999999999999" right="0.39374999999999999" top="0.53263888888888899" bottom="0.39374999999999999" header="0.39374999999999999" footer="0.39374999999999999"/>
  <pageSetup scale="74" pageOrder="overThenDown" orientation="portrait" horizontalDpi="300" verticalDpi="300"/>
  <headerFooter>
    <oddHeader>&amp;L&amp;10RGAA 3.0 - Relevé pour le site : wwww.site.fr&amp;R&amp;10&amp;P/&amp;N - &amp;A</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2"/>
  <dimension ref="A1:N23"/>
  <sheetViews>
    <sheetView workbookViewId="0">
      <selection activeCell="I21" sqref="I21"/>
    </sheetView>
  </sheetViews>
  <sheetFormatPr defaultColWidth="8.6640625" defaultRowHeight="15" x14ac:dyDescent="0.2"/>
  <cols>
    <col min="1" max="1" width="21.33203125" customWidth="1"/>
    <col min="2" max="2" width="6.5546875" bestFit="1" customWidth="1"/>
    <col min="3" max="3" width="5.6640625" bestFit="1" customWidth="1"/>
    <col min="4" max="4" width="19.109375" bestFit="1" customWidth="1"/>
    <col min="5" max="5" width="4.88671875" customWidth="1"/>
    <col min="6" max="6" width="33.88671875" bestFit="1" customWidth="1"/>
    <col min="7" max="7" width="20.88671875" customWidth="1"/>
    <col min="8" max="8" width="5" customWidth="1"/>
    <col min="9" max="9" width="21.5546875" bestFit="1" customWidth="1"/>
    <col min="10" max="10" width="6.5546875" bestFit="1" customWidth="1"/>
    <col min="11" max="11" width="7.88671875" bestFit="1" customWidth="1"/>
    <col min="12" max="12" width="9.33203125" bestFit="1" customWidth="1"/>
    <col min="13" max="13" width="21.33203125" bestFit="1" customWidth="1"/>
    <col min="14" max="14" width="6.5546875" hidden="1" customWidth="1"/>
  </cols>
  <sheetData>
    <row r="1" spans="1:14" ht="15.6" customHeight="1" x14ac:dyDescent="0.2">
      <c r="A1" s="93" t="s">
        <v>212</v>
      </c>
      <c r="B1" s="93"/>
      <c r="C1" s="93"/>
      <c r="D1" s="93"/>
      <c r="E1" s="93"/>
      <c r="F1" s="93"/>
      <c r="G1" s="93"/>
      <c r="H1" s="93"/>
      <c r="I1" s="93"/>
      <c r="J1" s="93"/>
      <c r="K1" s="93"/>
      <c r="L1" s="93"/>
      <c r="M1" s="93"/>
    </row>
    <row r="3" spans="1:14" ht="15.6" customHeight="1" x14ac:dyDescent="0.2">
      <c r="A3" s="93" t="s">
        <v>213</v>
      </c>
      <c r="B3" s="93"/>
      <c r="C3" s="93"/>
      <c r="D3" s="93"/>
      <c r="F3" s="93" t="s">
        <v>214</v>
      </c>
      <c r="G3" s="93"/>
      <c r="I3" s="93" t="s">
        <v>215</v>
      </c>
      <c r="J3" s="93"/>
      <c r="K3" s="93"/>
      <c r="L3" s="93"/>
      <c r="M3" s="93"/>
    </row>
    <row r="4" spans="1:14" x14ac:dyDescent="0.2">
      <c r="A4" s="5" t="str">
        <f>Summary!B16</f>
        <v>NA</v>
      </c>
      <c r="F4" s="45" t="s">
        <v>140</v>
      </c>
      <c r="G4" s="45" t="s">
        <v>216</v>
      </c>
      <c r="I4" s="45" t="s">
        <v>218</v>
      </c>
      <c r="J4" s="45" t="s">
        <v>127</v>
      </c>
      <c r="K4" s="45" t="s">
        <v>128</v>
      </c>
      <c r="L4" s="45" t="s">
        <v>137</v>
      </c>
      <c r="M4" s="45" t="s">
        <v>216</v>
      </c>
      <c r="N4" s="5" t="s">
        <v>128</v>
      </c>
    </row>
    <row r="5" spans="1:14" ht="15.75" x14ac:dyDescent="0.2">
      <c r="F5" s="34" t="str">
        <f>Sample!B9</f>
        <v>Home</v>
      </c>
      <c r="G5" s="35" t="str">
        <f>CalculationBase!F$159</f>
        <v>NA</v>
      </c>
      <c r="I5" s="77" t="s">
        <v>17</v>
      </c>
      <c r="J5" s="4">
        <f>COUNTIFS(CalculationBase!D$3:D$154, I5, CalculationBase!Y$3:Y$154, "C")</f>
        <v>0</v>
      </c>
      <c r="K5" s="4">
        <f>COUNTIFS(CalculationBase!D$3:D$154, I5, CalculationBase!Y$3:Y$154, "NC")</f>
        <v>0</v>
      </c>
      <c r="L5" s="4">
        <f t="shared" ref="L5:L17" si="0">J5+K5</f>
        <v>0</v>
      </c>
      <c r="M5" s="78">
        <f t="shared" ref="M5:M17" si="1">IF(L5&gt;0, J5/L5, 0)</f>
        <v>0</v>
      </c>
      <c r="N5" s="32">
        <f>IF(K5&gt;0, K5/L5, 0)</f>
        <v>0</v>
      </c>
    </row>
    <row r="6" spans="1:14" ht="15.75" x14ac:dyDescent="0.2">
      <c r="F6" s="34" t="str">
        <f>Sample!B10</f>
        <v>Authentication</v>
      </c>
      <c r="G6" s="35" t="str">
        <f>CalculationBase!G$159</f>
        <v>NA</v>
      </c>
      <c r="I6" s="77" t="s">
        <v>219</v>
      </c>
      <c r="J6" s="4">
        <f>COUNTIFS(CalculationBase!D$3:D$154, I6, CalculationBase!Y$3:Y$154, "C")</f>
        <v>0</v>
      </c>
      <c r="K6" s="4">
        <f>COUNTIFS(CalculationBase!D$3:D$154, I6, CalculationBase!Y$3:Y$154, "NC")</f>
        <v>0</v>
      </c>
      <c r="L6" s="4">
        <f t="shared" si="0"/>
        <v>0</v>
      </c>
      <c r="M6" s="78">
        <f t="shared" si="1"/>
        <v>0</v>
      </c>
      <c r="N6" s="32">
        <f>IF(K6&gt;0, K6/L6, 0)</f>
        <v>0</v>
      </c>
    </row>
    <row r="7" spans="1:14" ht="15.75" x14ac:dyDescent="0.2">
      <c r="A7" s="93" t="s">
        <v>361</v>
      </c>
      <c r="B7" s="93"/>
      <c r="C7" s="93"/>
      <c r="D7" s="93"/>
      <c r="F7" s="34" t="str">
        <f>Sample!B11</f>
        <v>Contact</v>
      </c>
      <c r="G7" s="35" t="str">
        <f>CalculationBase!H$159</f>
        <v>NA</v>
      </c>
      <c r="I7" s="77" t="s">
        <v>220</v>
      </c>
      <c r="J7" s="4">
        <f>COUNTIFS(CalculationBase!D$3:D$154, I7, CalculationBase!Y$3:Y$154, "C")</f>
        <v>0</v>
      </c>
      <c r="K7" s="4">
        <f>COUNTIFS(CalculationBase!D$3:D$154, I7, CalculationBase!Y$3:Y$154, "NC")</f>
        <v>0</v>
      </c>
      <c r="L7" s="4">
        <f t="shared" si="0"/>
        <v>0</v>
      </c>
      <c r="M7" s="78">
        <f t="shared" si="1"/>
        <v>0</v>
      </c>
      <c r="N7" s="32">
        <f>IF(K7&gt;0, K7/L7, 0)</f>
        <v>0</v>
      </c>
    </row>
    <row r="8" spans="1:14" x14ac:dyDescent="0.2">
      <c r="A8" s="45" t="s">
        <v>217</v>
      </c>
      <c r="B8" s="45" t="s">
        <v>127</v>
      </c>
      <c r="C8" s="46" t="s">
        <v>128</v>
      </c>
      <c r="D8" s="45" t="s">
        <v>216</v>
      </c>
      <c r="F8" s="34" t="str">
        <f>Sample!B12</f>
        <v>Accessibility</v>
      </c>
      <c r="G8" s="35" t="str">
        <f>CalculationBase!I$159</f>
        <v>NA</v>
      </c>
      <c r="I8" s="79" t="s">
        <v>221</v>
      </c>
      <c r="J8" s="4">
        <f>COUNTIFS(CalculationBase!D$3:D$154, I8, CalculationBase!Y$3:Y$154, "C")</f>
        <v>0</v>
      </c>
      <c r="K8" s="4">
        <f>COUNTIFS(CalculationBase!D$3:D$154, I8, CalculationBase!Y$3:Y$154, "NC")</f>
        <v>0</v>
      </c>
      <c r="L8" s="4">
        <f t="shared" si="0"/>
        <v>0</v>
      </c>
      <c r="M8" s="78">
        <f t="shared" si="1"/>
        <v>0</v>
      </c>
      <c r="N8" s="32"/>
    </row>
    <row r="9" spans="1:14" x14ac:dyDescent="0.2">
      <c r="A9" s="34" t="s">
        <v>138</v>
      </c>
      <c r="B9">
        <f>COUNTIFS(CalculationBase!$E$3:$E$154, Results!A9, CalculationBase!$Y$3:$Y$154, "C")</f>
        <v>0</v>
      </c>
      <c r="C9">
        <f>COUNTIFS(CalculationBase!$E$3:$E$154, Results!A9, CalculationBase!$Y$3:$Y$154, "NC")</f>
        <v>0</v>
      </c>
      <c r="D9" s="84" t="str">
        <f t="shared" ref="D9:D10" si="2">IF(ISERROR( B9/(B9+C9)),"-", B9/(B9+C9))</f>
        <v>-</v>
      </c>
      <c r="E9" s="36"/>
      <c r="F9" s="34" t="str">
        <f>Sample!B13</f>
        <v>Legal information</v>
      </c>
      <c r="G9" s="35" t="str">
        <f>CalculationBase!J$159</f>
        <v>NA</v>
      </c>
      <c r="I9" s="79" t="s">
        <v>222</v>
      </c>
      <c r="J9" s="4">
        <f>COUNTIFS(CalculationBase!D$3:D$154, I9, CalculationBase!Y$3:Y$154, "C")</f>
        <v>0</v>
      </c>
      <c r="K9" s="4">
        <f>COUNTIFS(CalculationBase!D$3:D$154, I9, CalculationBase!Y$3:Y$154, "NC")</f>
        <v>0</v>
      </c>
      <c r="L9" s="4">
        <f t="shared" si="0"/>
        <v>0</v>
      </c>
      <c r="M9" s="78">
        <f t="shared" si="1"/>
        <v>0</v>
      </c>
      <c r="N9" s="32">
        <f t="shared" ref="N9:N18" si="3">IF(K8&gt;0, K8/L8, 0)</f>
        <v>0</v>
      </c>
    </row>
    <row r="10" spans="1:14" x14ac:dyDescent="0.2">
      <c r="A10" s="34" t="s">
        <v>139</v>
      </c>
      <c r="B10">
        <f>COUNTIFS(CalculationBase!$E$3:$E$154, Results!A10, CalculationBase!$Y$3:$Y$154, "C")</f>
        <v>0</v>
      </c>
      <c r="C10">
        <f>COUNTIFS(CalculationBase!$E$3:$E$154, Results!A10, CalculationBase!$Y$3:$Y$154, "NC")</f>
        <v>0</v>
      </c>
      <c r="D10" s="84" t="str">
        <f t="shared" si="2"/>
        <v>-</v>
      </c>
      <c r="E10" s="36"/>
      <c r="F10" s="34" t="str">
        <f>Sample!B14</f>
        <v>Help</v>
      </c>
      <c r="G10" s="35" t="str">
        <f>CalculationBase!K$159</f>
        <v>NA</v>
      </c>
      <c r="I10" s="79" t="s">
        <v>223</v>
      </c>
      <c r="J10" s="4">
        <f>COUNTIFS(CalculationBase!D$3:D$154, I10, CalculationBase!Y$3:Y$154, "C")</f>
        <v>0</v>
      </c>
      <c r="K10" s="4">
        <f>COUNTIFS(CalculationBase!D$3:D$154, I10, CalculationBase!Y$3:Y$154, "NC")</f>
        <v>0</v>
      </c>
      <c r="L10" s="4">
        <f t="shared" si="0"/>
        <v>0</v>
      </c>
      <c r="M10" s="78">
        <f t="shared" si="1"/>
        <v>0</v>
      </c>
      <c r="N10" s="32">
        <f t="shared" si="3"/>
        <v>0</v>
      </c>
    </row>
    <row r="11" spans="1:14" ht="16.350000000000001" customHeight="1" x14ac:dyDescent="0.2">
      <c r="F11" s="34" t="str">
        <f>Sample!B15</f>
        <v>Site map</v>
      </c>
      <c r="G11" s="35" t="str">
        <f>CalculationBase!L$159</f>
        <v>NA</v>
      </c>
      <c r="I11" s="79" t="s">
        <v>55</v>
      </c>
      <c r="J11" s="4">
        <f>COUNTIFS(CalculationBase!D$3:D$154, I11, CalculationBase!Y$3:Y$154, "C")</f>
        <v>0</v>
      </c>
      <c r="K11" s="4">
        <f>COUNTIFS(CalculationBase!D$3:D$154, I11, CalculationBase!Y$3:Y$154, "NC")</f>
        <v>0</v>
      </c>
      <c r="L11" s="4">
        <f t="shared" si="0"/>
        <v>0</v>
      </c>
      <c r="M11" s="78">
        <f t="shared" si="1"/>
        <v>0</v>
      </c>
      <c r="N11" s="32">
        <f t="shared" si="3"/>
        <v>0</v>
      </c>
    </row>
    <row r="12" spans="1:14" x14ac:dyDescent="0.2">
      <c r="F12" s="34" t="str">
        <f>Sample!B16</f>
        <v>Search</v>
      </c>
      <c r="G12" s="35" t="str">
        <f>CalculationBase!M$159</f>
        <v>NA</v>
      </c>
      <c r="I12" s="79" t="s">
        <v>224</v>
      </c>
      <c r="J12" s="4">
        <f>COUNTIFS(CalculationBase!D$3:D$154, I12, CalculationBase!Y$3:Y$154, "C")</f>
        <v>0</v>
      </c>
      <c r="K12" s="4">
        <f>COUNTIFS(CalculationBase!D$3:D$154, I12, CalculationBase!Y$3:Y$154, "NC")</f>
        <v>0</v>
      </c>
      <c r="L12" s="4">
        <f t="shared" si="0"/>
        <v>0</v>
      </c>
      <c r="M12" s="78">
        <f t="shared" si="1"/>
        <v>0</v>
      </c>
      <c r="N12" s="32">
        <f t="shared" si="3"/>
        <v>0</v>
      </c>
    </row>
    <row r="13" spans="1:14" x14ac:dyDescent="0.2">
      <c r="F13" s="34" t="str">
        <f>Sample!B17</f>
        <v>News</v>
      </c>
      <c r="G13" s="35" t="str">
        <f>CalculationBase!N$159</f>
        <v>NA</v>
      </c>
      <c r="I13" s="79" t="s">
        <v>225</v>
      </c>
      <c r="J13" s="4">
        <f>COUNTIFS(CalculationBase!D$3:D$154, I13, CalculationBase!Y$3:Y$154, "C")</f>
        <v>0</v>
      </c>
      <c r="K13" s="4">
        <f>COUNTIFS(CalculationBase!D$3:D$154, I13, CalculationBase!Y$3:Y$154, "NC")</f>
        <v>0</v>
      </c>
      <c r="L13" s="4">
        <f t="shared" si="0"/>
        <v>0</v>
      </c>
      <c r="M13" s="78">
        <f t="shared" si="1"/>
        <v>0</v>
      </c>
      <c r="N13" s="32">
        <f t="shared" si="3"/>
        <v>0</v>
      </c>
    </row>
    <row r="14" spans="1:14" x14ac:dyDescent="0.2">
      <c r="F14" s="34" t="str">
        <f>Sample!B18</f>
        <v>News</v>
      </c>
      <c r="G14" s="35" t="str">
        <f>CalculationBase!O$159</f>
        <v>NA</v>
      </c>
      <c r="I14" s="79" t="s">
        <v>226</v>
      </c>
      <c r="J14" s="4">
        <f>COUNTIFS(CalculationBase!D$3:D$154, I14, CalculationBase!Y$3:Y$154, "C")</f>
        <v>0</v>
      </c>
      <c r="K14" s="4">
        <f>COUNTIFS(CalculationBase!D$3:D$154, I14, CalculationBase!Y$3:Y$154, "NC")</f>
        <v>0</v>
      </c>
      <c r="L14" s="4">
        <f t="shared" si="0"/>
        <v>0</v>
      </c>
      <c r="M14" s="78">
        <f t="shared" si="1"/>
        <v>0</v>
      </c>
      <c r="N14" s="32">
        <f t="shared" si="3"/>
        <v>0</v>
      </c>
    </row>
    <row r="15" spans="1:14" x14ac:dyDescent="0.2">
      <c r="F15" s="34" t="str">
        <f>Sample!B19</f>
        <v>News</v>
      </c>
      <c r="G15" s="35" t="str">
        <f>CalculationBase!P$159</f>
        <v>NA</v>
      </c>
      <c r="I15" s="79" t="s">
        <v>227</v>
      </c>
      <c r="J15" s="4">
        <f>COUNTIFS(CalculationBase!D$3:D$154, I15, CalculationBase!Y$3:Y$154, "C")</f>
        <v>0</v>
      </c>
      <c r="K15" s="4">
        <f>COUNTIFS(CalculationBase!D$3:D$154, I15, CalculationBase!Y$3:Y$154, "NC")</f>
        <v>0</v>
      </c>
      <c r="L15" s="4">
        <f t="shared" si="0"/>
        <v>0</v>
      </c>
      <c r="M15" s="78">
        <f t="shared" si="1"/>
        <v>0</v>
      </c>
      <c r="N15" s="32">
        <f t="shared" si="3"/>
        <v>0</v>
      </c>
    </row>
    <row r="16" spans="1:14" x14ac:dyDescent="0.2">
      <c r="F16" s="34" t="str">
        <f>Sample!B20</f>
        <v>News</v>
      </c>
      <c r="G16" s="35" t="str">
        <f>CalculationBase!Q$159</f>
        <v>NA</v>
      </c>
      <c r="I16" s="79" t="s">
        <v>102</v>
      </c>
      <c r="J16" s="4">
        <f>COUNTIFS(CalculationBase!D$3:D$154, I16, CalculationBase!Y$3:Y$154, "C")</f>
        <v>0</v>
      </c>
      <c r="K16" s="4">
        <f>COUNTIFS(CalculationBase!D$3:D$154, I16, CalculationBase!Y$3:Y$154, "NC")</f>
        <v>0</v>
      </c>
      <c r="L16" s="4">
        <f t="shared" si="0"/>
        <v>0</v>
      </c>
      <c r="M16" s="78">
        <f t="shared" si="1"/>
        <v>0</v>
      </c>
      <c r="N16" s="32">
        <f t="shared" si="3"/>
        <v>0</v>
      </c>
    </row>
    <row r="17" spans="6:14" x14ac:dyDescent="0.2">
      <c r="F17" s="34" t="str">
        <f>Sample!B21</f>
        <v>News</v>
      </c>
      <c r="G17" s="35" t="str">
        <f>CalculationBase!R$159</f>
        <v>NA</v>
      </c>
      <c r="I17" s="79" t="s">
        <v>114</v>
      </c>
      <c r="J17" s="4">
        <f>COUNTIFS(CalculationBase!D$3:D$154, I17, CalculationBase!Y$3:Y$154, "C")</f>
        <v>0</v>
      </c>
      <c r="K17" s="4">
        <f>COUNTIFS(CalculationBase!D$3:D$154, I17, CalculationBase!Y$3:Y$154, "NC")</f>
        <v>0</v>
      </c>
      <c r="L17" s="4">
        <f t="shared" si="0"/>
        <v>0</v>
      </c>
      <c r="M17" s="78">
        <f t="shared" si="1"/>
        <v>0</v>
      </c>
      <c r="N17" s="32">
        <f t="shared" si="3"/>
        <v>0</v>
      </c>
    </row>
    <row r="18" spans="6:14" ht="20.100000000000001" customHeight="1" x14ac:dyDescent="0.2">
      <c r="F18" s="34" t="str">
        <f>Sample!B22</f>
        <v>News</v>
      </c>
      <c r="G18" s="35" t="str">
        <f>CalculationBase!S$159</f>
        <v>NA</v>
      </c>
      <c r="I18" s="80" t="s">
        <v>228</v>
      </c>
      <c r="J18" s="4">
        <f>COUNTIFS(CalculationBase!D$3:D$154, I18, CalculationBase!Y$3:Y$154, "C")</f>
        <v>0</v>
      </c>
      <c r="K18" s="4">
        <f>COUNTIFS(CalculationBase!D$3:D$154, I18, CalculationBase!Y$3:Y$154, "NC")</f>
        <v>0</v>
      </c>
      <c r="L18" s="4">
        <f>J18+K18</f>
        <v>0</v>
      </c>
      <c r="M18" s="81">
        <f>IF(L18&gt;0, J18/L18, 0)</f>
        <v>0</v>
      </c>
      <c r="N18" s="32">
        <f t="shared" si="3"/>
        <v>0</v>
      </c>
    </row>
    <row r="19" spans="6:14" x14ac:dyDescent="0.2">
      <c r="F19" s="34" t="str">
        <f>Sample!B23</f>
        <v>News</v>
      </c>
      <c r="G19" s="35" t="str">
        <f>CalculationBase!T$159</f>
        <v>NA</v>
      </c>
      <c r="I19" s="79" t="s">
        <v>229</v>
      </c>
      <c r="J19" s="4">
        <f>COUNTIFS(CalculationBase!D$3:D$154, I19, CalculationBase!Y$3:Y$154, "C")</f>
        <v>0</v>
      </c>
      <c r="K19" s="4">
        <f>COUNTIFS(CalculationBase!D$3:D$154, I19, CalculationBase!Y$3:Y$154, "NC")</f>
        <v>0</v>
      </c>
      <c r="L19" s="4">
        <f>J19+K19</f>
        <v>0</v>
      </c>
      <c r="M19" s="81">
        <f>IF(L19&gt;0, J19/L19, 0)</f>
        <v>0</v>
      </c>
    </row>
    <row r="20" spans="6:14" x14ac:dyDescent="0.2">
      <c r="G20" s="35"/>
      <c r="I20" s="79" t="s">
        <v>231</v>
      </c>
      <c r="J20" s="4">
        <f>COUNTIFS(CalculationBase!D$3:D$154, I20, CalculationBase!Y$3:Y$154, "C")</f>
        <v>0</v>
      </c>
      <c r="K20" s="4">
        <f>COUNTIFS(CalculationBase!D$3:D$154, I20, CalculationBase!Y$3:Y$154, "NC")</f>
        <v>0</v>
      </c>
      <c r="L20" s="4">
        <f>J20+K20</f>
        <v>0</v>
      </c>
      <c r="M20" s="81">
        <f>IF(L20&gt;0, J20/L20, 0)</f>
        <v>0</v>
      </c>
    </row>
    <row r="21" spans="6:14" ht="25.5" x14ac:dyDescent="0.2">
      <c r="F21" s="34" t="s">
        <v>232</v>
      </c>
      <c r="G21" s="35" t="e">
        <f>AVERAGE(G5:G19)</f>
        <v>#DIV/0!</v>
      </c>
      <c r="I21" s="80" t="s">
        <v>230</v>
      </c>
      <c r="J21" s="4">
        <f>COUNTIFS(CalculationBase!D$3:D$154, I21, CalculationBase!Y$3:Y$154, "C")</f>
        <v>0</v>
      </c>
      <c r="K21" s="4">
        <f>COUNTIFS(CalculationBase!D$3:D$154, I21, CalculationBase!Y$3:Y$154, "NC")</f>
        <v>0</v>
      </c>
      <c r="L21" s="4">
        <f>J21+K21</f>
        <v>0</v>
      </c>
      <c r="M21" s="81">
        <f>IF(L21&gt;0, J21/L21, 0)</f>
        <v>0</v>
      </c>
    </row>
    <row r="22" spans="6:14" x14ac:dyDescent="0.2">
      <c r="F22" s="34" t="s">
        <v>233</v>
      </c>
      <c r="G22" s="35">
        <f>MAX(G5:G19)</f>
        <v>0</v>
      </c>
    </row>
    <row r="23" spans="6:14" x14ac:dyDescent="0.2">
      <c r="F23" s="34" t="s">
        <v>234</v>
      </c>
      <c r="G23" s="35">
        <f>MIN(G5:G19)</f>
        <v>0</v>
      </c>
    </row>
  </sheetData>
  <mergeCells count="5">
    <mergeCell ref="A7:D7"/>
    <mergeCell ref="A3:D3"/>
    <mergeCell ref="F3:G3"/>
    <mergeCell ref="I3:M3"/>
    <mergeCell ref="A1:M1"/>
  </mergeCells>
  <pageMargins left="0.7" right="0.7" top="0.75" bottom="0.75" header="0.3" footer="0.3"/>
  <drawing r:id="rId1"/>
  <tableParts count="3">
    <tablePart r:id="rId2"/>
    <tablePart r:id="rId3"/>
    <tablePart r:id="rId4"/>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Feuil3"/>
  <dimension ref="A1:BM138"/>
  <sheetViews>
    <sheetView topLeftCell="A48" zoomScaleNormal="100" workbookViewId="0">
      <selection activeCell="D60" sqref="D60"/>
    </sheetView>
  </sheetViews>
  <sheetFormatPr defaultColWidth="9.5546875" defaultRowHeight="15.75" x14ac:dyDescent="0.2"/>
  <cols>
    <col min="1" max="1" width="4.33203125" customWidth="1"/>
    <col min="2" max="3" width="5.33203125" style="2" customWidth="1"/>
    <col min="4" max="4" width="75.33203125" style="49" customWidth="1"/>
    <col min="5" max="6" width="9.5546875" style="1"/>
    <col min="8" max="65" width="9.5546875" style="1"/>
    <col min="1025" max="1025" width="7.33203125" customWidth="1"/>
  </cols>
  <sheetData>
    <row r="1" spans="1:7" x14ac:dyDescent="0.2">
      <c r="A1" s="107" t="str">
        <f>Sample!A1</f>
        <v>RAWeb 1 - ASSESSMENT GRID</v>
      </c>
      <c r="B1" s="107"/>
      <c r="C1" s="107"/>
      <c r="D1" s="107"/>
    </row>
    <row r="2" spans="1:7" ht="42" x14ac:dyDescent="0.2">
      <c r="A2" s="88" t="s">
        <v>218</v>
      </c>
      <c r="B2" s="88" t="s">
        <v>155</v>
      </c>
      <c r="C2" s="88" t="s">
        <v>235</v>
      </c>
      <c r="D2" s="47" t="s">
        <v>236</v>
      </c>
    </row>
    <row r="3" spans="1:7" ht="15" x14ac:dyDescent="0.2">
      <c r="A3" s="106" t="s">
        <v>17</v>
      </c>
      <c r="B3" s="22" t="s">
        <v>155</v>
      </c>
      <c r="C3" s="22" t="s">
        <v>18</v>
      </c>
      <c r="D3" s="23" t="s">
        <v>250</v>
      </c>
      <c r="E3" s="3"/>
    </row>
    <row r="4" spans="1:7" ht="15" x14ac:dyDescent="0.2">
      <c r="A4" s="106"/>
      <c r="B4" s="22" t="s">
        <v>155</v>
      </c>
      <c r="C4" s="22" t="s">
        <v>19</v>
      </c>
      <c r="D4" s="23" t="s">
        <v>251</v>
      </c>
      <c r="E4" s="3"/>
    </row>
    <row r="5" spans="1:7" ht="30" x14ac:dyDescent="0.2">
      <c r="A5" s="106"/>
      <c r="B5" s="22" t="s">
        <v>155</v>
      </c>
      <c r="C5" s="22" t="s">
        <v>20</v>
      </c>
      <c r="D5" s="23" t="s">
        <v>252</v>
      </c>
      <c r="E5" s="3"/>
    </row>
    <row r="6" spans="1:7" ht="30" x14ac:dyDescent="0.2">
      <c r="A6" s="106"/>
      <c r="B6" s="22" t="s">
        <v>155</v>
      </c>
      <c r="C6" s="22" t="s">
        <v>21</v>
      </c>
      <c r="D6" s="23" t="s">
        <v>253</v>
      </c>
      <c r="E6" s="3"/>
    </row>
    <row r="7" spans="1:7" ht="30" x14ac:dyDescent="0.2">
      <c r="A7" s="106"/>
      <c r="B7" s="22" t="s">
        <v>155</v>
      </c>
      <c r="C7" s="22" t="s">
        <v>22</v>
      </c>
      <c r="D7" s="23" t="s">
        <v>254</v>
      </c>
      <c r="E7" s="3"/>
    </row>
    <row r="8" spans="1:7" ht="15" x14ac:dyDescent="0.2">
      <c r="A8" s="106"/>
      <c r="B8" s="22" t="s">
        <v>155</v>
      </c>
      <c r="C8" s="22" t="s">
        <v>23</v>
      </c>
      <c r="D8" s="23" t="s">
        <v>255</v>
      </c>
      <c r="E8" s="3"/>
    </row>
    <row r="9" spans="1:7" ht="15" x14ac:dyDescent="0.2">
      <c r="A9" s="106"/>
      <c r="B9" s="22" t="s">
        <v>155</v>
      </c>
      <c r="C9" s="22" t="s">
        <v>24</v>
      </c>
      <c r="D9" s="23" t="s">
        <v>256</v>
      </c>
      <c r="E9" s="3"/>
    </row>
    <row r="10" spans="1:7" ht="30" x14ac:dyDescent="0.2">
      <c r="A10" s="106"/>
      <c r="B10" s="22" t="s">
        <v>155</v>
      </c>
      <c r="C10" s="22" t="s">
        <v>25</v>
      </c>
      <c r="D10" s="23" t="s">
        <v>362</v>
      </c>
      <c r="E10" s="3"/>
      <c r="G10" s="4"/>
    </row>
    <row r="11" spans="1:7" ht="15" x14ac:dyDescent="0.2">
      <c r="A11" s="106"/>
      <c r="B11" s="22" t="s">
        <v>155</v>
      </c>
      <c r="C11" s="22" t="s">
        <v>26</v>
      </c>
      <c r="D11" s="23" t="s">
        <v>257</v>
      </c>
      <c r="E11" s="3"/>
    </row>
    <row r="12" spans="1:7" ht="15" x14ac:dyDescent="0.2">
      <c r="A12" s="106" t="s">
        <v>219</v>
      </c>
      <c r="B12" s="22" t="s">
        <v>155</v>
      </c>
      <c r="C12" s="22" t="s">
        <v>27</v>
      </c>
      <c r="D12" s="23" t="s">
        <v>258</v>
      </c>
      <c r="E12" s="3"/>
    </row>
    <row r="13" spans="1:7" ht="15" x14ac:dyDescent="0.2">
      <c r="A13" s="106"/>
      <c r="B13" s="22" t="s">
        <v>155</v>
      </c>
      <c r="C13" s="22" t="s">
        <v>28</v>
      </c>
      <c r="D13" s="23" t="s">
        <v>259</v>
      </c>
      <c r="E13" s="3"/>
    </row>
    <row r="14" spans="1:7" ht="15" x14ac:dyDescent="0.2">
      <c r="A14" s="106" t="s">
        <v>220</v>
      </c>
      <c r="B14" s="22" t="s">
        <v>155</v>
      </c>
      <c r="C14" s="22" t="s">
        <v>29</v>
      </c>
      <c r="D14" s="23" t="s">
        <v>363</v>
      </c>
      <c r="E14" s="3"/>
    </row>
    <row r="15" spans="1:7" ht="30" x14ac:dyDescent="0.2">
      <c r="A15" s="106"/>
      <c r="B15" s="22" t="s">
        <v>155</v>
      </c>
      <c r="C15" s="22" t="s">
        <v>30</v>
      </c>
      <c r="D15" s="23" t="s">
        <v>260</v>
      </c>
      <c r="E15" s="3"/>
    </row>
    <row r="16" spans="1:7" ht="30" x14ac:dyDescent="0.2">
      <c r="A16" s="106"/>
      <c r="B16" s="22" t="s">
        <v>155</v>
      </c>
      <c r="C16" s="22" t="s">
        <v>31</v>
      </c>
      <c r="D16" s="23" t="s">
        <v>261</v>
      </c>
      <c r="E16" s="3"/>
    </row>
    <row r="17" spans="1:5" ht="30" x14ac:dyDescent="0.2">
      <c r="A17" s="108" t="s">
        <v>221</v>
      </c>
      <c r="B17" s="22" t="s">
        <v>155</v>
      </c>
      <c r="C17" s="22" t="s">
        <v>32</v>
      </c>
      <c r="D17" s="23" t="s">
        <v>262</v>
      </c>
      <c r="E17" s="3"/>
    </row>
    <row r="18" spans="1:5" ht="30" x14ac:dyDescent="0.2">
      <c r="A18" s="109"/>
      <c r="B18" s="22" t="s">
        <v>155</v>
      </c>
      <c r="C18" s="22" t="s">
        <v>33</v>
      </c>
      <c r="D18" s="23" t="s">
        <v>263</v>
      </c>
      <c r="E18" s="3"/>
    </row>
    <row r="19" spans="1:5" ht="30" x14ac:dyDescent="0.2">
      <c r="A19" s="109"/>
      <c r="B19" s="22" t="s">
        <v>155</v>
      </c>
      <c r="C19" s="22" t="s">
        <v>34</v>
      </c>
      <c r="D19" s="23" t="s">
        <v>364</v>
      </c>
      <c r="E19" s="3"/>
    </row>
    <row r="20" spans="1:5" ht="30" x14ac:dyDescent="0.2">
      <c r="A20" s="109"/>
      <c r="B20" s="22" t="s">
        <v>155</v>
      </c>
      <c r="C20" s="22" t="s">
        <v>35</v>
      </c>
      <c r="D20" s="23" t="s">
        <v>365</v>
      </c>
      <c r="E20" s="3"/>
    </row>
    <row r="21" spans="1:5" ht="30" x14ac:dyDescent="0.2">
      <c r="A21" s="109"/>
      <c r="B21" s="22" t="s">
        <v>155</v>
      </c>
      <c r="C21" s="22" t="s">
        <v>36</v>
      </c>
      <c r="D21" s="23" t="s">
        <v>264</v>
      </c>
      <c r="E21" s="3"/>
    </row>
    <row r="22" spans="1:5" ht="30" x14ac:dyDescent="0.2">
      <c r="A22" s="109"/>
      <c r="B22" s="22" t="s">
        <v>155</v>
      </c>
      <c r="C22" s="22" t="s">
        <v>37</v>
      </c>
      <c r="D22" s="23" t="s">
        <v>265</v>
      </c>
      <c r="E22" s="3"/>
    </row>
    <row r="23" spans="1:5" ht="15" x14ac:dyDescent="0.2">
      <c r="A23" s="109"/>
      <c r="B23" s="22" t="s">
        <v>155</v>
      </c>
      <c r="C23" s="22" t="s">
        <v>38</v>
      </c>
      <c r="D23" s="23" t="s">
        <v>266</v>
      </c>
      <c r="E23" s="3"/>
    </row>
    <row r="24" spans="1:5" ht="15" x14ac:dyDescent="0.2">
      <c r="A24" s="109"/>
      <c r="B24" s="22" t="s">
        <v>155</v>
      </c>
      <c r="C24" s="22" t="s">
        <v>39</v>
      </c>
      <c r="D24" s="23" t="s">
        <v>267</v>
      </c>
      <c r="E24" s="3"/>
    </row>
    <row r="25" spans="1:5" ht="15" x14ac:dyDescent="0.2">
      <c r="A25" s="109"/>
      <c r="B25" s="22" t="s">
        <v>155</v>
      </c>
      <c r="C25" s="22" t="s">
        <v>40</v>
      </c>
      <c r="D25" s="23" t="s">
        <v>268</v>
      </c>
      <c r="E25" s="3"/>
    </row>
    <row r="26" spans="1:5" ht="15" x14ac:dyDescent="0.2">
      <c r="A26" s="109"/>
      <c r="B26" s="22" t="s">
        <v>155</v>
      </c>
      <c r="C26" s="22" t="s">
        <v>41</v>
      </c>
      <c r="D26" s="23" t="s">
        <v>269</v>
      </c>
      <c r="E26" s="3"/>
    </row>
    <row r="27" spans="1:5" ht="15" x14ac:dyDescent="0.2">
      <c r="A27" s="109"/>
      <c r="B27" s="22" t="s">
        <v>155</v>
      </c>
      <c r="C27" s="22" t="s">
        <v>42</v>
      </c>
      <c r="D27" s="23" t="s">
        <v>270</v>
      </c>
      <c r="E27" s="3"/>
    </row>
    <row r="28" spans="1:5" ht="30" x14ac:dyDescent="0.2">
      <c r="A28" s="109"/>
      <c r="B28" s="22" t="s">
        <v>155</v>
      </c>
      <c r="C28" s="22" t="s">
        <v>43</v>
      </c>
      <c r="D28" s="23" t="s">
        <v>366</v>
      </c>
      <c r="E28" s="3"/>
    </row>
    <row r="29" spans="1:5" ht="30" x14ac:dyDescent="0.2">
      <c r="A29" s="109"/>
      <c r="B29" s="22" t="s">
        <v>155</v>
      </c>
      <c r="C29" s="22" t="s">
        <v>44</v>
      </c>
      <c r="D29" s="23" t="s">
        <v>271</v>
      </c>
      <c r="E29" s="3"/>
    </row>
    <row r="30" spans="1:5" ht="30" x14ac:dyDescent="0.2">
      <c r="A30" s="109"/>
      <c r="B30" s="48" t="s">
        <v>158</v>
      </c>
      <c r="C30" s="22" t="s">
        <v>150</v>
      </c>
      <c r="D30" s="23" t="s">
        <v>272</v>
      </c>
      <c r="E30" s="3"/>
    </row>
    <row r="31" spans="1:5" ht="30" x14ac:dyDescent="0.2">
      <c r="A31" s="109"/>
      <c r="B31" s="48" t="s">
        <v>158</v>
      </c>
      <c r="C31" s="22" t="s">
        <v>151</v>
      </c>
      <c r="D31" s="23" t="s">
        <v>273</v>
      </c>
      <c r="E31" s="3"/>
    </row>
    <row r="32" spans="1:5" ht="30" x14ac:dyDescent="0.2">
      <c r="A32" s="109"/>
      <c r="B32" s="48" t="s">
        <v>158</v>
      </c>
      <c r="C32" s="22" t="s">
        <v>152</v>
      </c>
      <c r="D32" s="23" t="s">
        <v>367</v>
      </c>
      <c r="E32" s="3"/>
    </row>
    <row r="33" spans="1:5" ht="30" x14ac:dyDescent="0.2">
      <c r="A33" s="109"/>
      <c r="B33" s="48" t="s">
        <v>158</v>
      </c>
      <c r="C33" s="22" t="s">
        <v>153</v>
      </c>
      <c r="D33" s="23" t="s">
        <v>274</v>
      </c>
      <c r="E33" s="3"/>
    </row>
    <row r="34" spans="1:5" ht="30" x14ac:dyDescent="0.2">
      <c r="A34" s="110"/>
      <c r="B34" s="48" t="s">
        <v>158</v>
      </c>
      <c r="C34" s="22" t="s">
        <v>154</v>
      </c>
      <c r="D34" s="23" t="s">
        <v>368</v>
      </c>
      <c r="E34" s="3"/>
    </row>
    <row r="35" spans="1:5" ht="15" x14ac:dyDescent="0.2">
      <c r="A35" s="106" t="s">
        <v>222</v>
      </c>
      <c r="B35" s="22" t="s">
        <v>155</v>
      </c>
      <c r="C35" s="22" t="s">
        <v>45</v>
      </c>
      <c r="D35" s="23" t="s">
        <v>275</v>
      </c>
      <c r="E35" s="3"/>
    </row>
    <row r="36" spans="1:5" ht="15" x14ac:dyDescent="0.2">
      <c r="A36" s="106"/>
      <c r="B36" s="22" t="s">
        <v>155</v>
      </c>
      <c r="C36" s="22" t="s">
        <v>46</v>
      </c>
      <c r="D36" s="23" t="s">
        <v>276</v>
      </c>
      <c r="E36" s="3"/>
    </row>
    <row r="37" spans="1:5" ht="15" x14ac:dyDescent="0.2">
      <c r="A37" s="106"/>
      <c r="B37" s="22" t="s">
        <v>155</v>
      </c>
      <c r="C37" s="22" t="s">
        <v>47</v>
      </c>
      <c r="D37" s="23" t="s">
        <v>277</v>
      </c>
      <c r="E37" s="3"/>
    </row>
    <row r="38" spans="1:5" ht="15" x14ac:dyDescent="0.2">
      <c r="A38" s="106"/>
      <c r="B38" s="22" t="s">
        <v>155</v>
      </c>
      <c r="C38" s="22" t="s">
        <v>48</v>
      </c>
      <c r="D38" s="23" t="s">
        <v>278</v>
      </c>
      <c r="E38" s="3"/>
    </row>
    <row r="39" spans="1:5" ht="15" x14ac:dyDescent="0.2">
      <c r="A39" s="106"/>
      <c r="B39" s="22" t="s">
        <v>155</v>
      </c>
      <c r="C39" s="22" t="s">
        <v>49</v>
      </c>
      <c r="D39" s="23" t="s">
        <v>279</v>
      </c>
      <c r="E39" s="3"/>
    </row>
    <row r="40" spans="1:5" ht="15" x14ac:dyDescent="0.2">
      <c r="A40" s="106"/>
      <c r="B40" s="22" t="s">
        <v>155</v>
      </c>
      <c r="C40" s="22" t="s">
        <v>50</v>
      </c>
      <c r="D40" s="23" t="s">
        <v>280</v>
      </c>
      <c r="E40" s="3"/>
    </row>
    <row r="41" spans="1:5" ht="30" x14ac:dyDescent="0.2">
      <c r="A41" s="106"/>
      <c r="B41" s="22" t="s">
        <v>155</v>
      </c>
      <c r="C41" s="22" t="s">
        <v>51</v>
      </c>
      <c r="D41" s="23" t="s">
        <v>281</v>
      </c>
      <c r="E41" s="3"/>
    </row>
    <row r="42" spans="1:5" ht="15" x14ac:dyDescent="0.2">
      <c r="A42" s="106"/>
      <c r="B42" s="22" t="s">
        <v>155</v>
      </c>
      <c r="C42" s="22" t="s">
        <v>52</v>
      </c>
      <c r="D42" s="23" t="s">
        <v>282</v>
      </c>
      <c r="E42" s="3"/>
    </row>
    <row r="43" spans="1:5" ht="15" x14ac:dyDescent="0.2">
      <c r="A43" s="106" t="s">
        <v>223</v>
      </c>
      <c r="B43" s="22" t="s">
        <v>155</v>
      </c>
      <c r="C43" s="22" t="s">
        <v>53</v>
      </c>
      <c r="D43" s="23" t="s">
        <v>283</v>
      </c>
      <c r="E43" s="3"/>
    </row>
    <row r="44" spans="1:5" ht="15" x14ac:dyDescent="0.2">
      <c r="A44" s="106"/>
      <c r="B44" s="22" t="s">
        <v>155</v>
      </c>
      <c r="C44" s="22" t="s">
        <v>54</v>
      </c>
      <c r="D44" s="23" t="s">
        <v>369</v>
      </c>
      <c r="E44" s="3"/>
    </row>
    <row r="45" spans="1:5" ht="15" x14ac:dyDescent="0.2">
      <c r="A45" s="106" t="s">
        <v>55</v>
      </c>
      <c r="B45" s="22" t="s">
        <v>155</v>
      </c>
      <c r="C45" s="22" t="s">
        <v>56</v>
      </c>
      <c r="D45" s="23" t="s">
        <v>284</v>
      </c>
      <c r="E45" s="3"/>
    </row>
    <row r="46" spans="1:5" ht="15" x14ac:dyDescent="0.2">
      <c r="A46" s="106"/>
      <c r="B46" s="22" t="s">
        <v>155</v>
      </c>
      <c r="C46" s="22" t="s">
        <v>57</v>
      </c>
      <c r="D46" s="23" t="s">
        <v>285</v>
      </c>
      <c r="E46" s="3"/>
    </row>
    <row r="47" spans="1:5" ht="15" x14ac:dyDescent="0.2">
      <c r="A47" s="106"/>
      <c r="B47" s="22" t="s">
        <v>155</v>
      </c>
      <c r="C47" s="22" t="s">
        <v>58</v>
      </c>
      <c r="D47" s="23" t="s">
        <v>370</v>
      </c>
      <c r="E47" s="3"/>
    </row>
    <row r="48" spans="1:5" ht="15" x14ac:dyDescent="0.2">
      <c r="A48" s="106"/>
      <c r="B48" s="22" t="s">
        <v>155</v>
      </c>
      <c r="C48" s="22" t="s">
        <v>59</v>
      </c>
      <c r="D48" s="23" t="s">
        <v>286</v>
      </c>
      <c r="E48" s="3"/>
    </row>
    <row r="49" spans="1:5" ht="15" x14ac:dyDescent="0.2">
      <c r="A49" s="106"/>
      <c r="B49" s="22" t="s">
        <v>155</v>
      </c>
      <c r="C49" s="22" t="s">
        <v>60</v>
      </c>
      <c r="D49" s="23" t="s">
        <v>287</v>
      </c>
      <c r="E49" s="3"/>
    </row>
    <row r="50" spans="1:5" ht="15" x14ac:dyDescent="0.2">
      <c r="A50" s="106" t="s">
        <v>224</v>
      </c>
      <c r="B50" s="22" t="s">
        <v>155</v>
      </c>
      <c r="C50" s="22" t="s">
        <v>61</v>
      </c>
      <c r="D50" s="23" t="s">
        <v>371</v>
      </c>
      <c r="E50" s="3"/>
    </row>
    <row r="51" spans="1:5" ht="15" x14ac:dyDescent="0.2">
      <c r="A51" s="106"/>
      <c r="B51" s="22" t="s">
        <v>155</v>
      </c>
      <c r="C51" s="22" t="s">
        <v>62</v>
      </c>
      <c r="D51" s="23" t="s">
        <v>288</v>
      </c>
      <c r="E51" s="3"/>
    </row>
    <row r="52" spans="1:5" ht="15" x14ac:dyDescent="0.2">
      <c r="A52" s="106"/>
      <c r="B52" s="22" t="s">
        <v>155</v>
      </c>
      <c r="C52" s="22" t="s">
        <v>63</v>
      </c>
      <c r="D52" s="23" t="s">
        <v>289</v>
      </c>
      <c r="E52" s="3"/>
    </row>
    <row r="53" spans="1:5" ht="15" x14ac:dyDescent="0.2">
      <c r="A53" s="106"/>
      <c r="B53" s="22" t="s">
        <v>155</v>
      </c>
      <c r="C53" s="22" t="s">
        <v>64</v>
      </c>
      <c r="D53" s="23" t="s">
        <v>290</v>
      </c>
      <c r="E53" s="3"/>
    </row>
    <row r="54" spans="1:5" ht="15" x14ac:dyDescent="0.2">
      <c r="A54" s="106"/>
      <c r="B54" s="22" t="s">
        <v>155</v>
      </c>
      <c r="C54" s="22" t="s">
        <v>65</v>
      </c>
      <c r="D54" s="23" t="s">
        <v>291</v>
      </c>
      <c r="E54" s="3"/>
    </row>
    <row r="55" spans="1:5" ht="15" x14ac:dyDescent="0.2">
      <c r="A55" s="106"/>
      <c r="B55" s="22" t="s">
        <v>155</v>
      </c>
      <c r="C55" s="22" t="s">
        <v>66</v>
      </c>
      <c r="D55" s="23" t="s">
        <v>292</v>
      </c>
      <c r="E55" s="3"/>
    </row>
    <row r="56" spans="1:5" ht="15" x14ac:dyDescent="0.2">
      <c r="A56" s="106"/>
      <c r="B56" s="22" t="s">
        <v>155</v>
      </c>
      <c r="C56" s="22" t="s">
        <v>67</v>
      </c>
      <c r="D56" s="23" t="s">
        <v>293</v>
      </c>
      <c r="E56" s="3"/>
    </row>
    <row r="57" spans="1:5" ht="15" x14ac:dyDescent="0.2">
      <c r="A57" s="106"/>
      <c r="B57" s="22" t="s">
        <v>155</v>
      </c>
      <c r="C57" s="22" t="s">
        <v>68</v>
      </c>
      <c r="D57" s="23" t="s">
        <v>294</v>
      </c>
      <c r="E57" s="3"/>
    </row>
    <row r="58" spans="1:5" ht="15" x14ac:dyDescent="0.2">
      <c r="A58" s="106"/>
      <c r="B58" s="22" t="s">
        <v>155</v>
      </c>
      <c r="C58" s="22" t="s">
        <v>69</v>
      </c>
      <c r="D58" s="23" t="s">
        <v>295</v>
      </c>
      <c r="E58" s="3"/>
    </row>
    <row r="59" spans="1:5" ht="15" x14ac:dyDescent="0.2">
      <c r="A59" s="106"/>
      <c r="B59" s="22" t="s">
        <v>155</v>
      </c>
      <c r="C59" s="22" t="s">
        <v>70</v>
      </c>
      <c r="D59" s="23" t="s">
        <v>296</v>
      </c>
      <c r="E59" s="3"/>
    </row>
    <row r="60" spans="1:5" ht="15" x14ac:dyDescent="0.2">
      <c r="A60" s="106" t="s">
        <v>225</v>
      </c>
      <c r="B60" s="22" t="s">
        <v>155</v>
      </c>
      <c r="C60" s="22" t="s">
        <v>71</v>
      </c>
      <c r="D60" s="23" t="s">
        <v>372</v>
      </c>
      <c r="E60" s="3"/>
    </row>
    <row r="61" spans="1:5" ht="15" x14ac:dyDescent="0.2">
      <c r="A61" s="106"/>
      <c r="B61" s="22" t="s">
        <v>155</v>
      </c>
      <c r="C61" s="22" t="s">
        <v>72</v>
      </c>
      <c r="D61" s="23" t="s">
        <v>297</v>
      </c>
      <c r="E61" s="3"/>
    </row>
    <row r="62" spans="1:5" ht="15" x14ac:dyDescent="0.2">
      <c r="A62" s="106"/>
      <c r="B62" s="22" t="s">
        <v>155</v>
      </c>
      <c r="C62" s="22" t="s">
        <v>73</v>
      </c>
      <c r="D62" s="23" t="s">
        <v>298</v>
      </c>
      <c r="E62" s="3"/>
    </row>
    <row r="63" spans="1:5" ht="15" x14ac:dyDescent="0.2">
      <c r="A63" s="106"/>
      <c r="B63" s="22" t="s">
        <v>155</v>
      </c>
      <c r="C63" s="22" t="s">
        <v>74</v>
      </c>
      <c r="D63" s="23" t="s">
        <v>299</v>
      </c>
      <c r="E63" s="3"/>
    </row>
    <row r="64" spans="1:5" ht="15" x14ac:dyDescent="0.2">
      <c r="A64" s="106" t="s">
        <v>226</v>
      </c>
      <c r="B64" s="22" t="s">
        <v>155</v>
      </c>
      <c r="C64" s="22" t="s">
        <v>75</v>
      </c>
      <c r="D64" s="23" t="s">
        <v>300</v>
      </c>
      <c r="E64" s="3"/>
    </row>
    <row r="65" spans="1:5" ht="30" x14ac:dyDescent="0.2">
      <c r="A65" s="106"/>
      <c r="B65" s="22" t="s">
        <v>155</v>
      </c>
      <c r="C65" s="22" t="s">
        <v>76</v>
      </c>
      <c r="D65" s="23" t="s">
        <v>301</v>
      </c>
      <c r="E65" s="3"/>
    </row>
    <row r="66" spans="1:5" ht="15" x14ac:dyDescent="0.2">
      <c r="A66" s="106"/>
      <c r="B66" s="22" t="s">
        <v>155</v>
      </c>
      <c r="C66" s="22" t="s">
        <v>77</v>
      </c>
      <c r="D66" s="23" t="s">
        <v>302</v>
      </c>
      <c r="E66" s="3"/>
    </row>
    <row r="67" spans="1:5" ht="30" x14ac:dyDescent="0.2">
      <c r="A67" s="106"/>
      <c r="B67" s="22" t="s">
        <v>155</v>
      </c>
      <c r="C67" s="22" t="s">
        <v>78</v>
      </c>
      <c r="D67" s="23" t="s">
        <v>303</v>
      </c>
      <c r="E67" s="3"/>
    </row>
    <row r="68" spans="1:5" ht="15" x14ac:dyDescent="0.2">
      <c r="A68" s="106"/>
      <c r="B68" s="22" t="s">
        <v>155</v>
      </c>
      <c r="C68" s="22" t="s">
        <v>79</v>
      </c>
      <c r="D68" s="23" t="s">
        <v>304</v>
      </c>
      <c r="E68" s="3"/>
    </row>
    <row r="69" spans="1:5" ht="15" x14ac:dyDescent="0.2">
      <c r="A69" s="106"/>
      <c r="B69" s="22" t="s">
        <v>155</v>
      </c>
      <c r="C69" s="22" t="s">
        <v>80</v>
      </c>
      <c r="D69" s="23" t="s">
        <v>305</v>
      </c>
      <c r="E69" s="3"/>
    </row>
    <row r="70" spans="1:5" ht="15" x14ac:dyDescent="0.2">
      <c r="A70" s="106"/>
      <c r="B70" s="22" t="s">
        <v>155</v>
      </c>
      <c r="C70" s="22" t="s">
        <v>81</v>
      </c>
      <c r="D70" s="23" t="s">
        <v>306</v>
      </c>
      <c r="E70" s="3"/>
    </row>
    <row r="71" spans="1:5" ht="15" x14ac:dyDescent="0.2">
      <c r="A71" s="106"/>
      <c r="B71" s="22" t="s">
        <v>155</v>
      </c>
      <c r="C71" s="22" t="s">
        <v>82</v>
      </c>
      <c r="D71" s="23" t="s">
        <v>307</v>
      </c>
      <c r="E71" s="3"/>
    </row>
    <row r="72" spans="1:5" ht="30" x14ac:dyDescent="0.2">
      <c r="A72" s="106"/>
      <c r="B72" s="22" t="s">
        <v>155</v>
      </c>
      <c r="C72" s="22" t="s">
        <v>83</v>
      </c>
      <c r="D72" s="23" t="s">
        <v>308</v>
      </c>
      <c r="E72" s="3"/>
    </row>
    <row r="73" spans="1:5" ht="30" x14ac:dyDescent="0.2">
      <c r="A73" s="106"/>
      <c r="B73" s="22" t="s">
        <v>155</v>
      </c>
      <c r="C73" s="22" t="s">
        <v>84</v>
      </c>
      <c r="D73" s="23" t="s">
        <v>309</v>
      </c>
      <c r="E73" s="3"/>
    </row>
    <row r="74" spans="1:5" ht="45" x14ac:dyDescent="0.2">
      <c r="A74" s="106"/>
      <c r="B74" s="22" t="s">
        <v>155</v>
      </c>
      <c r="C74" s="22" t="s">
        <v>85</v>
      </c>
      <c r="D74" s="23" t="s">
        <v>310</v>
      </c>
      <c r="E74" s="3"/>
    </row>
    <row r="75" spans="1:5" ht="30" x14ac:dyDescent="0.2">
      <c r="A75" s="106"/>
      <c r="B75" s="22" t="s">
        <v>155</v>
      </c>
      <c r="C75" s="22" t="s">
        <v>86</v>
      </c>
      <c r="D75" s="23" t="s">
        <v>311</v>
      </c>
      <c r="E75" s="3"/>
    </row>
    <row r="76" spans="1:5" ht="30" x14ac:dyDescent="0.2">
      <c r="A76" s="106"/>
      <c r="B76" s="22" t="s">
        <v>155</v>
      </c>
      <c r="C76" s="22" t="s">
        <v>87</v>
      </c>
      <c r="D76" s="23" t="s">
        <v>312</v>
      </c>
      <c r="E76" s="3"/>
    </row>
    <row r="77" spans="1:5" ht="30" x14ac:dyDescent="0.2">
      <c r="A77" s="106"/>
      <c r="B77" s="22" t="s">
        <v>155</v>
      </c>
      <c r="C77" s="22" t="s">
        <v>88</v>
      </c>
      <c r="D77" s="23" t="s">
        <v>313</v>
      </c>
      <c r="E77" s="3"/>
    </row>
    <row r="78" spans="1:5" ht="15" x14ac:dyDescent="0.2">
      <c r="A78" s="106" t="s">
        <v>227</v>
      </c>
      <c r="B78" s="22" t="s">
        <v>155</v>
      </c>
      <c r="C78" s="22" t="s">
        <v>89</v>
      </c>
      <c r="D78" s="23" t="s">
        <v>314</v>
      </c>
      <c r="E78" s="3"/>
    </row>
    <row r="79" spans="1:5" ht="15" x14ac:dyDescent="0.2">
      <c r="A79" s="106"/>
      <c r="B79" s="22" t="s">
        <v>155</v>
      </c>
      <c r="C79" s="22" t="s">
        <v>90</v>
      </c>
      <c r="D79" s="23" t="s">
        <v>315</v>
      </c>
      <c r="E79" s="3"/>
    </row>
    <row r="80" spans="1:5" ht="30" x14ac:dyDescent="0.2">
      <c r="A80" s="106"/>
      <c r="B80" s="22" t="s">
        <v>155</v>
      </c>
      <c r="C80" s="22" t="s">
        <v>91</v>
      </c>
      <c r="D80" s="23" t="s">
        <v>373</v>
      </c>
      <c r="E80" s="3"/>
    </row>
    <row r="81" spans="1:5" ht="30" x14ac:dyDescent="0.2">
      <c r="A81" s="106"/>
      <c r="B81" s="22" t="s">
        <v>155</v>
      </c>
      <c r="C81" s="22" t="s">
        <v>92</v>
      </c>
      <c r="D81" s="23" t="s">
        <v>316</v>
      </c>
      <c r="E81" s="3"/>
    </row>
    <row r="82" spans="1:5" ht="15" x14ac:dyDescent="0.2">
      <c r="A82" s="106"/>
      <c r="B82" s="22" t="s">
        <v>155</v>
      </c>
      <c r="C82" s="22" t="s">
        <v>93</v>
      </c>
      <c r="D82" s="23" t="s">
        <v>374</v>
      </c>
      <c r="E82" s="3"/>
    </row>
    <row r="83" spans="1:5" ht="15" x14ac:dyDescent="0.2">
      <c r="A83" s="106"/>
      <c r="B83" s="22" t="s">
        <v>155</v>
      </c>
      <c r="C83" s="22" t="s">
        <v>94</v>
      </c>
      <c r="D83" s="23" t="s">
        <v>375</v>
      </c>
      <c r="E83" s="3"/>
    </row>
    <row r="84" spans="1:5" ht="15" x14ac:dyDescent="0.2">
      <c r="A84" s="106"/>
      <c r="B84" s="22" t="s">
        <v>155</v>
      </c>
      <c r="C84" s="22" t="s">
        <v>95</v>
      </c>
      <c r="D84" s="23" t="s">
        <v>376</v>
      </c>
      <c r="E84" s="3"/>
    </row>
    <row r="85" spans="1:5" ht="15" x14ac:dyDescent="0.2">
      <c r="A85" s="106"/>
      <c r="B85" s="22" t="s">
        <v>155</v>
      </c>
      <c r="C85" s="22" t="s">
        <v>96</v>
      </c>
      <c r="D85" s="23" t="s">
        <v>377</v>
      </c>
      <c r="E85" s="3"/>
    </row>
    <row r="86" spans="1:5" ht="15" x14ac:dyDescent="0.2">
      <c r="A86" s="106"/>
      <c r="B86" s="22" t="s">
        <v>155</v>
      </c>
      <c r="C86" s="22" t="s">
        <v>97</v>
      </c>
      <c r="D86" s="23" t="s">
        <v>378</v>
      </c>
      <c r="E86" s="3"/>
    </row>
    <row r="87" spans="1:5" ht="15" x14ac:dyDescent="0.2">
      <c r="A87" s="106"/>
      <c r="B87" s="22" t="s">
        <v>155</v>
      </c>
      <c r="C87" s="22" t="s">
        <v>98</v>
      </c>
      <c r="D87" s="23" t="s">
        <v>379</v>
      </c>
      <c r="E87" s="3"/>
    </row>
    <row r="88" spans="1:5" ht="30" x14ac:dyDescent="0.2">
      <c r="A88" s="106"/>
      <c r="B88" s="22" t="s">
        <v>155</v>
      </c>
      <c r="C88" s="22" t="s">
        <v>99</v>
      </c>
      <c r="D88" s="23" t="s">
        <v>380</v>
      </c>
      <c r="E88" s="3"/>
    </row>
    <row r="89" spans="1:5" ht="45" x14ac:dyDescent="0.2">
      <c r="A89" s="106"/>
      <c r="B89" s="22" t="s">
        <v>155</v>
      </c>
      <c r="C89" s="22" t="s">
        <v>100</v>
      </c>
      <c r="D89" s="23" t="s">
        <v>317</v>
      </c>
      <c r="E89" s="3"/>
    </row>
    <row r="90" spans="1:5" ht="15" x14ac:dyDescent="0.2">
      <c r="A90" s="106"/>
      <c r="B90" s="22" t="s">
        <v>155</v>
      </c>
      <c r="C90" s="22" t="s">
        <v>101</v>
      </c>
      <c r="D90" s="23" t="s">
        <v>381</v>
      </c>
      <c r="E90" s="3"/>
    </row>
    <row r="91" spans="1:5" ht="15" x14ac:dyDescent="0.2">
      <c r="A91" s="106" t="s">
        <v>102</v>
      </c>
      <c r="B91" s="22" t="s">
        <v>155</v>
      </c>
      <c r="C91" s="22" t="s">
        <v>103</v>
      </c>
      <c r="D91" s="23" t="s">
        <v>382</v>
      </c>
      <c r="E91" s="3"/>
    </row>
    <row r="92" spans="1:5" ht="15" x14ac:dyDescent="0.2">
      <c r="A92" s="106"/>
      <c r="B92" s="22" t="s">
        <v>155</v>
      </c>
      <c r="C92" s="22" t="s">
        <v>104</v>
      </c>
      <c r="D92" s="23" t="s">
        <v>383</v>
      </c>
      <c r="E92" s="3"/>
    </row>
    <row r="93" spans="1:5" ht="15" x14ac:dyDescent="0.2">
      <c r="A93" s="106"/>
      <c r="B93" s="22" t="s">
        <v>155</v>
      </c>
      <c r="C93" s="22" t="s">
        <v>105</v>
      </c>
      <c r="D93" s="23" t="s">
        <v>318</v>
      </c>
      <c r="E93" s="3"/>
    </row>
    <row r="94" spans="1:5" ht="15" x14ac:dyDescent="0.2">
      <c r="A94" s="106"/>
      <c r="B94" s="22" t="s">
        <v>155</v>
      </c>
      <c r="C94" s="22" t="s">
        <v>106</v>
      </c>
      <c r="D94" s="23" t="s">
        <v>319</v>
      </c>
      <c r="E94" s="3"/>
    </row>
    <row r="95" spans="1:5" ht="15" x14ac:dyDescent="0.2">
      <c r="A95" s="106"/>
      <c r="B95" s="22" t="s">
        <v>155</v>
      </c>
      <c r="C95" s="22" t="s">
        <v>107</v>
      </c>
      <c r="D95" s="23" t="s">
        <v>320</v>
      </c>
      <c r="E95" s="3"/>
    </row>
    <row r="96" spans="1:5" ht="30" x14ac:dyDescent="0.2">
      <c r="A96" s="106"/>
      <c r="B96" s="22" t="s">
        <v>155</v>
      </c>
      <c r="C96" s="22" t="s">
        <v>108</v>
      </c>
      <c r="D96" s="23" t="s">
        <v>384</v>
      </c>
      <c r="E96" s="3"/>
    </row>
    <row r="97" spans="1:5" ht="15" x14ac:dyDescent="0.2">
      <c r="A97" s="106"/>
      <c r="B97" s="22" t="s">
        <v>155</v>
      </c>
      <c r="C97" s="22" t="s">
        <v>109</v>
      </c>
      <c r="D97" s="23" t="s">
        <v>321</v>
      </c>
      <c r="E97" s="3"/>
    </row>
    <row r="98" spans="1:5" ht="15" x14ac:dyDescent="0.2">
      <c r="A98" s="106"/>
      <c r="B98" s="22" t="s">
        <v>155</v>
      </c>
      <c r="C98" s="22" t="s">
        <v>110</v>
      </c>
      <c r="D98" s="23" t="s">
        <v>385</v>
      </c>
      <c r="E98" s="3"/>
    </row>
    <row r="99" spans="1:5" ht="15" x14ac:dyDescent="0.2">
      <c r="A99" s="106"/>
      <c r="B99" s="22" t="s">
        <v>155</v>
      </c>
      <c r="C99" s="22" t="s">
        <v>111</v>
      </c>
      <c r="D99" s="23" t="s">
        <v>322</v>
      </c>
      <c r="E99" s="3"/>
    </row>
    <row r="100" spans="1:5" ht="30" x14ac:dyDescent="0.2">
      <c r="A100" s="106"/>
      <c r="B100" s="22" t="s">
        <v>155</v>
      </c>
      <c r="C100" s="22" t="s">
        <v>112</v>
      </c>
      <c r="D100" s="23" t="s">
        <v>323</v>
      </c>
      <c r="E100" s="3"/>
    </row>
    <row r="101" spans="1:5" ht="30" x14ac:dyDescent="0.2">
      <c r="A101" s="106"/>
      <c r="B101" s="22" t="s">
        <v>155</v>
      </c>
      <c r="C101" s="22" t="s">
        <v>113</v>
      </c>
      <c r="D101" s="23" t="s">
        <v>324</v>
      </c>
      <c r="E101" s="3"/>
    </row>
    <row r="102" spans="1:5" ht="30" x14ac:dyDescent="0.2">
      <c r="A102" s="104" t="s">
        <v>114</v>
      </c>
      <c r="B102" s="22" t="s">
        <v>155</v>
      </c>
      <c r="C102" s="22" t="s">
        <v>115</v>
      </c>
      <c r="D102" s="23" t="s">
        <v>325</v>
      </c>
      <c r="E102" s="3"/>
    </row>
    <row r="103" spans="1:5" ht="30" x14ac:dyDescent="0.2">
      <c r="A103" s="105"/>
      <c r="B103" s="22" t="s">
        <v>155</v>
      </c>
      <c r="C103" s="22" t="s">
        <v>116</v>
      </c>
      <c r="D103" s="23" t="s">
        <v>326</v>
      </c>
      <c r="E103" s="3"/>
    </row>
    <row r="104" spans="1:5" ht="30" x14ac:dyDescent="0.2">
      <c r="A104" s="105"/>
      <c r="B104" s="22" t="s">
        <v>155</v>
      </c>
      <c r="C104" s="22" t="s">
        <v>117</v>
      </c>
      <c r="D104" s="23" t="s">
        <v>327</v>
      </c>
      <c r="E104" s="3"/>
    </row>
    <row r="105" spans="1:5" ht="15" x14ac:dyDescent="0.2">
      <c r="A105" s="105"/>
      <c r="B105" s="22" t="s">
        <v>155</v>
      </c>
      <c r="C105" s="22" t="s">
        <v>118</v>
      </c>
      <c r="D105" s="23" t="s">
        <v>328</v>
      </c>
      <c r="E105" s="3"/>
    </row>
    <row r="106" spans="1:5" ht="15" x14ac:dyDescent="0.2">
      <c r="A106" s="105"/>
      <c r="B106" s="22" t="s">
        <v>155</v>
      </c>
      <c r="C106" s="22" t="s">
        <v>119</v>
      </c>
      <c r="D106" s="23" t="s">
        <v>329</v>
      </c>
      <c r="E106" s="3"/>
    </row>
    <row r="107" spans="1:5" ht="30" x14ac:dyDescent="0.2">
      <c r="A107" s="105"/>
      <c r="B107" s="22" t="s">
        <v>155</v>
      </c>
      <c r="C107" s="22" t="s">
        <v>120</v>
      </c>
      <c r="D107" s="23" t="s">
        <v>330</v>
      </c>
      <c r="E107" s="3"/>
    </row>
    <row r="108" spans="1:5" ht="15" x14ac:dyDescent="0.2">
      <c r="A108" s="105"/>
      <c r="B108" s="22" t="s">
        <v>155</v>
      </c>
      <c r="C108" s="22" t="s">
        <v>121</v>
      </c>
      <c r="D108" s="23" t="s">
        <v>386</v>
      </c>
      <c r="E108" s="3"/>
    </row>
    <row r="109" spans="1:5" ht="15" x14ac:dyDescent="0.2">
      <c r="A109" s="105"/>
      <c r="B109" s="22" t="s">
        <v>155</v>
      </c>
      <c r="C109" s="22" t="s">
        <v>122</v>
      </c>
      <c r="D109" s="23" t="s">
        <v>387</v>
      </c>
      <c r="E109" s="3"/>
    </row>
    <row r="110" spans="1:5" ht="30" x14ac:dyDescent="0.2">
      <c r="A110" s="105"/>
      <c r="B110" s="22" t="s">
        <v>155</v>
      </c>
      <c r="C110" s="22" t="s">
        <v>123</v>
      </c>
      <c r="D110" s="23" t="s">
        <v>331</v>
      </c>
      <c r="E110" s="3"/>
    </row>
    <row r="111" spans="1:5" ht="30" x14ac:dyDescent="0.2">
      <c r="A111" s="105"/>
      <c r="B111" s="22" t="s">
        <v>155</v>
      </c>
      <c r="C111" s="22" t="s">
        <v>124</v>
      </c>
      <c r="D111" s="23" t="s">
        <v>332</v>
      </c>
      <c r="E111" s="3"/>
    </row>
    <row r="112" spans="1:5" ht="30" x14ac:dyDescent="0.2">
      <c r="A112" s="105"/>
      <c r="B112" s="22" t="s">
        <v>155</v>
      </c>
      <c r="C112" s="22" t="s">
        <v>125</v>
      </c>
      <c r="D112" s="23" t="s">
        <v>333</v>
      </c>
      <c r="E112" s="3"/>
    </row>
    <row r="113" spans="1:5" ht="30" x14ac:dyDescent="0.2">
      <c r="A113" s="105"/>
      <c r="B113" s="22" t="s">
        <v>155</v>
      </c>
      <c r="C113" s="22" t="s">
        <v>126</v>
      </c>
      <c r="D113" s="23" t="s">
        <v>334</v>
      </c>
      <c r="E113" s="3"/>
    </row>
    <row r="114" spans="1:5" ht="30" x14ac:dyDescent="0.2">
      <c r="A114" s="105"/>
      <c r="B114" s="48" t="s">
        <v>158</v>
      </c>
      <c r="C114" s="22" t="s">
        <v>156</v>
      </c>
      <c r="D114" s="86" t="s">
        <v>335</v>
      </c>
    </row>
    <row r="115" spans="1:5" ht="30" x14ac:dyDescent="0.2">
      <c r="A115" s="105"/>
      <c r="B115" s="48" t="s">
        <v>158</v>
      </c>
      <c r="C115" s="22" t="s">
        <v>157</v>
      </c>
      <c r="D115" s="86" t="s">
        <v>336</v>
      </c>
    </row>
    <row r="116" spans="1:5" ht="30" x14ac:dyDescent="0.2">
      <c r="A116" s="104" t="s">
        <v>237</v>
      </c>
      <c r="B116" s="48" t="s">
        <v>158</v>
      </c>
      <c r="C116" s="2" t="s">
        <v>159</v>
      </c>
      <c r="D116" s="86" t="s">
        <v>337</v>
      </c>
    </row>
    <row r="117" spans="1:5" ht="45" x14ac:dyDescent="0.2">
      <c r="A117" s="105"/>
      <c r="B117" s="48" t="s">
        <v>158</v>
      </c>
      <c r="C117" s="2" t="s">
        <v>160</v>
      </c>
      <c r="D117" s="86" t="s">
        <v>338</v>
      </c>
    </row>
    <row r="118" spans="1:5" x14ac:dyDescent="0.2">
      <c r="A118" s="105"/>
      <c r="B118" s="48" t="s">
        <v>158</v>
      </c>
      <c r="C118" s="2" t="s">
        <v>161</v>
      </c>
      <c r="D118" s="86" t="s">
        <v>339</v>
      </c>
    </row>
    <row r="119" spans="1:5" ht="30" x14ac:dyDescent="0.2">
      <c r="A119" s="105" t="s">
        <v>229</v>
      </c>
      <c r="B119" s="48" t="s">
        <v>158</v>
      </c>
      <c r="C119" s="2" t="s">
        <v>162</v>
      </c>
      <c r="D119" s="86" t="s">
        <v>340</v>
      </c>
    </row>
    <row r="120" spans="1:5" ht="30" x14ac:dyDescent="0.2">
      <c r="A120" s="105"/>
      <c r="B120" s="48" t="s">
        <v>158</v>
      </c>
      <c r="C120" s="2" t="s">
        <v>163</v>
      </c>
      <c r="D120" s="86" t="s">
        <v>388</v>
      </c>
    </row>
    <row r="121" spans="1:5" ht="30" x14ac:dyDescent="0.2">
      <c r="A121" s="105"/>
      <c r="B121" s="48" t="s">
        <v>158</v>
      </c>
      <c r="C121" s="2" t="s">
        <v>164</v>
      </c>
      <c r="D121" s="86" t="s">
        <v>341</v>
      </c>
    </row>
    <row r="122" spans="1:5" ht="30" x14ac:dyDescent="0.2">
      <c r="A122" s="105"/>
      <c r="B122" s="48" t="s">
        <v>158</v>
      </c>
      <c r="C122" s="2" t="s">
        <v>165</v>
      </c>
      <c r="D122" s="86" t="s">
        <v>342</v>
      </c>
    </row>
    <row r="123" spans="1:5" ht="30" x14ac:dyDescent="0.2">
      <c r="A123" s="105"/>
      <c r="B123" s="48" t="s">
        <v>158</v>
      </c>
      <c r="C123" s="2" t="s">
        <v>166</v>
      </c>
      <c r="D123" s="86" t="s">
        <v>343</v>
      </c>
    </row>
    <row r="124" spans="1:5" x14ac:dyDescent="0.2">
      <c r="A124" s="105"/>
      <c r="B124" s="48" t="s">
        <v>158</v>
      </c>
      <c r="C124" s="2" t="s">
        <v>167</v>
      </c>
      <c r="D124" s="86" t="s">
        <v>344</v>
      </c>
    </row>
    <row r="125" spans="1:5" ht="30" x14ac:dyDescent="0.2">
      <c r="A125" s="105" t="s">
        <v>231</v>
      </c>
      <c r="B125" s="48" t="s">
        <v>158</v>
      </c>
      <c r="C125" s="2" t="s">
        <v>168</v>
      </c>
      <c r="D125" s="86" t="s">
        <v>345</v>
      </c>
    </row>
    <row r="126" spans="1:5" ht="30" x14ac:dyDescent="0.2">
      <c r="A126" s="105"/>
      <c r="B126" s="48" t="s">
        <v>158</v>
      </c>
      <c r="C126" s="2" t="s">
        <v>169</v>
      </c>
      <c r="D126" s="86" t="s">
        <v>346</v>
      </c>
    </row>
    <row r="127" spans="1:5" x14ac:dyDescent="0.2">
      <c r="A127" s="105"/>
      <c r="B127" s="48" t="s">
        <v>158</v>
      </c>
      <c r="C127" s="2" t="s">
        <v>170</v>
      </c>
      <c r="D127" s="86" t="s">
        <v>347</v>
      </c>
    </row>
    <row r="128" spans="1:5" ht="30" x14ac:dyDescent="0.2">
      <c r="A128" s="105" t="s">
        <v>230</v>
      </c>
      <c r="B128" s="48" t="s">
        <v>158</v>
      </c>
      <c r="C128" s="2" t="s">
        <v>171</v>
      </c>
      <c r="D128" s="86" t="s">
        <v>348</v>
      </c>
    </row>
    <row r="129" spans="1:4" ht="30" x14ac:dyDescent="0.2">
      <c r="A129" s="105"/>
      <c r="B129" s="48" t="s">
        <v>158</v>
      </c>
      <c r="C129" s="2" t="s">
        <v>172</v>
      </c>
      <c r="D129" s="86" t="s">
        <v>349</v>
      </c>
    </row>
    <row r="130" spans="1:4" ht="30" x14ac:dyDescent="0.2">
      <c r="A130" s="105"/>
      <c r="B130" s="48" t="s">
        <v>158</v>
      </c>
      <c r="C130" s="2" t="s">
        <v>173</v>
      </c>
      <c r="D130" s="86" t="s">
        <v>350</v>
      </c>
    </row>
    <row r="131" spans="1:4" x14ac:dyDescent="0.2">
      <c r="A131" s="105"/>
      <c r="B131" s="48" t="s">
        <v>158</v>
      </c>
      <c r="C131" s="2" t="s">
        <v>174</v>
      </c>
      <c r="D131" s="86" t="s">
        <v>351</v>
      </c>
    </row>
    <row r="132" spans="1:4" x14ac:dyDescent="0.2">
      <c r="A132" s="105"/>
      <c r="B132" s="48" t="s">
        <v>158</v>
      </c>
      <c r="C132" s="2" t="s">
        <v>175</v>
      </c>
      <c r="D132" s="86" t="s">
        <v>352</v>
      </c>
    </row>
    <row r="133" spans="1:4" ht="30" x14ac:dyDescent="0.2">
      <c r="A133" s="105"/>
      <c r="B133" s="48" t="s">
        <v>158</v>
      </c>
      <c r="C133" s="2" t="s">
        <v>176</v>
      </c>
      <c r="D133" s="86" t="s">
        <v>353</v>
      </c>
    </row>
    <row r="134" spans="1:4" ht="30" x14ac:dyDescent="0.2">
      <c r="A134" s="105"/>
      <c r="B134" s="48" t="s">
        <v>158</v>
      </c>
      <c r="C134" s="2" t="s">
        <v>177</v>
      </c>
      <c r="D134" s="86" t="s">
        <v>354</v>
      </c>
    </row>
    <row r="135" spans="1:4" x14ac:dyDescent="0.2">
      <c r="A135" s="105"/>
      <c r="B135" s="48" t="s">
        <v>158</v>
      </c>
      <c r="C135" s="2" t="s">
        <v>178</v>
      </c>
      <c r="D135" s="86" t="s">
        <v>355</v>
      </c>
    </row>
    <row r="136" spans="1:4" ht="30" x14ac:dyDescent="0.2">
      <c r="A136" s="105"/>
      <c r="B136" s="48" t="s">
        <v>158</v>
      </c>
      <c r="C136" s="2" t="s">
        <v>179</v>
      </c>
      <c r="D136" s="86" t="s">
        <v>356</v>
      </c>
    </row>
    <row r="137" spans="1:4" ht="31.5" x14ac:dyDescent="0.2">
      <c r="A137" s="105"/>
      <c r="B137" s="48" t="s">
        <v>158</v>
      </c>
      <c r="C137" s="2" t="s">
        <v>180</v>
      </c>
      <c r="D137" s="86" t="s">
        <v>357</v>
      </c>
    </row>
    <row r="138" spans="1:4" ht="31.5" x14ac:dyDescent="0.2">
      <c r="A138" s="105"/>
      <c r="B138" s="48" t="s">
        <v>158</v>
      </c>
      <c r="C138" s="2" t="s">
        <v>181</v>
      </c>
      <c r="D138" s="86" t="s">
        <v>358</v>
      </c>
    </row>
  </sheetData>
  <mergeCells count="18">
    <mergeCell ref="A1:D1"/>
    <mergeCell ref="A3:A11"/>
    <mergeCell ref="A12:A13"/>
    <mergeCell ref="A14:A16"/>
    <mergeCell ref="A17:A34"/>
    <mergeCell ref="A35:A42"/>
    <mergeCell ref="A43:A44"/>
    <mergeCell ref="A45:A49"/>
    <mergeCell ref="A50:A59"/>
    <mergeCell ref="A60:A63"/>
    <mergeCell ref="A116:A118"/>
    <mergeCell ref="A119:A124"/>
    <mergeCell ref="A125:A127"/>
    <mergeCell ref="A128:A138"/>
    <mergeCell ref="A64:A77"/>
    <mergeCell ref="A78:A90"/>
    <mergeCell ref="A91:A101"/>
    <mergeCell ref="A102:A115"/>
  </mergeCells>
  <phoneticPr fontId="29" type="noConversion"/>
  <pageMargins left="0.39374999999999999" right="0.39374999999999999" top="0.53263888888888899" bottom="0.39374999999999999" header="0.39374999999999999" footer="0.39374999999999999"/>
  <pageSetup scale="74" pageOrder="overThenDown" orientation="portrait" horizontalDpi="300" verticalDpi="300" r:id="rId1"/>
  <headerFooter>
    <oddHeader>&amp;L&amp;10RGAA 3.0 - Relevé pour le site : wwww.site.fr&amp;R&amp;10&amp;P/&amp;N - &amp;A</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Feuil4"/>
  <dimension ref="A1:V120"/>
  <sheetViews>
    <sheetView zoomScaleNormal="100" workbookViewId="0">
      <selection activeCell="B6" sqref="B6"/>
    </sheetView>
  </sheetViews>
  <sheetFormatPr defaultColWidth="7.33203125" defaultRowHeight="15.75" x14ac:dyDescent="0.25"/>
  <cols>
    <col min="1" max="1" width="10.5546875" style="13" customWidth="1"/>
    <col min="2" max="2" width="5.5546875" style="13" customWidth="1"/>
    <col min="3" max="12" width="5" style="18" customWidth="1"/>
    <col min="13" max="13" width="5" style="13" customWidth="1"/>
    <col min="14" max="14" width="4.109375" style="13" customWidth="1"/>
    <col min="15" max="19" width="4.88671875" style="13" customWidth="1"/>
    <col min="20" max="20" width="1.88671875" style="13" customWidth="1"/>
    <col min="21" max="21" width="4.88671875" style="13" customWidth="1"/>
    <col min="22" max="22" width="5.88671875" style="13" customWidth="1"/>
    <col min="23" max="16384" width="7.33203125" style="13"/>
  </cols>
  <sheetData>
    <row r="1" spans="1:22" ht="15.95" customHeight="1" x14ac:dyDescent="0.25">
      <c r="A1" s="93" t="str">
        <f>Sample!A1</f>
        <v>RAWeb 1 - ASSESSMENT GRID</v>
      </c>
      <c r="B1" s="93"/>
      <c r="C1" s="93"/>
      <c r="D1" s="93"/>
      <c r="E1" s="93"/>
      <c r="F1" s="93"/>
      <c r="G1" s="93"/>
      <c r="H1" s="93"/>
      <c r="I1" s="93"/>
      <c r="J1" s="93"/>
      <c r="K1" s="93"/>
      <c r="L1" s="93"/>
      <c r="M1" s="93"/>
      <c r="N1" s="93"/>
      <c r="O1" s="93"/>
      <c r="P1" s="93"/>
      <c r="Q1" s="93"/>
      <c r="R1" s="93"/>
      <c r="S1" s="93"/>
      <c r="T1" s="93"/>
      <c r="U1" s="93"/>
      <c r="V1" s="93"/>
    </row>
    <row r="2" spans="1:22" ht="15" customHeight="1" x14ac:dyDescent="0.25">
      <c r="A2" s="93" t="s">
        <v>359</v>
      </c>
      <c r="B2" s="93"/>
      <c r="C2" s="93"/>
      <c r="D2" s="93"/>
      <c r="E2" s="93"/>
      <c r="F2" s="93"/>
      <c r="G2" s="93"/>
      <c r="H2" s="93"/>
      <c r="I2" s="93"/>
      <c r="J2" s="93"/>
      <c r="K2" s="93"/>
      <c r="L2" s="93"/>
      <c r="M2" s="93"/>
      <c r="N2" s="93"/>
      <c r="O2" s="93"/>
      <c r="P2" s="93"/>
      <c r="Q2" s="93"/>
      <c r="R2" s="93"/>
      <c r="S2" s="93"/>
      <c r="T2" s="93"/>
      <c r="U2" s="93"/>
      <c r="V2" s="93"/>
    </row>
    <row r="3" spans="1:22" ht="15" customHeight="1" x14ac:dyDescent="0.25">
      <c r="B3" s="113" t="s">
        <v>240</v>
      </c>
      <c r="C3" s="115" t="s">
        <v>17</v>
      </c>
      <c r="D3" s="115" t="s">
        <v>219</v>
      </c>
      <c r="E3" s="115" t="s">
        <v>220</v>
      </c>
      <c r="F3" s="115" t="s">
        <v>221</v>
      </c>
      <c r="G3" s="115" t="s">
        <v>222</v>
      </c>
      <c r="H3" s="115" t="s">
        <v>223</v>
      </c>
      <c r="I3" s="115" t="s">
        <v>55</v>
      </c>
      <c r="J3" s="115" t="s">
        <v>224</v>
      </c>
      <c r="K3" s="115" t="s">
        <v>225</v>
      </c>
      <c r="L3" s="115" t="s">
        <v>226</v>
      </c>
      <c r="M3" s="115" t="s">
        <v>227</v>
      </c>
      <c r="N3" s="115" t="s">
        <v>102</v>
      </c>
      <c r="O3" s="115" t="s">
        <v>114</v>
      </c>
      <c r="P3" s="116" t="s">
        <v>237</v>
      </c>
      <c r="Q3" s="112" t="s">
        <v>229</v>
      </c>
      <c r="R3" s="112" t="s">
        <v>231</v>
      </c>
      <c r="S3" s="112" t="s">
        <v>230</v>
      </c>
      <c r="T3" s="24"/>
      <c r="U3" s="24"/>
      <c r="V3" s="24"/>
    </row>
    <row r="4" spans="1:22" ht="16.5" thickBot="1" x14ac:dyDescent="0.3">
      <c r="A4" s="15"/>
      <c r="B4" s="113"/>
      <c r="C4" s="115"/>
      <c r="D4" s="115"/>
      <c r="E4" s="115"/>
      <c r="F4" s="115"/>
      <c r="G4" s="115"/>
      <c r="H4" s="115"/>
      <c r="I4" s="115"/>
      <c r="J4" s="115"/>
      <c r="K4" s="115"/>
      <c r="L4" s="115"/>
      <c r="M4" s="115"/>
      <c r="N4" s="115"/>
      <c r="O4" s="115"/>
      <c r="P4" s="116"/>
      <c r="Q4" s="112"/>
      <c r="R4" s="112"/>
      <c r="S4" s="112"/>
      <c r="T4" s="24"/>
      <c r="U4" s="24"/>
      <c r="V4" s="24"/>
    </row>
    <row r="5" spans="1:22" ht="59.85" customHeight="1" x14ac:dyDescent="0.25">
      <c r="A5" s="15"/>
      <c r="B5" s="114"/>
      <c r="C5" s="108"/>
      <c r="D5" s="108"/>
      <c r="E5" s="108"/>
      <c r="F5" s="108"/>
      <c r="G5" s="108"/>
      <c r="H5" s="108"/>
      <c r="I5" s="108"/>
      <c r="J5" s="108"/>
      <c r="K5" s="108"/>
      <c r="L5" s="108"/>
      <c r="M5" s="108"/>
      <c r="N5" s="108"/>
      <c r="O5" s="108"/>
      <c r="P5" s="116"/>
      <c r="Q5" s="112"/>
      <c r="R5" s="112"/>
      <c r="S5" s="112"/>
      <c r="T5" s="24"/>
      <c r="U5" s="24"/>
      <c r="V5" s="24"/>
    </row>
    <row r="6" spans="1:22" ht="18" customHeight="1" x14ac:dyDescent="0.25">
      <c r="B6" s="66" t="s">
        <v>127</v>
      </c>
      <c r="C6" s="67">
        <f>CalculationBase!U$12</f>
        <v>0</v>
      </c>
      <c r="D6" s="67">
        <f>CalculationBase!U$15</f>
        <v>0</v>
      </c>
      <c r="E6" s="67">
        <f>CalculationBase!U$19</f>
        <v>0</v>
      </c>
      <c r="F6" s="67">
        <f>CalculationBase!U$38</f>
        <v>0</v>
      </c>
      <c r="G6" s="67">
        <f>CalculationBase!U$47</f>
        <v>0</v>
      </c>
      <c r="H6" s="67">
        <f>CalculationBase!U$50</f>
        <v>0</v>
      </c>
      <c r="I6" s="67">
        <f>CalculationBase!U$56</f>
        <v>0</v>
      </c>
      <c r="J6" s="67">
        <f>CalculationBase!U$67</f>
        <v>0</v>
      </c>
      <c r="K6" s="67">
        <f>CalculationBase!U$72</f>
        <v>0</v>
      </c>
      <c r="L6" s="67">
        <f>CalculationBase!U$87</f>
        <v>0</v>
      </c>
      <c r="M6" s="67">
        <f>CalculationBase!U$101</f>
        <v>0</v>
      </c>
      <c r="N6" s="67">
        <f>CalculationBase!U$113</f>
        <v>0</v>
      </c>
      <c r="O6" s="67">
        <f>CalculationBase!U$128</f>
        <v>0</v>
      </c>
      <c r="P6" s="67">
        <f>CalculationBase!U$132</f>
        <v>0</v>
      </c>
      <c r="Q6" s="67">
        <f>CalculationBase!U$139</f>
        <v>0</v>
      </c>
      <c r="R6" s="67">
        <f>CalculationBase!U$143</f>
        <v>0</v>
      </c>
      <c r="S6" s="68">
        <f>CalculationBase!U$155</f>
        <v>0</v>
      </c>
      <c r="T6" s="24"/>
      <c r="U6" s="25">
        <f t="shared" ref="U6:U8" si="0">SUM(C6:S6)</f>
        <v>0</v>
      </c>
      <c r="V6" s="25" t="s">
        <v>127</v>
      </c>
    </row>
    <row r="7" spans="1:22" ht="18" customHeight="1" x14ac:dyDescent="0.25">
      <c r="A7" s="16"/>
      <c r="B7" s="69" t="s">
        <v>128</v>
      </c>
      <c r="C7" s="64">
        <f>CalculationBase!V$12</f>
        <v>0</v>
      </c>
      <c r="D7" s="64">
        <f>CalculationBase!V$15</f>
        <v>0</v>
      </c>
      <c r="E7" s="64">
        <f>CalculationBase!V$19</f>
        <v>0</v>
      </c>
      <c r="F7" s="64">
        <f>CalculationBase!V$38</f>
        <v>0</v>
      </c>
      <c r="G7" s="64">
        <f>CalculationBase!V$47</f>
        <v>0</v>
      </c>
      <c r="H7" s="64">
        <f>CalculationBase!V$50</f>
        <v>0</v>
      </c>
      <c r="I7" s="64">
        <f>CalculationBase!V$56</f>
        <v>0</v>
      </c>
      <c r="J7" s="64">
        <f>CalculationBase!V$67</f>
        <v>0</v>
      </c>
      <c r="K7" s="64">
        <f>CalculationBase!V$72</f>
        <v>0</v>
      </c>
      <c r="L7" s="64">
        <f>CalculationBase!V$87</f>
        <v>0</v>
      </c>
      <c r="M7" s="64">
        <f>CalculationBase!V$101</f>
        <v>0</v>
      </c>
      <c r="N7" s="64">
        <f>CalculationBase!V$113</f>
        <v>0</v>
      </c>
      <c r="O7" s="64">
        <f>CalculationBase!V$128</f>
        <v>0</v>
      </c>
      <c r="P7" s="64">
        <f>CalculationBase!V$132</f>
        <v>0</v>
      </c>
      <c r="Q7" s="64">
        <f>CalculationBase!V$139</f>
        <v>0</v>
      </c>
      <c r="R7" s="64">
        <f>CalculationBase!V$143</f>
        <v>0</v>
      </c>
      <c r="S7" s="70">
        <f>CalculationBase!V$155</f>
        <v>0</v>
      </c>
      <c r="T7" s="24"/>
      <c r="U7" s="26">
        <f t="shared" si="0"/>
        <v>0</v>
      </c>
      <c r="V7" s="26" t="s">
        <v>128</v>
      </c>
    </row>
    <row r="8" spans="1:22" ht="18" customHeight="1" x14ac:dyDescent="0.25">
      <c r="A8" s="16"/>
      <c r="B8" s="71" t="s">
        <v>129</v>
      </c>
      <c r="C8" s="54">
        <f>CalculationBase!W$12</f>
        <v>0</v>
      </c>
      <c r="D8" s="54">
        <f>CalculationBase!W$15</f>
        <v>0</v>
      </c>
      <c r="E8" s="54">
        <f>CalculationBase!W$19</f>
        <v>0</v>
      </c>
      <c r="F8" s="54">
        <f>CalculationBase!W$38</f>
        <v>0</v>
      </c>
      <c r="G8" s="54">
        <f>CalculationBase!W$47</f>
        <v>0</v>
      </c>
      <c r="H8" s="54">
        <f>CalculationBase!W$50</f>
        <v>0</v>
      </c>
      <c r="I8" s="54">
        <f>CalculationBase!W$56</f>
        <v>0</v>
      </c>
      <c r="J8" s="54">
        <f>CalculationBase!W$67</f>
        <v>0</v>
      </c>
      <c r="K8" s="54">
        <f>CalculationBase!W$72</f>
        <v>0</v>
      </c>
      <c r="L8" s="54">
        <f>CalculationBase!W$87</f>
        <v>0</v>
      </c>
      <c r="M8" s="54">
        <f>CalculationBase!W$101</f>
        <v>0</v>
      </c>
      <c r="N8" s="54">
        <f>CalculationBase!W$113</f>
        <v>0</v>
      </c>
      <c r="O8" s="54">
        <f>CalculationBase!W$128</f>
        <v>0</v>
      </c>
      <c r="P8" s="54">
        <f>CalculationBase!W$132</f>
        <v>0</v>
      </c>
      <c r="Q8" s="54">
        <f>CalculationBase!W$139</f>
        <v>0</v>
      </c>
      <c r="R8" s="54">
        <f>CalculationBase!W$143</f>
        <v>0</v>
      </c>
      <c r="S8" s="72">
        <f>CalculationBase!W$155</f>
        <v>0</v>
      </c>
      <c r="T8" s="24"/>
      <c r="U8" s="82">
        <f t="shared" si="0"/>
        <v>0</v>
      </c>
      <c r="V8" s="82" t="s">
        <v>129</v>
      </c>
    </row>
    <row r="9" spans="1:22" ht="18" customHeight="1" x14ac:dyDescent="0.25">
      <c r="A9" s="16"/>
      <c r="B9" s="69" t="s">
        <v>130</v>
      </c>
      <c r="C9" s="64">
        <f>CalculationBase!AS$12</f>
        <v>0</v>
      </c>
      <c r="D9" s="64">
        <f>CalculationBase!AS$15</f>
        <v>0</v>
      </c>
      <c r="E9" s="64">
        <f>CalculationBase!AS$19</f>
        <v>0</v>
      </c>
      <c r="F9" s="64">
        <f>CalculationBase!AS$38</f>
        <v>0</v>
      </c>
      <c r="G9" s="64">
        <f>CalculationBase!AS$47</f>
        <v>0</v>
      </c>
      <c r="H9" s="64">
        <f>CalculationBase!AS$50</f>
        <v>0</v>
      </c>
      <c r="I9" s="64">
        <f>CalculationBase!AS$56</f>
        <v>0</v>
      </c>
      <c r="J9" s="64">
        <f>CalculationBase!AS$67</f>
        <v>0</v>
      </c>
      <c r="K9" s="64">
        <f>CalculationBase!AS$72</f>
        <v>0</v>
      </c>
      <c r="L9" s="64">
        <f>CalculationBase!AS$87</f>
        <v>0</v>
      </c>
      <c r="M9" s="64">
        <f>CalculationBase!AS$101</f>
        <v>0</v>
      </c>
      <c r="N9" s="64">
        <f>CalculationBase!AS$113</f>
        <v>0</v>
      </c>
      <c r="O9" s="64">
        <f>CalculationBase!AS$128</f>
        <v>0</v>
      </c>
      <c r="P9" s="64">
        <f>CalculationBase!AS$132</f>
        <v>0</v>
      </c>
      <c r="Q9" s="64">
        <f>CalculationBase!AS$139</f>
        <v>0</v>
      </c>
      <c r="R9" s="64">
        <f>CalculationBase!AS$143</f>
        <v>0</v>
      </c>
      <c r="S9" s="70">
        <f>CalculationBase!AS$155</f>
        <v>0</v>
      </c>
      <c r="T9" s="24"/>
      <c r="U9" s="27">
        <f>SUM(C9:S9)</f>
        <v>0</v>
      </c>
      <c r="V9" s="27" t="s">
        <v>130</v>
      </c>
    </row>
    <row r="10" spans="1:22" ht="18" customHeight="1" x14ac:dyDescent="0.25">
      <c r="A10" s="16"/>
      <c r="B10" s="73" t="s">
        <v>182</v>
      </c>
      <c r="C10" s="65">
        <f>CalculationBase!AT$12</f>
        <v>0</v>
      </c>
      <c r="D10" s="54">
        <f>CalculationBase!AT$15</f>
        <v>0</v>
      </c>
      <c r="E10" s="54">
        <f>CalculationBase!AT$19</f>
        <v>0</v>
      </c>
      <c r="F10" s="54">
        <f>CalculationBase!AT$38</f>
        <v>0</v>
      </c>
      <c r="G10" s="54">
        <f>CalculationBase!AT$47</f>
        <v>0</v>
      </c>
      <c r="H10" s="54">
        <f>CalculationBase!AT$50</f>
        <v>0</v>
      </c>
      <c r="I10" s="54">
        <f>CalculationBase!AT$56</f>
        <v>0</v>
      </c>
      <c r="J10" s="54">
        <f>CalculationBase!AT$67</f>
        <v>0</v>
      </c>
      <c r="K10" s="54">
        <f>CalculationBase!AT$72</f>
        <v>0</v>
      </c>
      <c r="L10" s="54">
        <f>CalculationBase!AT$87</f>
        <v>0</v>
      </c>
      <c r="M10" s="54">
        <f>CalculationBase!AT$101</f>
        <v>0</v>
      </c>
      <c r="N10" s="54">
        <f>CalculationBase!AT$113</f>
        <v>0</v>
      </c>
      <c r="O10" s="54">
        <f>CalculationBase!AT$128</f>
        <v>0</v>
      </c>
      <c r="P10" s="54">
        <f>CalculationBase!AT$132</f>
        <v>0</v>
      </c>
      <c r="Q10" s="54">
        <f>CalculationBase!AT$139</f>
        <v>0</v>
      </c>
      <c r="R10" s="54">
        <f>CalculationBase!AT$143</f>
        <v>0</v>
      </c>
      <c r="S10" s="72">
        <f>CalculationBase!AT$155</f>
        <v>0</v>
      </c>
      <c r="T10" s="24"/>
      <c r="U10" s="63">
        <f>SUM(C10:S10)</f>
        <v>0</v>
      </c>
      <c r="V10" s="63" t="s">
        <v>182</v>
      </c>
    </row>
    <row r="11" spans="1:22" ht="18" customHeight="1" x14ac:dyDescent="0.25">
      <c r="A11" s="16"/>
      <c r="B11" s="74" t="s">
        <v>131</v>
      </c>
      <c r="C11" s="75">
        <f>CalculationBase!X$12</f>
        <v>135</v>
      </c>
      <c r="D11" s="75">
        <f>CalculationBase!X$15</f>
        <v>30</v>
      </c>
      <c r="E11" s="75">
        <f>CalculationBase!X$19</f>
        <v>45</v>
      </c>
      <c r="F11" s="75">
        <f>CalculationBase!X$38</f>
        <v>270</v>
      </c>
      <c r="G11" s="75">
        <f>CalculationBase!X$47</f>
        <v>120</v>
      </c>
      <c r="H11" s="75">
        <f>CalculationBase!X$50</f>
        <v>30</v>
      </c>
      <c r="I11" s="75">
        <f>CalculationBase!X$56</f>
        <v>75</v>
      </c>
      <c r="J11" s="75">
        <f>CalculationBase!X$67</f>
        <v>150</v>
      </c>
      <c r="K11" s="75">
        <f>CalculationBase!X$72</f>
        <v>60</v>
      </c>
      <c r="L11" s="75">
        <f>CalculationBase!X$87</f>
        <v>210</v>
      </c>
      <c r="M11" s="75">
        <f>CalculationBase!X$101</f>
        <v>195</v>
      </c>
      <c r="N11" s="75">
        <f>CalculationBase!X$113</f>
        <v>165</v>
      </c>
      <c r="O11" s="75">
        <f>CalculationBase!X$128</f>
        <v>210</v>
      </c>
      <c r="P11" s="75">
        <f>CalculationBase!X$132</f>
        <v>45</v>
      </c>
      <c r="Q11" s="75">
        <f>CalculationBase!X$139</f>
        <v>90</v>
      </c>
      <c r="R11" s="75">
        <f>CalculationBase!X$143</f>
        <v>45</v>
      </c>
      <c r="S11" s="76">
        <f>CalculationBase!X$155</f>
        <v>165</v>
      </c>
      <c r="T11" s="24"/>
      <c r="U11" s="62">
        <f>SUM(C11:S11)</f>
        <v>2040</v>
      </c>
      <c r="V11" s="62" t="s">
        <v>131</v>
      </c>
    </row>
    <row r="12" spans="1:22" x14ac:dyDescent="0.25">
      <c r="B12" s="17"/>
      <c r="C12" s="17"/>
      <c r="D12" s="17"/>
      <c r="E12" s="17"/>
      <c r="F12" s="17"/>
      <c r="G12" s="17"/>
      <c r="H12" s="17"/>
      <c r="I12" s="17"/>
      <c r="J12" s="17"/>
      <c r="K12" s="17"/>
      <c r="L12" s="17"/>
      <c r="M12" s="17"/>
      <c r="N12" s="17"/>
      <c r="O12" s="17"/>
      <c r="P12" s="17"/>
      <c r="Q12" s="17"/>
      <c r="R12" s="17"/>
      <c r="S12" s="17"/>
    </row>
    <row r="13" spans="1:22" x14ac:dyDescent="0.25">
      <c r="B13" s="33" t="str">
        <f>IF(U11=0,"All criteria have been assessed.","Please note that there are still "&amp;U11&amp;" NT criteria.")</f>
        <v>Please note that there are still 2040 NT criteria.</v>
      </c>
      <c r="C13" s="13"/>
      <c r="D13" s="13"/>
      <c r="E13" s="13"/>
      <c r="F13" s="13"/>
    </row>
    <row r="14" spans="1:22" x14ac:dyDescent="0.25">
      <c r="C14" s="13"/>
      <c r="D14" s="13"/>
      <c r="E14" s="13"/>
      <c r="F14" s="13"/>
    </row>
    <row r="15" spans="1:22" ht="38.1" customHeight="1" x14ac:dyDescent="0.25">
      <c r="B15" s="111" t="s">
        <v>238</v>
      </c>
      <c r="C15" s="111"/>
      <c r="D15" s="111"/>
      <c r="E15" s="111"/>
      <c r="F15" s="111"/>
      <c r="G15" s="111"/>
      <c r="H15" s="111"/>
      <c r="I15" s="111"/>
      <c r="J15" s="111"/>
      <c r="K15" s="111"/>
      <c r="L15" s="111"/>
      <c r="M15" s="111"/>
      <c r="N15" s="111"/>
      <c r="O15" s="111"/>
      <c r="P15" s="111"/>
      <c r="Q15" s="111"/>
      <c r="R15" s="111"/>
      <c r="S15" s="111"/>
    </row>
    <row r="16" spans="1:22" ht="21" customHeight="1" x14ac:dyDescent="0.25">
      <c r="B16" s="83" t="str">
        <f>IF(ISERROR(ROUND(COUNTIF(CalculationBase!Y3:Y154,"C")/(COUNTIF(CalculationBase!Y3:Y154,"C")+COUNTIF(CalculationBase!Y3:Y154,"NC"))*100, 2)&amp;"%"),"NA",ROUND(COUNTIF(CalculationBase!Y3:Y154,"C")/(COUNTIF(CalculationBase!Y3:Y154,"C")+COUNTIF(CalculationBase!Y3:Y154,"NC"))*100, 2)&amp;"%")</f>
        <v>NA</v>
      </c>
      <c r="C16" s="19"/>
    </row>
    <row r="17" spans="3:3" x14ac:dyDescent="0.25">
      <c r="C17" s="19"/>
    </row>
    <row r="44" spans="3:3" x14ac:dyDescent="0.25">
      <c r="C44" s="18">
        <v>1</v>
      </c>
    </row>
    <row r="58" spans="3:3" x14ac:dyDescent="0.25">
      <c r="C58" s="18">
        <v>1</v>
      </c>
    </row>
    <row r="59" spans="3:3" x14ac:dyDescent="0.25">
      <c r="C59" s="18">
        <v>1</v>
      </c>
    </row>
    <row r="68" spans="3:3" x14ac:dyDescent="0.25">
      <c r="C68" s="18">
        <v>1</v>
      </c>
    </row>
    <row r="69" spans="3:3" x14ac:dyDescent="0.25">
      <c r="C69" s="18">
        <v>1</v>
      </c>
    </row>
    <row r="70" spans="3:3" x14ac:dyDescent="0.25">
      <c r="C70" s="18">
        <v>1</v>
      </c>
    </row>
    <row r="71" spans="3:3" x14ac:dyDescent="0.25">
      <c r="C71" s="18">
        <v>1</v>
      </c>
    </row>
    <row r="72" spans="3:3" x14ac:dyDescent="0.25">
      <c r="C72" s="18">
        <v>1</v>
      </c>
    </row>
    <row r="88" spans="3:3" x14ac:dyDescent="0.25">
      <c r="C88" s="18">
        <v>1</v>
      </c>
    </row>
    <row r="89" spans="3:3" x14ac:dyDescent="0.25">
      <c r="C89" s="18">
        <v>1</v>
      </c>
    </row>
    <row r="90" spans="3:3" x14ac:dyDescent="0.25">
      <c r="C90" s="18">
        <v>1</v>
      </c>
    </row>
    <row r="98" spans="3:3" x14ac:dyDescent="0.25">
      <c r="C98" s="18">
        <v>1</v>
      </c>
    </row>
    <row r="99" spans="3:3" x14ac:dyDescent="0.25">
      <c r="C99" s="18">
        <v>1</v>
      </c>
    </row>
    <row r="102" spans="3:3" x14ac:dyDescent="0.25">
      <c r="C102" s="18">
        <v>1</v>
      </c>
    </row>
    <row r="108" spans="3:3" x14ac:dyDescent="0.25">
      <c r="C108" s="18">
        <v>1</v>
      </c>
    </row>
    <row r="109" spans="3:3" x14ac:dyDescent="0.25">
      <c r="C109" s="18">
        <v>1</v>
      </c>
    </row>
    <row r="113" spans="3:3" x14ac:dyDescent="0.25">
      <c r="C113" s="18">
        <v>1</v>
      </c>
    </row>
    <row r="114" spans="3:3" x14ac:dyDescent="0.25">
      <c r="C114" s="18">
        <v>1</v>
      </c>
    </row>
    <row r="117" spans="3:3" x14ac:dyDescent="0.25">
      <c r="C117" s="18">
        <v>1</v>
      </c>
    </row>
    <row r="118" spans="3:3" x14ac:dyDescent="0.25">
      <c r="C118" s="18">
        <v>1</v>
      </c>
    </row>
    <row r="120" spans="3:3" x14ac:dyDescent="0.25">
      <c r="C120" s="18">
        <v>1</v>
      </c>
    </row>
  </sheetData>
  <mergeCells count="21">
    <mergeCell ref="N3:N5"/>
    <mergeCell ref="O3:O5"/>
    <mergeCell ref="P3:P5"/>
    <mergeCell ref="Q3:Q5"/>
    <mergeCell ref="R3:R5"/>
    <mergeCell ref="B15:S15"/>
    <mergeCell ref="S3:S5"/>
    <mergeCell ref="A1:V1"/>
    <mergeCell ref="A2:V2"/>
    <mergeCell ref="B3:B5"/>
    <mergeCell ref="C3:C5"/>
    <mergeCell ref="D3:D5"/>
    <mergeCell ref="E3:E5"/>
    <mergeCell ref="F3:F5"/>
    <mergeCell ref="G3:G5"/>
    <mergeCell ref="H3:H5"/>
    <mergeCell ref="I3:I5"/>
    <mergeCell ref="J3:J5"/>
    <mergeCell ref="K3:K5"/>
    <mergeCell ref="L3:L5"/>
    <mergeCell ref="M3:M5"/>
  </mergeCells>
  <pageMargins left="0.39374999999999999" right="0.39374999999999999" top="0.53263888888888899" bottom="0.39374999999999999" header="0.39374999999999999" footer="0.39374999999999999"/>
  <pageSetup scale="74" pageOrder="overThenDown" orientation="portrait" horizontalDpi="300" verticalDpi="300"/>
  <headerFooter>
    <oddHeader>&amp;L&amp;10RGAA 3.0 - Relevé pour le site : wwww.site.fr&amp;R&amp;10&amp;P/&amp;N - &amp;A</oddHead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Feuil5"/>
  <dimension ref="A1:AT159"/>
  <sheetViews>
    <sheetView topLeftCell="A128" zoomScaleNormal="100" workbookViewId="0">
      <selection activeCell="D160" sqref="D160"/>
    </sheetView>
  </sheetViews>
  <sheetFormatPr defaultColWidth="9.5546875" defaultRowHeight="15.75" x14ac:dyDescent="0.25"/>
  <cols>
    <col min="1" max="1" width="3.33203125" customWidth="1"/>
    <col min="2" max="2" width="4.6640625" customWidth="1"/>
    <col min="3" max="3" width="5.33203125" customWidth="1"/>
    <col min="4" max="4" width="21.88671875" customWidth="1"/>
    <col min="5" max="5" width="6.5546875" customWidth="1"/>
    <col min="6" max="20" width="5.5546875" style="5" customWidth="1"/>
    <col min="21" max="24" width="5.109375" style="6" customWidth="1"/>
    <col min="27" max="28" width="5.33203125" customWidth="1"/>
    <col min="29" max="29" width="14.109375" customWidth="1"/>
    <col min="30" max="44" width="5.5546875" style="5" customWidth="1"/>
    <col min="45" max="46" width="7.33203125" style="6" customWidth="1"/>
    <col min="1017" max="1017" width="7.33203125" customWidth="1"/>
  </cols>
  <sheetData>
    <row r="1" spans="1:46" x14ac:dyDescent="0.25">
      <c r="B1" s="53" t="s">
        <v>155</v>
      </c>
      <c r="E1" t="s">
        <v>217</v>
      </c>
      <c r="F1" s="7" t="s">
        <v>1</v>
      </c>
      <c r="G1" s="7" t="s">
        <v>2</v>
      </c>
      <c r="H1" s="7" t="s">
        <v>3</v>
      </c>
      <c r="I1" s="7" t="s">
        <v>5</v>
      </c>
      <c r="J1" s="7" t="s">
        <v>6</v>
      </c>
      <c r="K1" s="7" t="s">
        <v>7</v>
      </c>
      <c r="L1" s="7" t="s">
        <v>8</v>
      </c>
      <c r="M1" s="7" t="s">
        <v>9</v>
      </c>
      <c r="N1" s="7" t="s">
        <v>10</v>
      </c>
      <c r="O1" s="7" t="s">
        <v>11</v>
      </c>
      <c r="P1" s="7" t="s">
        <v>12</v>
      </c>
      <c r="Q1" s="7" t="s">
        <v>13</v>
      </c>
      <c r="R1" s="7" t="s">
        <v>14</v>
      </c>
      <c r="S1" s="7" t="s">
        <v>15</v>
      </c>
      <c r="T1" s="7" t="s">
        <v>16</v>
      </c>
      <c r="U1" s="8" t="s">
        <v>127</v>
      </c>
      <c r="V1" s="8" t="s">
        <v>128</v>
      </c>
      <c r="W1" s="8" t="s">
        <v>129</v>
      </c>
      <c r="X1" s="8" t="s">
        <v>131</v>
      </c>
      <c r="AD1" s="7" t="s">
        <v>1</v>
      </c>
      <c r="AE1" s="7" t="s">
        <v>2</v>
      </c>
      <c r="AF1" s="7" t="s">
        <v>3</v>
      </c>
      <c r="AG1" s="7" t="s">
        <v>5</v>
      </c>
      <c r="AH1" s="7" t="s">
        <v>6</v>
      </c>
      <c r="AI1" s="7" t="s">
        <v>7</v>
      </c>
      <c r="AJ1" s="7" t="s">
        <v>8</v>
      </c>
      <c r="AK1" s="7" t="s">
        <v>9</v>
      </c>
      <c r="AL1" s="7" t="s">
        <v>10</v>
      </c>
      <c r="AM1" s="7" t="s">
        <v>11</v>
      </c>
      <c r="AN1" s="7" t="s">
        <v>12</v>
      </c>
      <c r="AO1" s="7" t="s">
        <v>13</v>
      </c>
      <c r="AP1" s="7" t="s">
        <v>14</v>
      </c>
      <c r="AQ1" s="7" t="s">
        <v>15</v>
      </c>
      <c r="AR1" s="7" t="s">
        <v>16</v>
      </c>
      <c r="AS1" s="8" t="s">
        <v>132</v>
      </c>
      <c r="AT1" s="8" t="s">
        <v>183</v>
      </c>
    </row>
    <row r="2" spans="1:46" x14ac:dyDescent="0.25">
      <c r="F2"/>
      <c r="G2" s="9"/>
      <c r="H2" s="9"/>
      <c r="I2" s="9"/>
      <c r="J2" s="9"/>
      <c r="K2" s="9"/>
      <c r="L2" s="9"/>
      <c r="M2" s="9"/>
      <c r="N2" s="9"/>
      <c r="O2" s="9"/>
      <c r="P2" s="9"/>
      <c r="Q2" s="9"/>
      <c r="R2" s="9"/>
      <c r="S2" s="9"/>
      <c r="T2" s="9"/>
      <c r="U2" s="10"/>
      <c r="V2" s="10"/>
      <c r="W2" s="10"/>
      <c r="X2" s="10"/>
      <c r="AD2" s="9"/>
      <c r="AE2" s="9"/>
      <c r="AF2" s="9"/>
      <c r="AG2" s="9"/>
      <c r="AH2" s="9"/>
      <c r="AI2" s="9"/>
      <c r="AJ2" s="9"/>
      <c r="AK2" s="9"/>
      <c r="AL2" s="9"/>
      <c r="AM2" s="9"/>
      <c r="AN2" s="9"/>
      <c r="AO2" s="9"/>
      <c r="AP2" s="9"/>
      <c r="AQ2" s="9"/>
      <c r="AR2" s="9"/>
      <c r="AS2" s="10"/>
      <c r="AT2" s="10"/>
    </row>
    <row r="3" spans="1:46" x14ac:dyDescent="0.25">
      <c r="A3" s="13">
        <v>1</v>
      </c>
      <c r="B3" s="18" t="str">
        <f>Criteria!$B3</f>
        <v>RGAA</v>
      </c>
      <c r="C3" s="18" t="str">
        <f>Criteria!$C3</f>
        <v>1.1</v>
      </c>
      <c r="D3" s="18" t="str">
        <f>Criteria!$A$3</f>
        <v>IMAGES</v>
      </c>
      <c r="E3" s="18" t="s">
        <v>138</v>
      </c>
      <c r="F3" s="18" t="str">
        <f>'P01'!$E4</f>
        <v>NT</v>
      </c>
      <c r="G3" s="18" t="str">
        <f>'P02'!$E4</f>
        <v>NT</v>
      </c>
      <c r="H3" s="18" t="str">
        <f>'P03'!$E4</f>
        <v>NT</v>
      </c>
      <c r="I3" s="18" t="str">
        <f>'P04'!$E4</f>
        <v>NT</v>
      </c>
      <c r="J3" s="18" t="str">
        <f>'P05'!$E4</f>
        <v>NT</v>
      </c>
      <c r="K3" s="18" t="str">
        <f>'P06'!$E4</f>
        <v>NT</v>
      </c>
      <c r="L3" s="18" t="str">
        <f>'P07'!$E4</f>
        <v>NT</v>
      </c>
      <c r="M3" s="18" t="str">
        <f>'P08'!$E4</f>
        <v>NT</v>
      </c>
      <c r="N3" s="18" t="str">
        <f>'P09'!$E4</f>
        <v>NT</v>
      </c>
      <c r="O3" s="18" t="str">
        <f>'P10'!$E4</f>
        <v>NT</v>
      </c>
      <c r="P3" s="18" t="str">
        <f>'P11'!$E4</f>
        <v>NT</v>
      </c>
      <c r="Q3" s="18" t="str">
        <f>'P12'!$E4</f>
        <v>NT</v>
      </c>
      <c r="R3" s="18" t="str">
        <f>'P13'!$E4</f>
        <v>NT</v>
      </c>
      <c r="S3" s="18" t="str">
        <f>'P14'!$E4</f>
        <v>NT</v>
      </c>
      <c r="T3" s="18" t="str">
        <f>'P15'!$E4</f>
        <v>NT</v>
      </c>
      <c r="U3" s="20">
        <f t="shared" ref="U3" si="0">COUNTIF(F3:T3,"C")</f>
        <v>0</v>
      </c>
      <c r="V3" s="20">
        <f t="shared" ref="V3" si="1">COUNTIF(F3:T3,"NC")</f>
        <v>0</v>
      </c>
      <c r="W3" s="20">
        <f t="shared" ref="W3" si="2">COUNTIF(F3:T3,"NA")</f>
        <v>0</v>
      </c>
      <c r="X3" s="20">
        <f t="shared" ref="X3" si="3">COUNTIF(F3:T3,"NT")</f>
        <v>15</v>
      </c>
      <c r="Y3" s="13" t="str">
        <f t="shared" ref="Y3" si="4">IF(V3&gt;0,"NC",IF(U3&gt;0,"C",IF(X3&gt;0,"NT","NA")))</f>
        <v>NT</v>
      </c>
      <c r="Z3" s="13"/>
      <c r="AA3" s="13">
        <v>1</v>
      </c>
      <c r="AB3" s="18" t="str">
        <f>Criteria!$C3</f>
        <v>1.1</v>
      </c>
      <c r="AC3" s="18" t="str">
        <f>Criteria!$A$3</f>
        <v>IMAGES</v>
      </c>
      <c r="AD3" s="18" t="str">
        <f>'P01'!$F4</f>
        <v>N</v>
      </c>
      <c r="AE3" s="18" t="str">
        <f>'P02'!$F4</f>
        <v>N</v>
      </c>
      <c r="AF3" s="18" t="str">
        <f>'P03'!$F4</f>
        <v>N</v>
      </c>
      <c r="AG3" s="18" t="str">
        <f>'P04'!$F4</f>
        <v>N</v>
      </c>
      <c r="AH3" s="18" t="str">
        <f>'P05'!$F4</f>
        <v>N</v>
      </c>
      <c r="AI3" s="18" t="str">
        <f>'P06'!$F4</f>
        <v>N</v>
      </c>
      <c r="AJ3" s="18" t="str">
        <f>'P07'!$F4</f>
        <v>N</v>
      </c>
      <c r="AK3" s="18" t="str">
        <f>'P08'!$F4</f>
        <v>N</v>
      </c>
      <c r="AL3" s="18" t="str">
        <f>'P09'!$F4</f>
        <v>N</v>
      </c>
      <c r="AM3" s="18" t="str">
        <f>'P10'!$F4</f>
        <v>N</v>
      </c>
      <c r="AN3" s="18" t="str">
        <f>'P11'!$F4</f>
        <v>N</v>
      </c>
      <c r="AO3" s="18" t="str">
        <f>'P12'!$F4</f>
        <v>N</v>
      </c>
      <c r="AP3" s="18" t="str">
        <f>'P13'!$F4</f>
        <v>N</v>
      </c>
      <c r="AQ3" s="18" t="str">
        <f>'P14'!$F4</f>
        <v>N</v>
      </c>
      <c r="AR3" s="18" t="str">
        <f>'P15'!$F4</f>
        <v>N</v>
      </c>
      <c r="AS3" s="20">
        <f>COUNTIF(AD3:AR3,"D")</f>
        <v>0</v>
      </c>
      <c r="AT3" s="20">
        <f>COUNTIF(AD3:AR3,"E")</f>
        <v>0</v>
      </c>
    </row>
    <row r="4" spans="1:46" x14ac:dyDescent="0.25">
      <c r="A4" s="13">
        <v>1</v>
      </c>
      <c r="B4" s="18" t="str">
        <f>Criteria!$B4</f>
        <v>RGAA</v>
      </c>
      <c r="C4" s="18" t="str">
        <f>Criteria!$C4</f>
        <v>1.2</v>
      </c>
      <c r="D4" s="18" t="str">
        <f>Criteria!$A$3</f>
        <v>IMAGES</v>
      </c>
      <c r="E4" s="18" t="s">
        <v>138</v>
      </c>
      <c r="F4" s="18" t="str">
        <f>'P01'!$E5</f>
        <v>NT</v>
      </c>
      <c r="G4" s="18" t="str">
        <f>'P02'!$E5</f>
        <v>NT</v>
      </c>
      <c r="H4" s="18" t="str">
        <f>'P03'!$E5</f>
        <v>NT</v>
      </c>
      <c r="I4" s="18" t="str">
        <f>'P04'!$E5</f>
        <v>NT</v>
      </c>
      <c r="J4" s="18" t="str">
        <f>'P05'!$E5</f>
        <v>NT</v>
      </c>
      <c r="K4" s="18" t="str">
        <f>'P06'!$E5</f>
        <v>NT</v>
      </c>
      <c r="L4" s="18" t="str">
        <f>'P07'!$E5</f>
        <v>NT</v>
      </c>
      <c r="M4" s="18" t="str">
        <f>'P08'!$E5</f>
        <v>NT</v>
      </c>
      <c r="N4" s="18" t="str">
        <f>'P09'!$E5</f>
        <v>NT</v>
      </c>
      <c r="O4" s="18" t="str">
        <f>'P10'!$E5</f>
        <v>NT</v>
      </c>
      <c r="P4" s="18" t="str">
        <f>'P11'!$E5</f>
        <v>NT</v>
      </c>
      <c r="Q4" s="18" t="str">
        <f>'P12'!$E5</f>
        <v>NT</v>
      </c>
      <c r="R4" s="18" t="str">
        <f>'P13'!$E5</f>
        <v>NT</v>
      </c>
      <c r="S4" s="18" t="str">
        <f>'P14'!$E5</f>
        <v>NT</v>
      </c>
      <c r="T4" s="18" t="str">
        <f>'P15'!$E5</f>
        <v>NT</v>
      </c>
      <c r="U4" s="20">
        <f t="shared" ref="U4:U76" si="5">COUNTIF(F4:T4,"C")</f>
        <v>0</v>
      </c>
      <c r="V4" s="20">
        <f t="shared" ref="V4:V76" si="6">COUNTIF(F4:T4,"NC")</f>
        <v>0</v>
      </c>
      <c r="W4" s="20">
        <f t="shared" ref="W4:W76" si="7">COUNTIF(F4:T4,"NA")</f>
        <v>0</v>
      </c>
      <c r="X4" s="20">
        <f t="shared" ref="X4:X75" si="8">COUNTIF(F4:T4,"NT")</f>
        <v>15</v>
      </c>
      <c r="Y4" s="13" t="str">
        <f t="shared" ref="Y4:Y76" si="9">IF(V4&gt;0,"NC",IF(U4&gt;0,"C",IF(X4&gt;0,"NT","NA")))</f>
        <v>NT</v>
      </c>
      <c r="Z4" s="13"/>
      <c r="AA4" s="13">
        <v>1</v>
      </c>
      <c r="AB4" s="18" t="str">
        <f>Criteria!$C4</f>
        <v>1.2</v>
      </c>
      <c r="AC4" s="18" t="str">
        <f>Criteria!$A$3</f>
        <v>IMAGES</v>
      </c>
      <c r="AD4" s="18" t="str">
        <f>'P01'!$F5</f>
        <v>N</v>
      </c>
      <c r="AE4" s="18" t="str">
        <f>'P02'!$F5</f>
        <v>N</v>
      </c>
      <c r="AF4" s="18" t="str">
        <f>'P03'!$F5</f>
        <v>N</v>
      </c>
      <c r="AG4" s="18" t="str">
        <f>'P04'!$F5</f>
        <v>N</v>
      </c>
      <c r="AH4" s="18" t="str">
        <f>'P05'!$F5</f>
        <v>N</v>
      </c>
      <c r="AI4" s="18" t="str">
        <f>'P06'!$F5</f>
        <v>N</v>
      </c>
      <c r="AJ4" s="18" t="str">
        <f>'P07'!$F5</f>
        <v>N</v>
      </c>
      <c r="AK4" s="18" t="str">
        <f>'P08'!$F5</f>
        <v>N</v>
      </c>
      <c r="AL4" s="18" t="str">
        <f>'P09'!$F5</f>
        <v>N</v>
      </c>
      <c r="AM4" s="18" t="str">
        <f>'P10'!$F5</f>
        <v>N</v>
      </c>
      <c r="AN4" s="18" t="str">
        <f>'P11'!$F5</f>
        <v>N</v>
      </c>
      <c r="AO4" s="18" t="str">
        <f>'P12'!$F5</f>
        <v>N</v>
      </c>
      <c r="AP4" s="18" t="str">
        <f>'P13'!$F5</f>
        <v>N</v>
      </c>
      <c r="AQ4" s="18" t="str">
        <f>'P14'!$F5</f>
        <v>N</v>
      </c>
      <c r="AR4" s="18" t="str">
        <f>'P15'!$F5</f>
        <v>N</v>
      </c>
      <c r="AS4" s="20">
        <f t="shared" ref="AS4:AS76" si="10">COUNTIF(AD4:AR4,"D")</f>
        <v>0</v>
      </c>
      <c r="AT4" s="20">
        <f t="shared" ref="AT4:AT76" si="11">COUNTIF(AD4:AR4,"E")</f>
        <v>0</v>
      </c>
    </row>
    <row r="5" spans="1:46" x14ac:dyDescent="0.25">
      <c r="A5" s="13">
        <v>1</v>
      </c>
      <c r="B5" s="18" t="str">
        <f>Criteria!$B5</f>
        <v>RGAA</v>
      </c>
      <c r="C5" s="18" t="str">
        <f>Criteria!$C5</f>
        <v>1.3</v>
      </c>
      <c r="D5" s="18" t="str">
        <f>Criteria!$A$3</f>
        <v>IMAGES</v>
      </c>
      <c r="E5" s="18" t="s">
        <v>138</v>
      </c>
      <c r="F5" s="18" t="str">
        <f>'P01'!$E6</f>
        <v>NT</v>
      </c>
      <c r="G5" s="18" t="str">
        <f>'P02'!$E6</f>
        <v>NT</v>
      </c>
      <c r="H5" s="18" t="str">
        <f>'P03'!$E6</f>
        <v>NT</v>
      </c>
      <c r="I5" s="18" t="str">
        <f>'P04'!$E6</f>
        <v>NT</v>
      </c>
      <c r="J5" s="18" t="str">
        <f>'P05'!$E6</f>
        <v>NT</v>
      </c>
      <c r="K5" s="18" t="str">
        <f>'P06'!$E6</f>
        <v>NT</v>
      </c>
      <c r="L5" s="18" t="str">
        <f>'P07'!$E6</f>
        <v>NT</v>
      </c>
      <c r="M5" s="18" t="str">
        <f>'P08'!$E6</f>
        <v>NT</v>
      </c>
      <c r="N5" s="18" t="str">
        <f>'P09'!$E6</f>
        <v>NT</v>
      </c>
      <c r="O5" s="18" t="str">
        <f>'P10'!$E6</f>
        <v>NT</v>
      </c>
      <c r="P5" s="18" t="str">
        <f>'P11'!$E6</f>
        <v>NT</v>
      </c>
      <c r="Q5" s="18" t="str">
        <f>'P12'!$E6</f>
        <v>NT</v>
      </c>
      <c r="R5" s="18" t="str">
        <f>'P13'!$E6</f>
        <v>NT</v>
      </c>
      <c r="S5" s="18" t="str">
        <f>'P14'!$E6</f>
        <v>NT</v>
      </c>
      <c r="T5" s="18" t="str">
        <f>'P15'!$E6</f>
        <v>NT</v>
      </c>
      <c r="U5" s="20">
        <f t="shared" si="5"/>
        <v>0</v>
      </c>
      <c r="V5" s="20">
        <f t="shared" si="6"/>
        <v>0</v>
      </c>
      <c r="W5" s="20">
        <f t="shared" si="7"/>
        <v>0</v>
      </c>
      <c r="X5" s="20">
        <f t="shared" si="8"/>
        <v>15</v>
      </c>
      <c r="Y5" s="13" t="str">
        <f t="shared" si="9"/>
        <v>NT</v>
      </c>
      <c r="Z5" s="13"/>
      <c r="AA5" s="13">
        <v>1</v>
      </c>
      <c r="AB5" s="18" t="str">
        <f>Criteria!$C5</f>
        <v>1.3</v>
      </c>
      <c r="AC5" s="18" t="str">
        <f>Criteria!$A$3</f>
        <v>IMAGES</v>
      </c>
      <c r="AD5" s="18" t="str">
        <f>'P01'!$F6</f>
        <v>N</v>
      </c>
      <c r="AE5" s="18" t="str">
        <f>'P02'!$F6</f>
        <v>N</v>
      </c>
      <c r="AF5" s="18" t="str">
        <f>'P03'!$F6</f>
        <v>N</v>
      </c>
      <c r="AG5" s="18" t="str">
        <f>'P04'!$F6</f>
        <v>N</v>
      </c>
      <c r="AH5" s="18" t="str">
        <f>'P05'!$F6</f>
        <v>N</v>
      </c>
      <c r="AI5" s="18" t="str">
        <f>'P06'!$F6</f>
        <v>N</v>
      </c>
      <c r="AJ5" s="18" t="str">
        <f>'P07'!$F6</f>
        <v>N</v>
      </c>
      <c r="AK5" s="18" t="str">
        <f>'P08'!$F6</f>
        <v>N</v>
      </c>
      <c r="AL5" s="18" t="str">
        <f>'P09'!$F6</f>
        <v>N</v>
      </c>
      <c r="AM5" s="18" t="str">
        <f>'P10'!$F6</f>
        <v>N</v>
      </c>
      <c r="AN5" s="18" t="str">
        <f>'P11'!$F6</f>
        <v>N</v>
      </c>
      <c r="AO5" s="18" t="str">
        <f>'P12'!$F6</f>
        <v>N</v>
      </c>
      <c r="AP5" s="18" t="str">
        <f>'P13'!$F6</f>
        <v>N</v>
      </c>
      <c r="AQ5" s="18" t="str">
        <f>'P14'!$F6</f>
        <v>N</v>
      </c>
      <c r="AR5" s="18" t="str">
        <f>'P15'!$F6</f>
        <v>N</v>
      </c>
      <c r="AS5" s="20">
        <f t="shared" si="10"/>
        <v>0</v>
      </c>
      <c r="AT5" s="20">
        <f t="shared" si="11"/>
        <v>0</v>
      </c>
    </row>
    <row r="6" spans="1:46" x14ac:dyDescent="0.25">
      <c r="A6" s="13">
        <v>1</v>
      </c>
      <c r="B6" s="18" t="str">
        <f>Criteria!$B6</f>
        <v>RGAA</v>
      </c>
      <c r="C6" s="18" t="str">
        <f>Criteria!$C6</f>
        <v>1.4</v>
      </c>
      <c r="D6" s="18" t="str">
        <f>Criteria!$A$3</f>
        <v>IMAGES</v>
      </c>
      <c r="E6" s="18" t="s">
        <v>138</v>
      </c>
      <c r="F6" s="18" t="str">
        <f>'P01'!$E7</f>
        <v>NT</v>
      </c>
      <c r="G6" s="18" t="str">
        <f>'P02'!$E7</f>
        <v>NT</v>
      </c>
      <c r="H6" s="18" t="str">
        <f>'P03'!$E7</f>
        <v>NT</v>
      </c>
      <c r="I6" s="18" t="str">
        <f>'P04'!$E7</f>
        <v>NT</v>
      </c>
      <c r="J6" s="18" t="str">
        <f>'P05'!$E7</f>
        <v>NT</v>
      </c>
      <c r="K6" s="18" t="str">
        <f>'P06'!$E7</f>
        <v>NT</v>
      </c>
      <c r="L6" s="18" t="str">
        <f>'P07'!$E7</f>
        <v>NT</v>
      </c>
      <c r="M6" s="18" t="str">
        <f>'P08'!$E7</f>
        <v>NT</v>
      </c>
      <c r="N6" s="18" t="str">
        <f>'P09'!$E7</f>
        <v>NT</v>
      </c>
      <c r="O6" s="18" t="str">
        <f>'P10'!$E7</f>
        <v>NT</v>
      </c>
      <c r="P6" s="18" t="str">
        <f>'P11'!$E7</f>
        <v>NT</v>
      </c>
      <c r="Q6" s="18" t="str">
        <f>'P12'!$E7</f>
        <v>NT</v>
      </c>
      <c r="R6" s="18" t="str">
        <f>'P13'!$E7</f>
        <v>NT</v>
      </c>
      <c r="S6" s="18" t="str">
        <f>'P14'!$E7</f>
        <v>NT</v>
      </c>
      <c r="T6" s="18" t="str">
        <f>'P15'!$E7</f>
        <v>NT</v>
      </c>
      <c r="U6" s="20">
        <f t="shared" si="5"/>
        <v>0</v>
      </c>
      <c r="V6" s="20">
        <f t="shared" si="6"/>
        <v>0</v>
      </c>
      <c r="W6" s="20">
        <f t="shared" si="7"/>
        <v>0</v>
      </c>
      <c r="X6" s="20">
        <f t="shared" si="8"/>
        <v>15</v>
      </c>
      <c r="Y6" s="13" t="str">
        <f t="shared" si="9"/>
        <v>NT</v>
      </c>
      <c r="Z6" s="13"/>
      <c r="AA6" s="13">
        <v>1</v>
      </c>
      <c r="AB6" s="18" t="str">
        <f>Criteria!$C6</f>
        <v>1.4</v>
      </c>
      <c r="AC6" s="18" t="str">
        <f>Criteria!$A$3</f>
        <v>IMAGES</v>
      </c>
      <c r="AD6" s="18" t="str">
        <f>'P01'!$F7</f>
        <v>N</v>
      </c>
      <c r="AE6" s="18" t="str">
        <f>'P02'!$F7</f>
        <v>N</v>
      </c>
      <c r="AF6" s="18" t="str">
        <f>'P03'!$F7</f>
        <v>N</v>
      </c>
      <c r="AG6" s="18" t="str">
        <f>'P04'!$F7</f>
        <v>N</v>
      </c>
      <c r="AH6" s="18" t="str">
        <f>'P05'!$F7</f>
        <v>N</v>
      </c>
      <c r="AI6" s="18" t="str">
        <f>'P06'!$F7</f>
        <v>N</v>
      </c>
      <c r="AJ6" s="18" t="str">
        <f>'P07'!$F7</f>
        <v>N</v>
      </c>
      <c r="AK6" s="18" t="str">
        <f>'P08'!$F7</f>
        <v>N</v>
      </c>
      <c r="AL6" s="18" t="str">
        <f>'P09'!$F7</f>
        <v>N</v>
      </c>
      <c r="AM6" s="18" t="str">
        <f>'P10'!$F7</f>
        <v>N</v>
      </c>
      <c r="AN6" s="18" t="str">
        <f>'P11'!$F7</f>
        <v>N</v>
      </c>
      <c r="AO6" s="18" t="str">
        <f>'P12'!$F7</f>
        <v>N</v>
      </c>
      <c r="AP6" s="18" t="str">
        <f>'P13'!$F7</f>
        <v>N</v>
      </c>
      <c r="AQ6" s="18" t="str">
        <f>'P14'!$F7</f>
        <v>N</v>
      </c>
      <c r="AR6" s="18" t="str">
        <f>'P15'!$F7</f>
        <v>N</v>
      </c>
      <c r="AS6" s="20">
        <f t="shared" si="10"/>
        <v>0</v>
      </c>
      <c r="AT6" s="20">
        <f t="shared" si="11"/>
        <v>0</v>
      </c>
    </row>
    <row r="7" spans="1:46" x14ac:dyDescent="0.25">
      <c r="A7" s="13">
        <v>1</v>
      </c>
      <c r="B7" s="18" t="str">
        <f>Criteria!$B7</f>
        <v>RGAA</v>
      </c>
      <c r="C7" s="18" t="str">
        <f>Criteria!$C7</f>
        <v>1.5</v>
      </c>
      <c r="D7" s="18" t="str">
        <f>Criteria!$A$3</f>
        <v>IMAGES</v>
      </c>
      <c r="E7" s="18" t="s">
        <v>138</v>
      </c>
      <c r="F7" s="18" t="str">
        <f>'P01'!$E8</f>
        <v>NT</v>
      </c>
      <c r="G7" s="18" t="str">
        <f>'P02'!$E8</f>
        <v>NT</v>
      </c>
      <c r="H7" s="18" t="str">
        <f>'P03'!$E8</f>
        <v>NT</v>
      </c>
      <c r="I7" s="18" t="str">
        <f>'P04'!$E8</f>
        <v>NT</v>
      </c>
      <c r="J7" s="18" t="str">
        <f>'P05'!$E8</f>
        <v>NT</v>
      </c>
      <c r="K7" s="18" t="str">
        <f>'P06'!$E8</f>
        <v>NT</v>
      </c>
      <c r="L7" s="18" t="str">
        <f>'P07'!$E8</f>
        <v>NT</v>
      </c>
      <c r="M7" s="18" t="str">
        <f>'P08'!$E8</f>
        <v>NT</v>
      </c>
      <c r="N7" s="18" t="str">
        <f>'P09'!$E8</f>
        <v>NT</v>
      </c>
      <c r="O7" s="18" t="str">
        <f>'P10'!$E8</f>
        <v>NT</v>
      </c>
      <c r="P7" s="18" t="str">
        <f>'P11'!$E8</f>
        <v>NT</v>
      </c>
      <c r="Q7" s="18" t="str">
        <f>'P12'!$E8</f>
        <v>NT</v>
      </c>
      <c r="R7" s="18" t="str">
        <f>'P13'!$E8</f>
        <v>NT</v>
      </c>
      <c r="S7" s="18" t="str">
        <f>'P14'!$E8</f>
        <v>NT</v>
      </c>
      <c r="T7" s="18" t="str">
        <f>'P15'!$E8</f>
        <v>NT</v>
      </c>
      <c r="U7" s="20">
        <f t="shared" si="5"/>
        <v>0</v>
      </c>
      <c r="V7" s="20">
        <f t="shared" si="6"/>
        <v>0</v>
      </c>
      <c r="W7" s="20">
        <f t="shared" si="7"/>
        <v>0</v>
      </c>
      <c r="X7" s="20">
        <f t="shared" si="8"/>
        <v>15</v>
      </c>
      <c r="Y7" s="13" t="str">
        <f t="shared" si="9"/>
        <v>NT</v>
      </c>
      <c r="Z7" s="13"/>
      <c r="AA7" s="13">
        <v>1</v>
      </c>
      <c r="AB7" s="18" t="str">
        <f>Criteria!$C7</f>
        <v>1.5</v>
      </c>
      <c r="AC7" s="18" t="str">
        <f>Criteria!$A$3</f>
        <v>IMAGES</v>
      </c>
      <c r="AD7" s="18" t="str">
        <f>'P01'!$F8</f>
        <v>N</v>
      </c>
      <c r="AE7" s="18" t="str">
        <f>'P02'!$F8</f>
        <v>N</v>
      </c>
      <c r="AF7" s="18" t="str">
        <f>'P03'!$F8</f>
        <v>N</v>
      </c>
      <c r="AG7" s="18" t="str">
        <f>'P04'!$F8</f>
        <v>N</v>
      </c>
      <c r="AH7" s="18" t="str">
        <f>'P05'!$F8</f>
        <v>N</v>
      </c>
      <c r="AI7" s="18" t="str">
        <f>'P06'!$F8</f>
        <v>N</v>
      </c>
      <c r="AJ7" s="18" t="str">
        <f>'P07'!$F8</f>
        <v>N</v>
      </c>
      <c r="AK7" s="18" t="str">
        <f>'P08'!$F8</f>
        <v>N</v>
      </c>
      <c r="AL7" s="18" t="str">
        <f>'P09'!$F8</f>
        <v>N</v>
      </c>
      <c r="AM7" s="18" t="str">
        <f>'P10'!$F8</f>
        <v>N</v>
      </c>
      <c r="AN7" s="18" t="str">
        <f>'P11'!$F8</f>
        <v>N</v>
      </c>
      <c r="AO7" s="18" t="str">
        <f>'P12'!$F8</f>
        <v>N</v>
      </c>
      <c r="AP7" s="18" t="str">
        <f>'P13'!$F8</f>
        <v>N</v>
      </c>
      <c r="AQ7" s="18" t="str">
        <f>'P14'!$F8</f>
        <v>N</v>
      </c>
      <c r="AR7" s="18" t="str">
        <f>'P15'!$F8</f>
        <v>N</v>
      </c>
      <c r="AS7" s="20">
        <f t="shared" si="10"/>
        <v>0</v>
      </c>
      <c r="AT7" s="20">
        <f t="shared" si="11"/>
        <v>0</v>
      </c>
    </row>
    <row r="8" spans="1:46" x14ac:dyDescent="0.25">
      <c r="A8" s="13">
        <v>1</v>
      </c>
      <c r="B8" s="18" t="str">
        <f>Criteria!$B8</f>
        <v>RGAA</v>
      </c>
      <c r="C8" s="18" t="str">
        <f>Criteria!$C8</f>
        <v>1.6</v>
      </c>
      <c r="D8" s="18" t="str">
        <f>Criteria!$A$3</f>
        <v>IMAGES</v>
      </c>
      <c r="E8" s="18" t="s">
        <v>138</v>
      </c>
      <c r="F8" s="18" t="str">
        <f>'P01'!$E9</f>
        <v>NT</v>
      </c>
      <c r="G8" s="18" t="str">
        <f>'P02'!$E9</f>
        <v>NT</v>
      </c>
      <c r="H8" s="18" t="str">
        <f>'P03'!$E9</f>
        <v>NT</v>
      </c>
      <c r="I8" s="18" t="str">
        <f>'P04'!$E9</f>
        <v>NT</v>
      </c>
      <c r="J8" s="18" t="str">
        <f>'P05'!$E9</f>
        <v>NT</v>
      </c>
      <c r="K8" s="18" t="str">
        <f>'P06'!$E9</f>
        <v>NT</v>
      </c>
      <c r="L8" s="18" t="str">
        <f>'P07'!$E9</f>
        <v>NT</v>
      </c>
      <c r="M8" s="18" t="str">
        <f>'P08'!$E9</f>
        <v>NT</v>
      </c>
      <c r="N8" s="18" t="str">
        <f>'P09'!$E9</f>
        <v>NT</v>
      </c>
      <c r="O8" s="18" t="str">
        <f>'P10'!$E9</f>
        <v>NT</v>
      </c>
      <c r="P8" s="18" t="str">
        <f>'P11'!$E9</f>
        <v>NT</v>
      </c>
      <c r="Q8" s="18" t="str">
        <f>'P12'!$E9</f>
        <v>NT</v>
      </c>
      <c r="R8" s="18" t="str">
        <f>'P13'!$E9</f>
        <v>NT</v>
      </c>
      <c r="S8" s="18" t="str">
        <f>'P14'!$E9</f>
        <v>NT</v>
      </c>
      <c r="T8" s="18" t="str">
        <f>'P15'!$E9</f>
        <v>NT</v>
      </c>
      <c r="U8" s="20">
        <f t="shared" si="5"/>
        <v>0</v>
      </c>
      <c r="V8" s="20">
        <f t="shared" si="6"/>
        <v>0</v>
      </c>
      <c r="W8" s="20">
        <f t="shared" si="7"/>
        <v>0</v>
      </c>
      <c r="X8" s="20">
        <f t="shared" si="8"/>
        <v>15</v>
      </c>
      <c r="Y8" s="13" t="str">
        <f t="shared" si="9"/>
        <v>NT</v>
      </c>
      <c r="Z8" s="13"/>
      <c r="AA8" s="13">
        <v>1</v>
      </c>
      <c r="AB8" s="18" t="str">
        <f>Criteria!$C8</f>
        <v>1.6</v>
      </c>
      <c r="AC8" s="18" t="str">
        <f>Criteria!$A$3</f>
        <v>IMAGES</v>
      </c>
      <c r="AD8" s="18" t="str">
        <f>'P01'!$F9</f>
        <v>N</v>
      </c>
      <c r="AE8" s="18" t="str">
        <f>'P02'!$F9</f>
        <v>N</v>
      </c>
      <c r="AF8" s="18" t="str">
        <f>'P03'!$F9</f>
        <v>N</v>
      </c>
      <c r="AG8" s="18" t="str">
        <f>'P04'!$F9</f>
        <v>N</v>
      </c>
      <c r="AH8" s="18" t="str">
        <f>'P05'!$F9</f>
        <v>N</v>
      </c>
      <c r="AI8" s="18" t="str">
        <f>'P06'!$F9</f>
        <v>N</v>
      </c>
      <c r="AJ8" s="18" t="str">
        <f>'P07'!$F9</f>
        <v>N</v>
      </c>
      <c r="AK8" s="18" t="str">
        <f>'P08'!$F9</f>
        <v>N</v>
      </c>
      <c r="AL8" s="18" t="str">
        <f>'P09'!$F9</f>
        <v>N</v>
      </c>
      <c r="AM8" s="18" t="str">
        <f>'P10'!$F9</f>
        <v>N</v>
      </c>
      <c r="AN8" s="18" t="str">
        <f>'P11'!$F9</f>
        <v>N</v>
      </c>
      <c r="AO8" s="18" t="str">
        <f>'P12'!$F9</f>
        <v>N</v>
      </c>
      <c r="AP8" s="18" t="str">
        <f>'P13'!$F9</f>
        <v>N</v>
      </c>
      <c r="AQ8" s="18" t="str">
        <f>'P14'!$F9</f>
        <v>N</v>
      </c>
      <c r="AR8" s="18" t="str">
        <f>'P15'!$F9</f>
        <v>N</v>
      </c>
      <c r="AS8" s="20">
        <f t="shared" si="10"/>
        <v>0</v>
      </c>
      <c r="AT8" s="20">
        <f t="shared" si="11"/>
        <v>0</v>
      </c>
    </row>
    <row r="9" spans="1:46" x14ac:dyDescent="0.25">
      <c r="A9" s="13">
        <v>1</v>
      </c>
      <c r="B9" s="18" t="str">
        <f>Criteria!$B9</f>
        <v>RGAA</v>
      </c>
      <c r="C9" s="18" t="str">
        <f>Criteria!$C9</f>
        <v>1.7</v>
      </c>
      <c r="D9" s="18" t="str">
        <f>Criteria!$A$3</f>
        <v>IMAGES</v>
      </c>
      <c r="E9" s="18" t="s">
        <v>138</v>
      </c>
      <c r="F9" s="18" t="str">
        <f>'P01'!$E10</f>
        <v>NT</v>
      </c>
      <c r="G9" s="18" t="str">
        <f>'P02'!$E10</f>
        <v>NT</v>
      </c>
      <c r="H9" s="18" t="str">
        <f>'P03'!$E10</f>
        <v>NT</v>
      </c>
      <c r="I9" s="18" t="str">
        <f>'P04'!$E10</f>
        <v>NT</v>
      </c>
      <c r="J9" s="18" t="str">
        <f>'P05'!$E10</f>
        <v>NT</v>
      </c>
      <c r="K9" s="18" t="str">
        <f>'P06'!$E10</f>
        <v>NT</v>
      </c>
      <c r="L9" s="18" t="str">
        <f>'P07'!$E10</f>
        <v>NT</v>
      </c>
      <c r="M9" s="18" t="str">
        <f>'P08'!$E10</f>
        <v>NT</v>
      </c>
      <c r="N9" s="18" t="str">
        <f>'P09'!$E10</f>
        <v>NT</v>
      </c>
      <c r="O9" s="18" t="str">
        <f>'P10'!$E10</f>
        <v>NT</v>
      </c>
      <c r="P9" s="18" t="str">
        <f>'P11'!$E10</f>
        <v>NT</v>
      </c>
      <c r="Q9" s="18" t="str">
        <f>'P12'!$E10</f>
        <v>NT</v>
      </c>
      <c r="R9" s="18" t="str">
        <f>'P13'!$E10</f>
        <v>NT</v>
      </c>
      <c r="S9" s="18" t="str">
        <f>'P14'!$E10</f>
        <v>NT</v>
      </c>
      <c r="T9" s="18" t="str">
        <f>'P15'!$E10</f>
        <v>NT</v>
      </c>
      <c r="U9" s="20">
        <f t="shared" si="5"/>
        <v>0</v>
      </c>
      <c r="V9" s="20">
        <f t="shared" si="6"/>
        <v>0</v>
      </c>
      <c r="W9" s="20">
        <f t="shared" si="7"/>
        <v>0</v>
      </c>
      <c r="X9" s="20">
        <f t="shared" si="8"/>
        <v>15</v>
      </c>
      <c r="Y9" s="13" t="str">
        <f t="shared" si="9"/>
        <v>NT</v>
      </c>
      <c r="Z9" s="13"/>
      <c r="AA9" s="13">
        <v>1</v>
      </c>
      <c r="AB9" s="18" t="str">
        <f>Criteria!$C9</f>
        <v>1.7</v>
      </c>
      <c r="AC9" s="18" t="str">
        <f>Criteria!$A$3</f>
        <v>IMAGES</v>
      </c>
      <c r="AD9" s="18" t="str">
        <f>'P01'!$F10</f>
        <v>N</v>
      </c>
      <c r="AE9" s="18" t="str">
        <f>'P02'!$F10</f>
        <v>N</v>
      </c>
      <c r="AF9" s="18" t="str">
        <f>'P03'!$F10</f>
        <v>N</v>
      </c>
      <c r="AG9" s="18" t="str">
        <f>'P04'!$F10</f>
        <v>N</v>
      </c>
      <c r="AH9" s="18" t="str">
        <f>'P05'!$F10</f>
        <v>N</v>
      </c>
      <c r="AI9" s="18" t="str">
        <f>'P06'!$F10</f>
        <v>N</v>
      </c>
      <c r="AJ9" s="18" t="str">
        <f>'P07'!$F10</f>
        <v>N</v>
      </c>
      <c r="AK9" s="18" t="str">
        <f>'P08'!$F10</f>
        <v>N</v>
      </c>
      <c r="AL9" s="18" t="str">
        <f>'P09'!$F10</f>
        <v>N</v>
      </c>
      <c r="AM9" s="18" t="str">
        <f>'P10'!$F10</f>
        <v>N</v>
      </c>
      <c r="AN9" s="18" t="str">
        <f>'P11'!$F10</f>
        <v>N</v>
      </c>
      <c r="AO9" s="18" t="str">
        <f>'P12'!$F10</f>
        <v>N</v>
      </c>
      <c r="AP9" s="18" t="str">
        <f>'P13'!$F10</f>
        <v>N</v>
      </c>
      <c r="AQ9" s="18" t="str">
        <f>'P14'!$F10</f>
        <v>N</v>
      </c>
      <c r="AR9" s="18" t="str">
        <f>'P15'!$F10</f>
        <v>N</v>
      </c>
      <c r="AS9" s="20">
        <f t="shared" si="10"/>
        <v>0</v>
      </c>
      <c r="AT9" s="20">
        <f t="shared" si="11"/>
        <v>0</v>
      </c>
    </row>
    <row r="10" spans="1:46" x14ac:dyDescent="0.25">
      <c r="A10" s="13">
        <v>1</v>
      </c>
      <c r="B10" s="18" t="str">
        <f>Criteria!$B10</f>
        <v>RGAA</v>
      </c>
      <c r="C10" s="18" t="str">
        <f>Criteria!$C10</f>
        <v>1.8</v>
      </c>
      <c r="D10" s="18" t="str">
        <f>Criteria!$A$3</f>
        <v>IMAGES</v>
      </c>
      <c r="E10" s="18" t="s">
        <v>139</v>
      </c>
      <c r="F10" s="18" t="str">
        <f>'P01'!$E11</f>
        <v>NT</v>
      </c>
      <c r="G10" s="18" t="str">
        <f>'P02'!$E11</f>
        <v>NT</v>
      </c>
      <c r="H10" s="18" t="str">
        <f>'P03'!$E11</f>
        <v>NT</v>
      </c>
      <c r="I10" s="18" t="str">
        <f>'P04'!$E11</f>
        <v>NT</v>
      </c>
      <c r="J10" s="18" t="str">
        <f>'P05'!$E11</f>
        <v>NT</v>
      </c>
      <c r="K10" s="18" t="str">
        <f>'P06'!$E11</f>
        <v>NT</v>
      </c>
      <c r="L10" s="18" t="str">
        <f>'P07'!$E11</f>
        <v>NT</v>
      </c>
      <c r="M10" s="18" t="str">
        <f>'P08'!$E11</f>
        <v>NT</v>
      </c>
      <c r="N10" s="18" t="str">
        <f>'P09'!$E11</f>
        <v>NT</v>
      </c>
      <c r="O10" s="18" t="str">
        <f>'P10'!$E11</f>
        <v>NT</v>
      </c>
      <c r="P10" s="18" t="str">
        <f>'P11'!$E11</f>
        <v>NT</v>
      </c>
      <c r="Q10" s="18" t="str">
        <f>'P12'!$E11</f>
        <v>NT</v>
      </c>
      <c r="R10" s="18" t="str">
        <f>'P13'!$E11</f>
        <v>NT</v>
      </c>
      <c r="S10" s="18" t="str">
        <f>'P14'!$E11</f>
        <v>NT</v>
      </c>
      <c r="T10" s="18" t="str">
        <f>'P15'!$E11</f>
        <v>NT</v>
      </c>
      <c r="U10" s="20">
        <f t="shared" si="5"/>
        <v>0</v>
      </c>
      <c r="V10" s="20">
        <f t="shared" si="6"/>
        <v>0</v>
      </c>
      <c r="W10" s="20">
        <f t="shared" si="7"/>
        <v>0</v>
      </c>
      <c r="X10" s="20">
        <f t="shared" si="8"/>
        <v>15</v>
      </c>
      <c r="Y10" s="13" t="str">
        <f t="shared" si="9"/>
        <v>NT</v>
      </c>
      <c r="Z10" s="13"/>
      <c r="AA10" s="13">
        <v>1</v>
      </c>
      <c r="AB10" s="18" t="str">
        <f>Criteria!$C10</f>
        <v>1.8</v>
      </c>
      <c r="AC10" s="18" t="str">
        <f>Criteria!$A$3</f>
        <v>IMAGES</v>
      </c>
      <c r="AD10" s="18" t="str">
        <f>'P01'!$F11</f>
        <v>N</v>
      </c>
      <c r="AE10" s="18" t="str">
        <f>'P02'!$F11</f>
        <v>N</v>
      </c>
      <c r="AF10" s="18" t="str">
        <f>'P03'!$F11</f>
        <v>N</v>
      </c>
      <c r="AG10" s="18" t="str">
        <f>'P04'!$F11</f>
        <v>N</v>
      </c>
      <c r="AH10" s="18" t="str">
        <f>'P05'!$F11</f>
        <v>N</v>
      </c>
      <c r="AI10" s="18" t="str">
        <f>'P06'!$F11</f>
        <v>N</v>
      </c>
      <c r="AJ10" s="18" t="str">
        <f>'P07'!$F11</f>
        <v>N</v>
      </c>
      <c r="AK10" s="18" t="str">
        <f>'P08'!$F11</f>
        <v>N</v>
      </c>
      <c r="AL10" s="18" t="str">
        <f>'P09'!$F11</f>
        <v>N</v>
      </c>
      <c r="AM10" s="18" t="str">
        <f>'P10'!$F11</f>
        <v>N</v>
      </c>
      <c r="AN10" s="18" t="str">
        <f>'P11'!$F11</f>
        <v>N</v>
      </c>
      <c r="AO10" s="18" t="str">
        <f>'P12'!$F11</f>
        <v>N</v>
      </c>
      <c r="AP10" s="18" t="str">
        <f>'P13'!$F11</f>
        <v>N</v>
      </c>
      <c r="AQ10" s="18" t="str">
        <f>'P14'!$F11</f>
        <v>N</v>
      </c>
      <c r="AR10" s="18" t="str">
        <f>'P15'!$F11</f>
        <v>N</v>
      </c>
      <c r="AS10" s="20">
        <f t="shared" si="10"/>
        <v>0</v>
      </c>
      <c r="AT10" s="20">
        <f t="shared" si="11"/>
        <v>0</v>
      </c>
    </row>
    <row r="11" spans="1:46" x14ac:dyDescent="0.25">
      <c r="A11" s="13">
        <v>1</v>
      </c>
      <c r="B11" s="18" t="str">
        <f>Criteria!$B11</f>
        <v>RGAA</v>
      </c>
      <c r="C11" s="18" t="str">
        <f>Criteria!$C11</f>
        <v>1.9</v>
      </c>
      <c r="D11" s="18" t="str">
        <f>Criteria!$A$3</f>
        <v>IMAGES</v>
      </c>
      <c r="E11" s="18" t="s">
        <v>138</v>
      </c>
      <c r="F11" s="18" t="str">
        <f>'P01'!$E12</f>
        <v>NT</v>
      </c>
      <c r="G11" s="18" t="str">
        <f>'P02'!$E12</f>
        <v>NT</v>
      </c>
      <c r="H11" s="18" t="str">
        <f>'P03'!$E12</f>
        <v>NT</v>
      </c>
      <c r="I11" s="18" t="str">
        <f>'P04'!$E12</f>
        <v>NT</v>
      </c>
      <c r="J11" s="18" t="str">
        <f>'P05'!$E12</f>
        <v>NT</v>
      </c>
      <c r="K11" s="18" t="str">
        <f>'P06'!$E12</f>
        <v>NT</v>
      </c>
      <c r="L11" s="18" t="str">
        <f>'P07'!$E12</f>
        <v>NT</v>
      </c>
      <c r="M11" s="18" t="str">
        <f>'P08'!$E12</f>
        <v>NT</v>
      </c>
      <c r="N11" s="18" t="str">
        <f>'P09'!$E12</f>
        <v>NT</v>
      </c>
      <c r="O11" s="18" t="str">
        <f>'P10'!$E12</f>
        <v>NT</v>
      </c>
      <c r="P11" s="18" t="str">
        <f>'P11'!$E12</f>
        <v>NT</v>
      </c>
      <c r="Q11" s="18" t="str">
        <f>'P12'!$E12</f>
        <v>NT</v>
      </c>
      <c r="R11" s="18" t="str">
        <f>'P13'!$E12</f>
        <v>NT</v>
      </c>
      <c r="S11" s="18" t="str">
        <f>'P14'!$E12</f>
        <v>NT</v>
      </c>
      <c r="T11" s="18" t="str">
        <f>'P15'!$E12</f>
        <v>NT</v>
      </c>
      <c r="U11" s="20">
        <f t="shared" si="5"/>
        <v>0</v>
      </c>
      <c r="V11" s="20">
        <f t="shared" si="6"/>
        <v>0</v>
      </c>
      <c r="W11" s="20">
        <f t="shared" si="7"/>
        <v>0</v>
      </c>
      <c r="X11" s="20">
        <f t="shared" si="8"/>
        <v>15</v>
      </c>
      <c r="Y11" s="13" t="str">
        <f t="shared" si="9"/>
        <v>NT</v>
      </c>
      <c r="Z11" s="13"/>
      <c r="AA11" s="13">
        <v>1</v>
      </c>
      <c r="AB11" s="18" t="str">
        <f>Criteria!$C11</f>
        <v>1.9</v>
      </c>
      <c r="AC11" s="18" t="str">
        <f>Criteria!$A$3</f>
        <v>IMAGES</v>
      </c>
      <c r="AD11" s="18" t="str">
        <f>'P01'!$F12</f>
        <v>N</v>
      </c>
      <c r="AE11" s="18" t="str">
        <f>'P02'!$F12</f>
        <v>N</v>
      </c>
      <c r="AF11" s="18" t="str">
        <f>'P03'!$F12</f>
        <v>N</v>
      </c>
      <c r="AG11" s="18" t="str">
        <f>'P04'!$F12</f>
        <v>N</v>
      </c>
      <c r="AH11" s="18" t="str">
        <f>'P05'!$F12</f>
        <v>N</v>
      </c>
      <c r="AI11" s="18" t="str">
        <f>'P06'!$F12</f>
        <v>N</v>
      </c>
      <c r="AJ11" s="18" t="str">
        <f>'P07'!$F12</f>
        <v>N</v>
      </c>
      <c r="AK11" s="18" t="str">
        <f>'P08'!$F12</f>
        <v>N</v>
      </c>
      <c r="AL11" s="18" t="str">
        <f>'P09'!$F12</f>
        <v>N</v>
      </c>
      <c r="AM11" s="18" t="str">
        <f>'P10'!$F12</f>
        <v>N</v>
      </c>
      <c r="AN11" s="18" t="str">
        <f>'P11'!$F12</f>
        <v>N</v>
      </c>
      <c r="AO11" s="18" t="str">
        <f>'P12'!$F12</f>
        <v>N</v>
      </c>
      <c r="AP11" s="18" t="str">
        <f>'P13'!$F12</f>
        <v>N</v>
      </c>
      <c r="AQ11" s="18" t="str">
        <f>'P14'!$F12</f>
        <v>N</v>
      </c>
      <c r="AR11" s="18" t="str">
        <f>'P15'!$F12</f>
        <v>N</v>
      </c>
      <c r="AS11" s="20">
        <f t="shared" si="10"/>
        <v>0</v>
      </c>
      <c r="AT11" s="20">
        <f t="shared" si="11"/>
        <v>0</v>
      </c>
    </row>
    <row r="12" spans="1:46" x14ac:dyDescent="0.25">
      <c r="A12" s="57"/>
      <c r="B12" s="58"/>
      <c r="C12" s="58"/>
      <c r="D12" s="58"/>
      <c r="E12" s="58"/>
      <c r="F12" s="58"/>
      <c r="G12" s="58"/>
      <c r="H12" s="58"/>
      <c r="I12" s="58"/>
      <c r="J12" s="58"/>
      <c r="K12" s="58"/>
      <c r="L12" s="58"/>
      <c r="M12" s="58"/>
      <c r="N12" s="58"/>
      <c r="O12" s="58"/>
      <c r="P12" s="58"/>
      <c r="Q12" s="58"/>
      <c r="R12" s="58"/>
      <c r="S12" s="58"/>
      <c r="T12" s="58"/>
      <c r="U12" s="59">
        <f>SUM(U3:U11)</f>
        <v>0</v>
      </c>
      <c r="V12" s="59">
        <f t="shared" ref="V12:X12" si="12">SUM(V3:V11)</f>
        <v>0</v>
      </c>
      <c r="W12" s="59">
        <f t="shared" si="12"/>
        <v>0</v>
      </c>
      <c r="X12" s="59">
        <f t="shared" si="12"/>
        <v>135</v>
      </c>
      <c r="Y12" s="13"/>
      <c r="Z12" s="13"/>
      <c r="AA12" s="55"/>
      <c r="AB12" s="56"/>
      <c r="AC12" s="56"/>
      <c r="AD12" s="56"/>
      <c r="AE12" s="56"/>
      <c r="AF12" s="56"/>
      <c r="AG12" s="56"/>
      <c r="AH12" s="56"/>
      <c r="AI12" s="56"/>
      <c r="AJ12" s="56"/>
      <c r="AK12" s="56"/>
      <c r="AL12" s="56"/>
      <c r="AM12" s="56"/>
      <c r="AN12" s="56"/>
      <c r="AO12" s="56"/>
      <c r="AP12" s="56"/>
      <c r="AQ12" s="56"/>
      <c r="AR12" s="56"/>
      <c r="AS12" s="59">
        <f t="shared" ref="AS12:AT12" si="13">SUM(AS3:AS11)</f>
        <v>0</v>
      </c>
      <c r="AT12" s="59">
        <f t="shared" si="13"/>
        <v>0</v>
      </c>
    </row>
    <row r="13" spans="1:46" x14ac:dyDescent="0.25">
      <c r="A13" s="13">
        <v>2</v>
      </c>
      <c r="B13" s="18" t="str">
        <f>Criteria!$B12</f>
        <v>RGAA</v>
      </c>
      <c r="C13" s="18" t="str">
        <f>Criteria!$C12</f>
        <v>2.1</v>
      </c>
      <c r="D13" s="18" t="str">
        <f>Criteria!$A$12</f>
        <v>FRAMES</v>
      </c>
      <c r="E13" s="18" t="s">
        <v>138</v>
      </c>
      <c r="F13" s="18" t="str">
        <f>'P01'!$E13</f>
        <v>NT</v>
      </c>
      <c r="G13" s="18" t="str">
        <f>'P02'!$E13</f>
        <v>NT</v>
      </c>
      <c r="H13" s="18" t="str">
        <f>'P03'!$E13</f>
        <v>NT</v>
      </c>
      <c r="I13" s="18" t="str">
        <f>'P04'!$E13</f>
        <v>NT</v>
      </c>
      <c r="J13" s="18" t="str">
        <f>'P05'!$E13</f>
        <v>NT</v>
      </c>
      <c r="K13" s="18" t="str">
        <f>'P06'!$E13</f>
        <v>NT</v>
      </c>
      <c r="L13" s="18" t="str">
        <f>'P07'!$E13</f>
        <v>NT</v>
      </c>
      <c r="M13" s="18" t="str">
        <f>'P08'!$E13</f>
        <v>NT</v>
      </c>
      <c r="N13" s="18" t="str">
        <f>'P09'!$E13</f>
        <v>NT</v>
      </c>
      <c r="O13" s="18" t="str">
        <f>'P10'!$E13</f>
        <v>NT</v>
      </c>
      <c r="P13" s="18" t="str">
        <f>'P11'!$E13</f>
        <v>NT</v>
      </c>
      <c r="Q13" s="18" t="str">
        <f>'P12'!$E13</f>
        <v>NT</v>
      </c>
      <c r="R13" s="18" t="str">
        <f>'P13'!$E13</f>
        <v>NT</v>
      </c>
      <c r="S13" s="18" t="str">
        <f>'P14'!$E13</f>
        <v>NT</v>
      </c>
      <c r="T13" s="18" t="str">
        <f>'P15'!$E13</f>
        <v>NT</v>
      </c>
      <c r="U13" s="20">
        <f t="shared" si="5"/>
        <v>0</v>
      </c>
      <c r="V13" s="20">
        <f t="shared" si="6"/>
        <v>0</v>
      </c>
      <c r="W13" s="20">
        <f t="shared" si="7"/>
        <v>0</v>
      </c>
      <c r="X13" s="20">
        <f t="shared" si="8"/>
        <v>15</v>
      </c>
      <c r="Y13" s="13" t="str">
        <f t="shared" si="9"/>
        <v>NT</v>
      </c>
      <c r="Z13" s="13"/>
      <c r="AA13" s="13">
        <v>2</v>
      </c>
      <c r="AB13" s="18" t="str">
        <f>Criteria!$C12</f>
        <v>2.1</v>
      </c>
      <c r="AC13" s="18" t="str">
        <f>Criteria!$A$12</f>
        <v>FRAMES</v>
      </c>
      <c r="AD13" s="18" t="str">
        <f>'P01'!$F13</f>
        <v>N</v>
      </c>
      <c r="AE13" s="18" t="str">
        <f>'P02'!$F13</f>
        <v>N</v>
      </c>
      <c r="AF13" s="18" t="str">
        <f>'P03'!$F13</f>
        <v>N</v>
      </c>
      <c r="AG13" s="18" t="str">
        <f>'P04'!$F13</f>
        <v>N</v>
      </c>
      <c r="AH13" s="18" t="str">
        <f>'P05'!$F13</f>
        <v>N</v>
      </c>
      <c r="AI13" s="18" t="str">
        <f>'P06'!$F13</f>
        <v>N</v>
      </c>
      <c r="AJ13" s="18" t="str">
        <f>'P07'!$F13</f>
        <v>N</v>
      </c>
      <c r="AK13" s="18" t="str">
        <f>'P08'!$F13</f>
        <v>N</v>
      </c>
      <c r="AL13" s="18" t="str">
        <f>'P09'!$F13</f>
        <v>N</v>
      </c>
      <c r="AM13" s="18" t="str">
        <f>'P10'!$F13</f>
        <v>N</v>
      </c>
      <c r="AN13" s="18" t="str">
        <f>'P11'!$F13</f>
        <v>N</v>
      </c>
      <c r="AO13" s="18" t="str">
        <f>'P12'!$F13</f>
        <v>N</v>
      </c>
      <c r="AP13" s="18" t="str">
        <f>'P13'!$F13</f>
        <v>N</v>
      </c>
      <c r="AQ13" s="18" t="str">
        <f>'P14'!$F13</f>
        <v>N</v>
      </c>
      <c r="AR13" s="18" t="str">
        <f>'P15'!$F13</f>
        <v>N</v>
      </c>
      <c r="AS13" s="20">
        <f t="shared" si="10"/>
        <v>0</v>
      </c>
      <c r="AT13" s="20">
        <f t="shared" si="11"/>
        <v>0</v>
      </c>
    </row>
    <row r="14" spans="1:46" x14ac:dyDescent="0.25">
      <c r="A14" s="13">
        <v>2</v>
      </c>
      <c r="B14" s="18" t="str">
        <f>Criteria!$B13</f>
        <v>RGAA</v>
      </c>
      <c r="C14" s="18" t="str">
        <f>Criteria!$C13</f>
        <v>2.2</v>
      </c>
      <c r="D14" s="18" t="str">
        <f>Criteria!$A$12</f>
        <v>FRAMES</v>
      </c>
      <c r="E14" s="18" t="s">
        <v>138</v>
      </c>
      <c r="F14" s="18" t="str">
        <f>'P01'!$E14</f>
        <v>NT</v>
      </c>
      <c r="G14" s="18" t="str">
        <f>'P02'!$E14</f>
        <v>NT</v>
      </c>
      <c r="H14" s="18" t="str">
        <f>'P03'!$E14</f>
        <v>NT</v>
      </c>
      <c r="I14" s="18" t="str">
        <f>'P04'!$E14</f>
        <v>NT</v>
      </c>
      <c r="J14" s="18" t="str">
        <f>'P05'!$E14</f>
        <v>NT</v>
      </c>
      <c r="K14" s="18" t="str">
        <f>'P06'!$E14</f>
        <v>NT</v>
      </c>
      <c r="L14" s="18" t="str">
        <f>'P07'!$E14</f>
        <v>NT</v>
      </c>
      <c r="M14" s="18" t="str">
        <f>'P08'!$E14</f>
        <v>NT</v>
      </c>
      <c r="N14" s="18" t="str">
        <f>'P09'!$E14</f>
        <v>NT</v>
      </c>
      <c r="O14" s="18" t="str">
        <f>'P10'!$E14</f>
        <v>NT</v>
      </c>
      <c r="P14" s="18" t="str">
        <f>'P11'!$E14</f>
        <v>NT</v>
      </c>
      <c r="Q14" s="18" t="str">
        <f>'P12'!$E14</f>
        <v>NT</v>
      </c>
      <c r="R14" s="18" t="str">
        <f>'P13'!$E14</f>
        <v>NT</v>
      </c>
      <c r="S14" s="18" t="str">
        <f>'P14'!$E14</f>
        <v>NT</v>
      </c>
      <c r="T14" s="18" t="str">
        <f>'P15'!$E14</f>
        <v>NT</v>
      </c>
      <c r="U14" s="20">
        <f t="shared" si="5"/>
        <v>0</v>
      </c>
      <c r="V14" s="20">
        <f t="shared" si="6"/>
        <v>0</v>
      </c>
      <c r="W14" s="20">
        <f t="shared" si="7"/>
        <v>0</v>
      </c>
      <c r="X14" s="20">
        <f t="shared" si="8"/>
        <v>15</v>
      </c>
      <c r="Y14" s="13" t="str">
        <f t="shared" si="9"/>
        <v>NT</v>
      </c>
      <c r="Z14" s="13"/>
      <c r="AA14" s="13">
        <v>2</v>
      </c>
      <c r="AB14" s="18" t="str">
        <f>Criteria!$C13</f>
        <v>2.2</v>
      </c>
      <c r="AC14" s="18" t="str">
        <f>Criteria!$A$12</f>
        <v>FRAMES</v>
      </c>
      <c r="AD14" s="18" t="str">
        <f>'P01'!$F14</f>
        <v>N</v>
      </c>
      <c r="AE14" s="18" t="str">
        <f>'P02'!$F14</f>
        <v>N</v>
      </c>
      <c r="AF14" s="18" t="str">
        <f>'P03'!$F14</f>
        <v>N</v>
      </c>
      <c r="AG14" s="18" t="str">
        <f>'P04'!$F14</f>
        <v>N</v>
      </c>
      <c r="AH14" s="18" t="str">
        <f>'P05'!$F14</f>
        <v>N</v>
      </c>
      <c r="AI14" s="18" t="str">
        <f>'P06'!$F14</f>
        <v>N</v>
      </c>
      <c r="AJ14" s="18" t="str">
        <f>'P07'!$F14</f>
        <v>N</v>
      </c>
      <c r="AK14" s="18" t="str">
        <f>'P08'!$F14</f>
        <v>N</v>
      </c>
      <c r="AL14" s="18" t="str">
        <f>'P09'!$F14</f>
        <v>N</v>
      </c>
      <c r="AM14" s="18" t="str">
        <f>'P10'!$F14</f>
        <v>N</v>
      </c>
      <c r="AN14" s="18" t="str">
        <f>'P11'!$F14</f>
        <v>N</v>
      </c>
      <c r="AO14" s="18" t="str">
        <f>'P12'!$F14</f>
        <v>N</v>
      </c>
      <c r="AP14" s="18" t="str">
        <f>'P13'!$F14</f>
        <v>N</v>
      </c>
      <c r="AQ14" s="18" t="str">
        <f>'P14'!$F14</f>
        <v>N</v>
      </c>
      <c r="AR14" s="18" t="str">
        <f>'P15'!$F14</f>
        <v>N</v>
      </c>
      <c r="AS14" s="20">
        <f t="shared" si="10"/>
        <v>0</v>
      </c>
      <c r="AT14" s="20">
        <f t="shared" si="11"/>
        <v>0</v>
      </c>
    </row>
    <row r="15" spans="1:46" x14ac:dyDescent="0.25">
      <c r="A15" s="57"/>
      <c r="B15" s="58"/>
      <c r="C15" s="58"/>
      <c r="D15" s="58"/>
      <c r="E15" s="58"/>
      <c r="F15" s="58"/>
      <c r="G15" s="58"/>
      <c r="H15" s="58"/>
      <c r="I15" s="58"/>
      <c r="J15" s="58"/>
      <c r="K15" s="58"/>
      <c r="L15" s="58"/>
      <c r="M15" s="58"/>
      <c r="N15" s="58"/>
      <c r="O15" s="58"/>
      <c r="P15" s="58"/>
      <c r="Q15" s="58"/>
      <c r="R15" s="58"/>
      <c r="S15" s="58"/>
      <c r="T15" s="58"/>
      <c r="U15" s="59">
        <f>SUM(U13:U14)</f>
        <v>0</v>
      </c>
      <c r="V15" s="59">
        <f t="shared" ref="V15:X15" si="14">SUM(V13:V14)</f>
        <v>0</v>
      </c>
      <c r="W15" s="59">
        <f t="shared" si="14"/>
        <v>0</v>
      </c>
      <c r="X15" s="59">
        <f t="shared" si="14"/>
        <v>30</v>
      </c>
      <c r="Y15" s="13"/>
      <c r="Z15" s="13"/>
      <c r="AA15" s="55"/>
      <c r="AB15" s="56"/>
      <c r="AC15" s="56"/>
      <c r="AD15" s="56"/>
      <c r="AE15" s="56"/>
      <c r="AF15" s="56"/>
      <c r="AG15" s="56"/>
      <c r="AH15" s="56"/>
      <c r="AI15" s="56"/>
      <c r="AJ15" s="56"/>
      <c r="AK15" s="56"/>
      <c r="AL15" s="56"/>
      <c r="AM15" s="56"/>
      <c r="AN15" s="56"/>
      <c r="AO15" s="56"/>
      <c r="AP15" s="56"/>
      <c r="AQ15" s="56"/>
      <c r="AR15" s="56"/>
      <c r="AS15" s="59">
        <f>SUM(AS13:AS14)</f>
        <v>0</v>
      </c>
      <c r="AT15" s="59">
        <f t="shared" ref="AT15" si="15">SUM(AT13:AT14)</f>
        <v>0</v>
      </c>
    </row>
    <row r="16" spans="1:46" x14ac:dyDescent="0.25">
      <c r="A16" s="13">
        <v>3</v>
      </c>
      <c r="B16" s="18" t="str">
        <f>Criteria!$B14</f>
        <v>RGAA</v>
      </c>
      <c r="C16" s="18" t="str">
        <f>Criteria!$C14</f>
        <v>3.1</v>
      </c>
      <c r="D16" s="18" t="str">
        <f>Criteria!$A$14</f>
        <v>COLOURS</v>
      </c>
      <c r="E16" s="18" t="s">
        <v>138</v>
      </c>
      <c r="F16" s="18" t="str">
        <f>'P01'!$E15</f>
        <v>NT</v>
      </c>
      <c r="G16" s="18" t="str">
        <f>'P02'!$E15</f>
        <v>NT</v>
      </c>
      <c r="H16" s="18" t="str">
        <f>'P03'!$E15</f>
        <v>NT</v>
      </c>
      <c r="I16" s="18" t="str">
        <f>'P04'!$E15</f>
        <v>NT</v>
      </c>
      <c r="J16" s="18" t="str">
        <f>'P05'!$E15</f>
        <v>NT</v>
      </c>
      <c r="K16" s="18" t="str">
        <f>'P06'!$E15</f>
        <v>NT</v>
      </c>
      <c r="L16" s="18" t="str">
        <f>'P07'!$E15</f>
        <v>NT</v>
      </c>
      <c r="M16" s="18" t="str">
        <f>'P08'!$E15</f>
        <v>NT</v>
      </c>
      <c r="N16" s="18" t="str">
        <f>'P09'!$E15</f>
        <v>NT</v>
      </c>
      <c r="O16" s="18" t="str">
        <f>'P10'!$E15</f>
        <v>NT</v>
      </c>
      <c r="P16" s="18" t="str">
        <f>'P11'!$E15</f>
        <v>NT</v>
      </c>
      <c r="Q16" s="18" t="str">
        <f>'P12'!$E15</f>
        <v>NT</v>
      </c>
      <c r="R16" s="18" t="str">
        <f>'P13'!$E15</f>
        <v>NT</v>
      </c>
      <c r="S16" s="18" t="str">
        <f>'P14'!$E15</f>
        <v>NT</v>
      </c>
      <c r="T16" s="18" t="str">
        <f>'P15'!$E15</f>
        <v>NT</v>
      </c>
      <c r="U16" s="20">
        <f t="shared" si="5"/>
        <v>0</v>
      </c>
      <c r="V16" s="20">
        <f t="shared" si="6"/>
        <v>0</v>
      </c>
      <c r="W16" s="20">
        <f t="shared" si="7"/>
        <v>0</v>
      </c>
      <c r="X16" s="20">
        <f t="shared" si="8"/>
        <v>15</v>
      </c>
      <c r="Y16" s="13" t="str">
        <f t="shared" si="9"/>
        <v>NT</v>
      </c>
      <c r="Z16" s="13"/>
      <c r="AA16" s="13">
        <v>3</v>
      </c>
      <c r="AB16" s="18" t="str">
        <f>Criteria!$C14</f>
        <v>3.1</v>
      </c>
      <c r="AC16" s="18" t="str">
        <f>Criteria!$A$14</f>
        <v>COLOURS</v>
      </c>
      <c r="AD16" s="18" t="str">
        <f>'P01'!$F15</f>
        <v>N</v>
      </c>
      <c r="AE16" s="18" t="str">
        <f>'P02'!$F15</f>
        <v>N</v>
      </c>
      <c r="AF16" s="18" t="str">
        <f>'P03'!$F15</f>
        <v>N</v>
      </c>
      <c r="AG16" s="18" t="str">
        <f>'P04'!$F15</f>
        <v>N</v>
      </c>
      <c r="AH16" s="18" t="str">
        <f>'P05'!$F15</f>
        <v>N</v>
      </c>
      <c r="AI16" s="18" t="str">
        <f>'P06'!$F15</f>
        <v>N</v>
      </c>
      <c r="AJ16" s="18" t="str">
        <f>'P07'!$F15</f>
        <v>N</v>
      </c>
      <c r="AK16" s="18" t="str">
        <f>'P08'!$F15</f>
        <v>N</v>
      </c>
      <c r="AL16" s="18" t="str">
        <f>'P09'!$F15</f>
        <v>N</v>
      </c>
      <c r="AM16" s="18" t="str">
        <f>'P10'!$F15</f>
        <v>N</v>
      </c>
      <c r="AN16" s="18" t="str">
        <f>'P11'!$F15</f>
        <v>N</v>
      </c>
      <c r="AO16" s="18" t="str">
        <f>'P12'!$F15</f>
        <v>N</v>
      </c>
      <c r="AP16" s="18" t="str">
        <f>'P13'!$F15</f>
        <v>N</v>
      </c>
      <c r="AQ16" s="18" t="str">
        <f>'P14'!$F15</f>
        <v>N</v>
      </c>
      <c r="AR16" s="18" t="str">
        <f>'P15'!$F15</f>
        <v>N</v>
      </c>
      <c r="AS16" s="20">
        <f t="shared" si="10"/>
        <v>0</v>
      </c>
      <c r="AT16" s="20">
        <f t="shared" si="11"/>
        <v>0</v>
      </c>
    </row>
    <row r="17" spans="1:46" x14ac:dyDescent="0.25">
      <c r="A17" s="13">
        <v>3</v>
      </c>
      <c r="B17" s="18" t="str">
        <f>Criteria!$B15</f>
        <v>RGAA</v>
      </c>
      <c r="C17" s="18" t="str">
        <f>Criteria!$C15</f>
        <v>3.2</v>
      </c>
      <c r="D17" s="18" t="str">
        <f>Criteria!$A$14</f>
        <v>COLOURS</v>
      </c>
      <c r="E17" s="18" t="s">
        <v>139</v>
      </c>
      <c r="F17" s="18" t="str">
        <f>'P01'!$E16</f>
        <v>NT</v>
      </c>
      <c r="G17" s="18" t="str">
        <f>'P02'!$E16</f>
        <v>NT</v>
      </c>
      <c r="H17" s="18" t="str">
        <f>'P03'!$E16</f>
        <v>NT</v>
      </c>
      <c r="I17" s="18" t="str">
        <f>'P04'!$E16</f>
        <v>NT</v>
      </c>
      <c r="J17" s="18" t="str">
        <f>'P05'!$E16</f>
        <v>NT</v>
      </c>
      <c r="K17" s="18" t="str">
        <f>'P06'!$E16</f>
        <v>NT</v>
      </c>
      <c r="L17" s="18" t="str">
        <f>'P07'!$E16</f>
        <v>NT</v>
      </c>
      <c r="M17" s="18" t="str">
        <f>'P08'!$E16</f>
        <v>NT</v>
      </c>
      <c r="N17" s="18" t="str">
        <f>'P09'!$E16</f>
        <v>NT</v>
      </c>
      <c r="O17" s="18" t="str">
        <f>'P10'!$E16</f>
        <v>NT</v>
      </c>
      <c r="P17" s="18" t="str">
        <f>'P11'!$E16</f>
        <v>NT</v>
      </c>
      <c r="Q17" s="18" t="str">
        <f>'P12'!$E16</f>
        <v>NT</v>
      </c>
      <c r="R17" s="18" t="str">
        <f>'P13'!$E16</f>
        <v>NT</v>
      </c>
      <c r="S17" s="18" t="str">
        <f>'P14'!$E16</f>
        <v>NT</v>
      </c>
      <c r="T17" s="18" t="str">
        <f>'P15'!$E16</f>
        <v>NT</v>
      </c>
      <c r="U17" s="20">
        <f t="shared" si="5"/>
        <v>0</v>
      </c>
      <c r="V17" s="20">
        <f t="shared" si="6"/>
        <v>0</v>
      </c>
      <c r="W17" s="20">
        <f t="shared" si="7"/>
        <v>0</v>
      </c>
      <c r="X17" s="20">
        <f t="shared" si="8"/>
        <v>15</v>
      </c>
      <c r="Y17" s="13" t="str">
        <f t="shared" si="9"/>
        <v>NT</v>
      </c>
      <c r="Z17" s="13"/>
      <c r="AA17" s="13">
        <v>3</v>
      </c>
      <c r="AB17" s="18" t="str">
        <f>Criteria!$C15</f>
        <v>3.2</v>
      </c>
      <c r="AC17" s="18" t="str">
        <f>Criteria!$A$14</f>
        <v>COLOURS</v>
      </c>
      <c r="AD17" s="18" t="str">
        <f>'P01'!$F16</f>
        <v>N</v>
      </c>
      <c r="AE17" s="18" t="str">
        <f>'P02'!$F16</f>
        <v>N</v>
      </c>
      <c r="AF17" s="18" t="str">
        <f>'P03'!$F16</f>
        <v>N</v>
      </c>
      <c r="AG17" s="18" t="str">
        <f>'P04'!$F16</f>
        <v>N</v>
      </c>
      <c r="AH17" s="18" t="str">
        <f>'P05'!$F16</f>
        <v>N</v>
      </c>
      <c r="AI17" s="18" t="str">
        <f>'P06'!$F16</f>
        <v>N</v>
      </c>
      <c r="AJ17" s="18" t="str">
        <f>'P07'!$F16</f>
        <v>N</v>
      </c>
      <c r="AK17" s="18" t="str">
        <f>'P08'!$F16</f>
        <v>N</v>
      </c>
      <c r="AL17" s="18" t="str">
        <f>'P09'!$F16</f>
        <v>N</v>
      </c>
      <c r="AM17" s="18" t="str">
        <f>'P10'!$F16</f>
        <v>N</v>
      </c>
      <c r="AN17" s="18" t="str">
        <f>'P11'!$F16</f>
        <v>N</v>
      </c>
      <c r="AO17" s="18" t="str">
        <f>'P12'!$F16</f>
        <v>N</v>
      </c>
      <c r="AP17" s="18" t="str">
        <f>'P13'!$F16</f>
        <v>N</v>
      </c>
      <c r="AQ17" s="18" t="str">
        <f>'P14'!$F16</f>
        <v>N</v>
      </c>
      <c r="AR17" s="18" t="str">
        <f>'P15'!$F16</f>
        <v>N</v>
      </c>
      <c r="AS17" s="20">
        <f t="shared" si="10"/>
        <v>0</v>
      </c>
      <c r="AT17" s="20">
        <f t="shared" si="11"/>
        <v>0</v>
      </c>
    </row>
    <row r="18" spans="1:46" x14ac:dyDescent="0.25">
      <c r="A18" s="13">
        <v>3</v>
      </c>
      <c r="B18" s="18" t="str">
        <f>Criteria!$B16</f>
        <v>RGAA</v>
      </c>
      <c r="C18" s="18" t="str">
        <f>Criteria!$C16</f>
        <v>3.3</v>
      </c>
      <c r="D18" s="18" t="str">
        <f>Criteria!$A$14</f>
        <v>COLOURS</v>
      </c>
      <c r="E18" s="18" t="s">
        <v>138</v>
      </c>
      <c r="F18" s="18" t="str">
        <f>'P01'!$E17</f>
        <v>NT</v>
      </c>
      <c r="G18" s="18" t="str">
        <f>'P02'!$E17</f>
        <v>NT</v>
      </c>
      <c r="H18" s="18" t="str">
        <f>'P03'!$E17</f>
        <v>NT</v>
      </c>
      <c r="I18" s="18" t="str">
        <f>'P04'!$E17</f>
        <v>NT</v>
      </c>
      <c r="J18" s="18" t="str">
        <f>'P05'!$E17</f>
        <v>NT</v>
      </c>
      <c r="K18" s="18" t="str">
        <f>'P06'!$E17</f>
        <v>NT</v>
      </c>
      <c r="L18" s="18" t="str">
        <f>'P07'!$E17</f>
        <v>NT</v>
      </c>
      <c r="M18" s="18" t="str">
        <f>'P08'!$E17</f>
        <v>NT</v>
      </c>
      <c r="N18" s="18" t="str">
        <f>'P09'!$E17</f>
        <v>NT</v>
      </c>
      <c r="O18" s="18" t="str">
        <f>'P10'!$E17</f>
        <v>NT</v>
      </c>
      <c r="P18" s="18" t="str">
        <f>'P11'!$E17</f>
        <v>NT</v>
      </c>
      <c r="Q18" s="18" t="str">
        <f>'P12'!$E17</f>
        <v>NT</v>
      </c>
      <c r="R18" s="18" t="str">
        <f>'P13'!$E17</f>
        <v>NT</v>
      </c>
      <c r="S18" s="18" t="str">
        <f>'P14'!$E17</f>
        <v>NT</v>
      </c>
      <c r="T18" s="18" t="str">
        <f>'P15'!$E17</f>
        <v>NT</v>
      </c>
      <c r="U18" s="20">
        <f t="shared" si="5"/>
        <v>0</v>
      </c>
      <c r="V18" s="20">
        <f t="shared" si="6"/>
        <v>0</v>
      </c>
      <c r="W18" s="20">
        <f t="shared" si="7"/>
        <v>0</v>
      </c>
      <c r="X18" s="20">
        <f t="shared" si="8"/>
        <v>15</v>
      </c>
      <c r="Y18" s="13" t="str">
        <f t="shared" si="9"/>
        <v>NT</v>
      </c>
      <c r="Z18" s="13"/>
      <c r="AA18" s="13">
        <v>3</v>
      </c>
      <c r="AB18" s="18" t="str">
        <f>Criteria!$C16</f>
        <v>3.3</v>
      </c>
      <c r="AC18" s="18" t="str">
        <f>Criteria!$A$14</f>
        <v>COLOURS</v>
      </c>
      <c r="AD18" s="18" t="str">
        <f>'P01'!$F17</f>
        <v>N</v>
      </c>
      <c r="AE18" s="18" t="str">
        <f>'P02'!$F17</f>
        <v>N</v>
      </c>
      <c r="AF18" s="18" t="str">
        <f>'P03'!$F17</f>
        <v>N</v>
      </c>
      <c r="AG18" s="18" t="str">
        <f>'P04'!$F17</f>
        <v>N</v>
      </c>
      <c r="AH18" s="18" t="str">
        <f>'P05'!$F17</f>
        <v>N</v>
      </c>
      <c r="AI18" s="18" t="str">
        <f>'P06'!$F17</f>
        <v>N</v>
      </c>
      <c r="AJ18" s="18" t="str">
        <f>'P07'!$F17</f>
        <v>N</v>
      </c>
      <c r="AK18" s="18" t="str">
        <f>'P08'!$F17</f>
        <v>N</v>
      </c>
      <c r="AL18" s="18" t="str">
        <f>'P09'!$F17</f>
        <v>N</v>
      </c>
      <c r="AM18" s="18" t="str">
        <f>'P10'!$F17</f>
        <v>N</v>
      </c>
      <c r="AN18" s="18" t="str">
        <f>'P11'!$F17</f>
        <v>N</v>
      </c>
      <c r="AO18" s="18" t="str">
        <f>'P12'!$F17</f>
        <v>N</v>
      </c>
      <c r="AP18" s="18" t="str">
        <f>'P13'!$F17</f>
        <v>N</v>
      </c>
      <c r="AQ18" s="18" t="str">
        <f>'P14'!$F17</f>
        <v>N</v>
      </c>
      <c r="AR18" s="18" t="str">
        <f>'P15'!$F17</f>
        <v>N</v>
      </c>
      <c r="AS18" s="20">
        <f t="shared" si="10"/>
        <v>0</v>
      </c>
      <c r="AT18" s="20">
        <f t="shared" si="11"/>
        <v>0</v>
      </c>
    </row>
    <row r="19" spans="1:46" x14ac:dyDescent="0.25">
      <c r="A19" s="55"/>
      <c r="B19" s="56"/>
      <c r="C19" s="56"/>
      <c r="D19" s="56"/>
      <c r="E19" s="56"/>
      <c r="F19" s="56"/>
      <c r="G19" s="56"/>
      <c r="H19" s="56"/>
      <c r="I19" s="56"/>
      <c r="J19" s="56"/>
      <c r="K19" s="56"/>
      <c r="L19" s="56"/>
      <c r="M19" s="56"/>
      <c r="N19" s="56"/>
      <c r="O19" s="56"/>
      <c r="P19" s="56"/>
      <c r="Q19" s="56"/>
      <c r="R19" s="56"/>
      <c r="S19" s="56"/>
      <c r="T19" s="56"/>
      <c r="U19" s="59">
        <f>SUM(U16:U18)</f>
        <v>0</v>
      </c>
      <c r="V19" s="59">
        <f t="shared" ref="V19:X19" si="16">SUM(V16:V18)</f>
        <v>0</v>
      </c>
      <c r="W19" s="59">
        <f t="shared" si="16"/>
        <v>0</v>
      </c>
      <c r="X19" s="59">
        <f t="shared" si="16"/>
        <v>45</v>
      </c>
      <c r="Y19" s="13"/>
      <c r="Z19" s="13"/>
      <c r="AA19" s="55"/>
      <c r="AB19" s="56"/>
      <c r="AC19" s="56"/>
      <c r="AD19" s="56"/>
      <c r="AE19" s="56"/>
      <c r="AF19" s="56"/>
      <c r="AG19" s="56"/>
      <c r="AH19" s="56"/>
      <c r="AI19" s="56"/>
      <c r="AJ19" s="56"/>
      <c r="AK19" s="56"/>
      <c r="AL19" s="56"/>
      <c r="AM19" s="56"/>
      <c r="AN19" s="56"/>
      <c r="AO19" s="56"/>
      <c r="AP19" s="56"/>
      <c r="AQ19" s="56"/>
      <c r="AR19" s="56"/>
      <c r="AS19" s="59">
        <f>SUM(AS16:AS18)</f>
        <v>0</v>
      </c>
      <c r="AT19" s="59">
        <f t="shared" ref="AT19" si="17">SUM(AT16:AT18)</f>
        <v>0</v>
      </c>
    </row>
    <row r="20" spans="1:46" x14ac:dyDescent="0.25">
      <c r="A20" s="13">
        <v>4</v>
      </c>
      <c r="B20" s="18" t="str">
        <f>Criteria!$B17</f>
        <v>RGAA</v>
      </c>
      <c r="C20" s="18" t="str">
        <f>Criteria!$C17</f>
        <v>4.1</v>
      </c>
      <c r="D20" s="18" t="str">
        <f>Criteria!$A$17</f>
        <v>MULTIMEDIA</v>
      </c>
      <c r="E20" s="18" t="s">
        <v>138</v>
      </c>
      <c r="F20" s="18" t="str">
        <f>'P01'!$E18</f>
        <v>NT</v>
      </c>
      <c r="G20" s="18" t="str">
        <f>'P02'!$E18</f>
        <v>NT</v>
      </c>
      <c r="H20" s="18" t="str">
        <f>'P03'!$E18</f>
        <v>NT</v>
      </c>
      <c r="I20" s="18" t="str">
        <f>'P04'!$E18</f>
        <v>NT</v>
      </c>
      <c r="J20" s="18" t="str">
        <f>'P05'!$E18</f>
        <v>NT</v>
      </c>
      <c r="K20" s="18" t="str">
        <f>'P06'!$E18</f>
        <v>NT</v>
      </c>
      <c r="L20" s="18" t="str">
        <f>'P07'!$E18</f>
        <v>NT</v>
      </c>
      <c r="M20" s="18" t="str">
        <f>'P08'!$E18</f>
        <v>NT</v>
      </c>
      <c r="N20" s="18" t="str">
        <f>'P09'!$E18</f>
        <v>NT</v>
      </c>
      <c r="O20" s="18" t="str">
        <f>'P10'!$E18</f>
        <v>NT</v>
      </c>
      <c r="P20" s="18" t="str">
        <f>'P11'!$E18</f>
        <v>NT</v>
      </c>
      <c r="Q20" s="18" t="str">
        <f>'P12'!$E18</f>
        <v>NT</v>
      </c>
      <c r="R20" s="18" t="str">
        <f>'P13'!$E18</f>
        <v>NT</v>
      </c>
      <c r="S20" s="18" t="str">
        <f>'P14'!$E18</f>
        <v>NT</v>
      </c>
      <c r="T20" s="18" t="str">
        <f>'P15'!$E18</f>
        <v>NT</v>
      </c>
      <c r="U20" s="20">
        <f t="shared" si="5"/>
        <v>0</v>
      </c>
      <c r="V20" s="20">
        <f t="shared" si="6"/>
        <v>0</v>
      </c>
      <c r="W20" s="20">
        <f t="shared" si="7"/>
        <v>0</v>
      </c>
      <c r="X20" s="20">
        <f t="shared" si="8"/>
        <v>15</v>
      </c>
      <c r="Y20" s="13" t="str">
        <f t="shared" si="9"/>
        <v>NT</v>
      </c>
      <c r="Z20" s="13"/>
      <c r="AA20" s="13">
        <v>4</v>
      </c>
      <c r="AB20" s="18" t="str">
        <f>Criteria!$C17</f>
        <v>4.1</v>
      </c>
      <c r="AC20" s="18" t="str">
        <f>Criteria!$A$17</f>
        <v>MULTIMEDIA</v>
      </c>
      <c r="AD20" s="18" t="str">
        <f>'P01'!$F18</f>
        <v>N</v>
      </c>
      <c r="AE20" s="18" t="str">
        <f>'P02'!$F18</f>
        <v>N</v>
      </c>
      <c r="AF20" s="18" t="str">
        <f>'P03'!$F18</f>
        <v>N</v>
      </c>
      <c r="AG20" s="18" t="str">
        <f>'P04'!$F18</f>
        <v>N</v>
      </c>
      <c r="AH20" s="18" t="str">
        <f>'P05'!$F18</f>
        <v>N</v>
      </c>
      <c r="AI20" s="18" t="str">
        <f>'P06'!$F18</f>
        <v>N</v>
      </c>
      <c r="AJ20" s="18" t="str">
        <f>'P07'!$F18</f>
        <v>N</v>
      </c>
      <c r="AK20" s="18" t="str">
        <f>'P08'!$F18</f>
        <v>N</v>
      </c>
      <c r="AL20" s="18" t="str">
        <f>'P09'!$F18</f>
        <v>N</v>
      </c>
      <c r="AM20" s="18" t="str">
        <f>'P10'!$F18</f>
        <v>N</v>
      </c>
      <c r="AN20" s="18" t="str">
        <f>'P11'!$F18</f>
        <v>N</v>
      </c>
      <c r="AO20" s="18" t="str">
        <f>'P12'!$F18</f>
        <v>N</v>
      </c>
      <c r="AP20" s="18" t="str">
        <f>'P13'!$F18</f>
        <v>N</v>
      </c>
      <c r="AQ20" s="18" t="str">
        <f>'P14'!$F18</f>
        <v>N</v>
      </c>
      <c r="AR20" s="18" t="str">
        <f>'P15'!$F18</f>
        <v>N</v>
      </c>
      <c r="AS20" s="20">
        <f t="shared" si="10"/>
        <v>0</v>
      </c>
      <c r="AT20" s="20">
        <f t="shared" si="11"/>
        <v>0</v>
      </c>
    </row>
    <row r="21" spans="1:46" x14ac:dyDescent="0.25">
      <c r="A21" s="13">
        <v>4</v>
      </c>
      <c r="B21" s="18" t="str">
        <f>Criteria!$B18</f>
        <v>RGAA</v>
      </c>
      <c r="C21" s="18" t="str">
        <f>Criteria!$C18</f>
        <v>4.2</v>
      </c>
      <c r="D21" s="18" t="str">
        <f>Criteria!$A$17</f>
        <v>MULTIMEDIA</v>
      </c>
      <c r="E21" s="18" t="s">
        <v>138</v>
      </c>
      <c r="F21" s="18" t="str">
        <f>'P01'!$E19</f>
        <v>NT</v>
      </c>
      <c r="G21" s="18" t="str">
        <f>'P02'!$E19</f>
        <v>NT</v>
      </c>
      <c r="H21" s="18" t="str">
        <f>'P03'!$E19</f>
        <v>NT</v>
      </c>
      <c r="I21" s="18" t="str">
        <f>'P04'!$E19</f>
        <v>NT</v>
      </c>
      <c r="J21" s="18" t="str">
        <f>'P05'!$E19</f>
        <v>NT</v>
      </c>
      <c r="K21" s="18" t="str">
        <f>'P06'!$E19</f>
        <v>NT</v>
      </c>
      <c r="L21" s="18" t="str">
        <f>'P07'!$E19</f>
        <v>NT</v>
      </c>
      <c r="M21" s="18" t="str">
        <f>'P08'!$E19</f>
        <v>NT</v>
      </c>
      <c r="N21" s="18" t="str">
        <f>'P09'!$E19</f>
        <v>NT</v>
      </c>
      <c r="O21" s="18" t="str">
        <f>'P10'!$E19</f>
        <v>NT</v>
      </c>
      <c r="P21" s="18" t="str">
        <f>'P11'!$E19</f>
        <v>NT</v>
      </c>
      <c r="Q21" s="18" t="str">
        <f>'P12'!$E19</f>
        <v>NT</v>
      </c>
      <c r="R21" s="18" t="str">
        <f>'P13'!$E19</f>
        <v>NT</v>
      </c>
      <c r="S21" s="18" t="str">
        <f>'P14'!$E19</f>
        <v>NT</v>
      </c>
      <c r="T21" s="18" t="str">
        <f>'P15'!$E19</f>
        <v>NT</v>
      </c>
      <c r="U21" s="20">
        <f t="shared" si="5"/>
        <v>0</v>
      </c>
      <c r="V21" s="20">
        <f t="shared" si="6"/>
        <v>0</v>
      </c>
      <c r="W21" s="20">
        <f t="shared" si="7"/>
        <v>0</v>
      </c>
      <c r="X21" s="20">
        <f t="shared" si="8"/>
        <v>15</v>
      </c>
      <c r="Y21" s="13" t="str">
        <f t="shared" si="9"/>
        <v>NT</v>
      </c>
      <c r="Z21" s="13"/>
      <c r="AA21" s="13">
        <v>4</v>
      </c>
      <c r="AB21" s="18" t="str">
        <f>Criteria!$C18</f>
        <v>4.2</v>
      </c>
      <c r="AC21" s="18" t="str">
        <f>Criteria!$A$17</f>
        <v>MULTIMEDIA</v>
      </c>
      <c r="AD21" s="18" t="str">
        <f>'P01'!$F19</f>
        <v>N</v>
      </c>
      <c r="AE21" s="18" t="str">
        <f>'P02'!$F19</f>
        <v>N</v>
      </c>
      <c r="AF21" s="18" t="str">
        <f>'P03'!$F19</f>
        <v>N</v>
      </c>
      <c r="AG21" s="18" t="str">
        <f>'P04'!$F19</f>
        <v>N</v>
      </c>
      <c r="AH21" s="18" t="str">
        <f>'P05'!$F19</f>
        <v>N</v>
      </c>
      <c r="AI21" s="18" t="str">
        <f>'P06'!$F19</f>
        <v>N</v>
      </c>
      <c r="AJ21" s="18" t="str">
        <f>'P07'!$F19</f>
        <v>N</v>
      </c>
      <c r="AK21" s="18" t="str">
        <f>'P08'!$F19</f>
        <v>N</v>
      </c>
      <c r="AL21" s="18" t="str">
        <f>'P09'!$F19</f>
        <v>N</v>
      </c>
      <c r="AM21" s="18" t="str">
        <f>'P10'!$F19</f>
        <v>N</v>
      </c>
      <c r="AN21" s="18" t="str">
        <f>'P11'!$F19</f>
        <v>N</v>
      </c>
      <c r="AO21" s="18" t="str">
        <f>'P12'!$F19</f>
        <v>N</v>
      </c>
      <c r="AP21" s="18" t="str">
        <f>'P13'!$F19</f>
        <v>N</v>
      </c>
      <c r="AQ21" s="18" t="str">
        <f>'P14'!$F19</f>
        <v>N</v>
      </c>
      <c r="AR21" s="18" t="str">
        <f>'P15'!$F19</f>
        <v>N</v>
      </c>
      <c r="AS21" s="20">
        <f t="shared" si="10"/>
        <v>0</v>
      </c>
      <c r="AT21" s="20">
        <f t="shared" si="11"/>
        <v>0</v>
      </c>
    </row>
    <row r="22" spans="1:46" x14ac:dyDescent="0.25">
      <c r="A22" s="13">
        <v>4</v>
      </c>
      <c r="B22" s="18" t="str">
        <f>Criteria!$B19</f>
        <v>RGAA</v>
      </c>
      <c r="C22" s="18" t="str">
        <f>Criteria!$C19</f>
        <v>4.3</v>
      </c>
      <c r="D22" s="18" t="str">
        <f>Criteria!$A$17</f>
        <v>MULTIMEDIA</v>
      </c>
      <c r="E22" s="18" t="s">
        <v>138</v>
      </c>
      <c r="F22" s="18" t="str">
        <f>'P01'!$E20</f>
        <v>NT</v>
      </c>
      <c r="G22" s="18" t="str">
        <f>'P02'!$E20</f>
        <v>NT</v>
      </c>
      <c r="H22" s="18" t="str">
        <f>'P03'!$E20</f>
        <v>NT</v>
      </c>
      <c r="I22" s="18" t="str">
        <f>'P04'!$E20</f>
        <v>NT</v>
      </c>
      <c r="J22" s="18" t="str">
        <f>'P05'!$E20</f>
        <v>NT</v>
      </c>
      <c r="K22" s="18" t="str">
        <f>'P06'!$E20</f>
        <v>NT</v>
      </c>
      <c r="L22" s="18" t="str">
        <f>'P07'!$E20</f>
        <v>NT</v>
      </c>
      <c r="M22" s="18" t="str">
        <f>'P08'!$E20</f>
        <v>NT</v>
      </c>
      <c r="N22" s="18" t="str">
        <f>'P09'!$E20</f>
        <v>NT</v>
      </c>
      <c r="O22" s="18" t="str">
        <f>'P10'!$E20</f>
        <v>NT</v>
      </c>
      <c r="P22" s="18" t="str">
        <f>'P11'!$E20</f>
        <v>NT</v>
      </c>
      <c r="Q22" s="18" t="str">
        <f>'P12'!$E20</f>
        <v>NT</v>
      </c>
      <c r="R22" s="18" t="str">
        <f>'P13'!$E20</f>
        <v>NT</v>
      </c>
      <c r="S22" s="18" t="str">
        <f>'P14'!$E20</f>
        <v>NT</v>
      </c>
      <c r="T22" s="18" t="str">
        <f>'P15'!$E20</f>
        <v>NT</v>
      </c>
      <c r="U22" s="20">
        <f t="shared" si="5"/>
        <v>0</v>
      </c>
      <c r="V22" s="20">
        <f t="shared" si="6"/>
        <v>0</v>
      </c>
      <c r="W22" s="20">
        <f t="shared" si="7"/>
        <v>0</v>
      </c>
      <c r="X22" s="20">
        <f t="shared" si="8"/>
        <v>15</v>
      </c>
      <c r="Y22" s="13" t="str">
        <f t="shared" si="9"/>
        <v>NT</v>
      </c>
      <c r="Z22" s="13"/>
      <c r="AA22" s="13">
        <v>4</v>
      </c>
      <c r="AB22" s="18" t="str">
        <f>Criteria!$C19</f>
        <v>4.3</v>
      </c>
      <c r="AC22" s="18" t="str">
        <f>Criteria!$A$17</f>
        <v>MULTIMEDIA</v>
      </c>
      <c r="AD22" s="18" t="str">
        <f>'P01'!$F20</f>
        <v>N</v>
      </c>
      <c r="AE22" s="18" t="str">
        <f>'P02'!$F20</f>
        <v>N</v>
      </c>
      <c r="AF22" s="18" t="str">
        <f>'P03'!$F20</f>
        <v>N</v>
      </c>
      <c r="AG22" s="18" t="str">
        <f>'P04'!$F20</f>
        <v>N</v>
      </c>
      <c r="AH22" s="18" t="str">
        <f>'P05'!$F20</f>
        <v>N</v>
      </c>
      <c r="AI22" s="18" t="str">
        <f>'P06'!$F20</f>
        <v>N</v>
      </c>
      <c r="AJ22" s="18" t="str">
        <f>'P07'!$F20</f>
        <v>N</v>
      </c>
      <c r="AK22" s="18" t="str">
        <f>'P08'!$F20</f>
        <v>N</v>
      </c>
      <c r="AL22" s="18" t="str">
        <f>'P09'!$F20</f>
        <v>N</v>
      </c>
      <c r="AM22" s="18" t="str">
        <f>'P10'!$F20</f>
        <v>N</v>
      </c>
      <c r="AN22" s="18" t="str">
        <f>'P11'!$F20</f>
        <v>N</v>
      </c>
      <c r="AO22" s="18" t="str">
        <f>'P12'!$F20</f>
        <v>N</v>
      </c>
      <c r="AP22" s="18" t="str">
        <f>'P13'!$F20</f>
        <v>N</v>
      </c>
      <c r="AQ22" s="18" t="str">
        <f>'P14'!$F20</f>
        <v>N</v>
      </c>
      <c r="AR22" s="18" t="str">
        <f>'P15'!$F20</f>
        <v>N</v>
      </c>
      <c r="AS22" s="20">
        <f t="shared" si="10"/>
        <v>0</v>
      </c>
      <c r="AT22" s="20">
        <f t="shared" si="11"/>
        <v>0</v>
      </c>
    </row>
    <row r="23" spans="1:46" x14ac:dyDescent="0.25">
      <c r="A23" s="13">
        <v>4</v>
      </c>
      <c r="B23" s="18" t="str">
        <f>Criteria!$B20</f>
        <v>RGAA</v>
      </c>
      <c r="C23" s="18" t="str">
        <f>Criteria!$C20</f>
        <v>4.4</v>
      </c>
      <c r="D23" s="18" t="str">
        <f>Criteria!$A$17</f>
        <v>MULTIMEDIA</v>
      </c>
      <c r="E23" s="18" t="s">
        <v>138</v>
      </c>
      <c r="F23" s="18" t="str">
        <f>'P01'!$E21</f>
        <v>NT</v>
      </c>
      <c r="G23" s="18" t="str">
        <f>'P02'!$E21</f>
        <v>NT</v>
      </c>
      <c r="H23" s="18" t="str">
        <f>'P03'!$E21</f>
        <v>NT</v>
      </c>
      <c r="I23" s="18" t="str">
        <f>'P04'!$E21</f>
        <v>NT</v>
      </c>
      <c r="J23" s="18" t="str">
        <f>'P05'!$E21</f>
        <v>NT</v>
      </c>
      <c r="K23" s="18" t="str">
        <f>'P06'!$E21</f>
        <v>NT</v>
      </c>
      <c r="L23" s="18" t="str">
        <f>'P07'!$E21</f>
        <v>NT</v>
      </c>
      <c r="M23" s="18" t="str">
        <f>'P08'!$E21</f>
        <v>NT</v>
      </c>
      <c r="N23" s="18" t="str">
        <f>'P09'!$E21</f>
        <v>NT</v>
      </c>
      <c r="O23" s="18" t="str">
        <f>'P10'!$E21</f>
        <v>NT</v>
      </c>
      <c r="P23" s="18" t="str">
        <f>'P11'!$E21</f>
        <v>NT</v>
      </c>
      <c r="Q23" s="18" t="str">
        <f>'P12'!$E21</f>
        <v>NT</v>
      </c>
      <c r="R23" s="18" t="str">
        <f>'P13'!$E21</f>
        <v>NT</v>
      </c>
      <c r="S23" s="18" t="str">
        <f>'P14'!$E21</f>
        <v>NT</v>
      </c>
      <c r="T23" s="18" t="str">
        <f>'P15'!$E21</f>
        <v>NT</v>
      </c>
      <c r="U23" s="20">
        <f t="shared" si="5"/>
        <v>0</v>
      </c>
      <c r="V23" s="20">
        <f t="shared" si="6"/>
        <v>0</v>
      </c>
      <c r="W23" s="20">
        <f t="shared" si="7"/>
        <v>0</v>
      </c>
      <c r="X23" s="20">
        <f t="shared" si="8"/>
        <v>15</v>
      </c>
      <c r="Y23" s="13" t="str">
        <f t="shared" si="9"/>
        <v>NT</v>
      </c>
      <c r="Z23" s="13"/>
      <c r="AA23" s="13">
        <v>4</v>
      </c>
      <c r="AB23" s="18" t="str">
        <f>Criteria!$C20</f>
        <v>4.4</v>
      </c>
      <c r="AC23" s="18" t="str">
        <f>Criteria!$A$17</f>
        <v>MULTIMEDIA</v>
      </c>
      <c r="AD23" s="18" t="str">
        <f>'P01'!$F21</f>
        <v>N</v>
      </c>
      <c r="AE23" s="18" t="str">
        <f>'P02'!$F21</f>
        <v>N</v>
      </c>
      <c r="AF23" s="18" t="str">
        <f>'P03'!$F21</f>
        <v>N</v>
      </c>
      <c r="AG23" s="18" t="str">
        <f>'P04'!$F21</f>
        <v>N</v>
      </c>
      <c r="AH23" s="18" t="str">
        <f>'P05'!$F21</f>
        <v>N</v>
      </c>
      <c r="AI23" s="18" t="str">
        <f>'P06'!$F21</f>
        <v>N</v>
      </c>
      <c r="AJ23" s="18" t="str">
        <f>'P07'!$F21</f>
        <v>N</v>
      </c>
      <c r="AK23" s="18" t="str">
        <f>'P08'!$F21</f>
        <v>N</v>
      </c>
      <c r="AL23" s="18" t="str">
        <f>'P09'!$F21</f>
        <v>N</v>
      </c>
      <c r="AM23" s="18" t="str">
        <f>'P10'!$F21</f>
        <v>N</v>
      </c>
      <c r="AN23" s="18" t="str">
        <f>'P11'!$F21</f>
        <v>N</v>
      </c>
      <c r="AO23" s="18" t="str">
        <f>'P12'!$F21</f>
        <v>N</v>
      </c>
      <c r="AP23" s="18" t="str">
        <f>'P13'!$F21</f>
        <v>N</v>
      </c>
      <c r="AQ23" s="18" t="str">
        <f>'P14'!$F21</f>
        <v>N</v>
      </c>
      <c r="AR23" s="18" t="str">
        <f>'P15'!$F21</f>
        <v>N</v>
      </c>
      <c r="AS23" s="20">
        <f t="shared" si="10"/>
        <v>0</v>
      </c>
      <c r="AT23" s="20">
        <f t="shared" si="11"/>
        <v>0</v>
      </c>
    </row>
    <row r="24" spans="1:46" x14ac:dyDescent="0.25">
      <c r="A24" s="13">
        <v>4</v>
      </c>
      <c r="B24" s="18" t="str">
        <f>Criteria!$B21</f>
        <v>RGAA</v>
      </c>
      <c r="C24" s="18" t="str">
        <f>Criteria!$C21</f>
        <v>4.5</v>
      </c>
      <c r="D24" s="18" t="str">
        <f>Criteria!$A$17</f>
        <v>MULTIMEDIA</v>
      </c>
      <c r="E24" s="18" t="s">
        <v>139</v>
      </c>
      <c r="F24" s="18" t="str">
        <f>'P01'!$E22</f>
        <v>NT</v>
      </c>
      <c r="G24" s="18" t="str">
        <f>'P02'!$E22</f>
        <v>NT</v>
      </c>
      <c r="H24" s="18" t="str">
        <f>'P03'!$E22</f>
        <v>NT</v>
      </c>
      <c r="I24" s="18" t="str">
        <f>'P04'!$E22</f>
        <v>NT</v>
      </c>
      <c r="J24" s="18" t="str">
        <f>'P05'!$E22</f>
        <v>NT</v>
      </c>
      <c r="K24" s="18" t="str">
        <f>'P06'!$E22</f>
        <v>NT</v>
      </c>
      <c r="L24" s="18" t="str">
        <f>'P07'!$E22</f>
        <v>NT</v>
      </c>
      <c r="M24" s="18" t="str">
        <f>'P08'!$E22</f>
        <v>NT</v>
      </c>
      <c r="N24" s="18" t="str">
        <f>'P09'!$E22</f>
        <v>NT</v>
      </c>
      <c r="O24" s="18" t="str">
        <f>'P10'!$E22</f>
        <v>NT</v>
      </c>
      <c r="P24" s="18" t="str">
        <f>'P11'!$E22</f>
        <v>NT</v>
      </c>
      <c r="Q24" s="18" t="str">
        <f>'P12'!$E22</f>
        <v>NT</v>
      </c>
      <c r="R24" s="18" t="str">
        <f>'P13'!$E22</f>
        <v>NT</v>
      </c>
      <c r="S24" s="18" t="str">
        <f>'P14'!$E22</f>
        <v>NT</v>
      </c>
      <c r="T24" s="18" t="str">
        <f>'P15'!$E22</f>
        <v>NT</v>
      </c>
      <c r="U24" s="20">
        <f t="shared" si="5"/>
        <v>0</v>
      </c>
      <c r="V24" s="20">
        <f t="shared" si="6"/>
        <v>0</v>
      </c>
      <c r="W24" s="20">
        <f t="shared" si="7"/>
        <v>0</v>
      </c>
      <c r="X24" s="20">
        <f t="shared" si="8"/>
        <v>15</v>
      </c>
      <c r="Y24" s="13" t="str">
        <f t="shared" si="9"/>
        <v>NT</v>
      </c>
      <c r="Z24" s="13"/>
      <c r="AA24" s="13">
        <v>4</v>
      </c>
      <c r="AB24" s="18" t="str">
        <f>Criteria!$C21</f>
        <v>4.5</v>
      </c>
      <c r="AC24" s="18" t="str">
        <f>Criteria!$A$17</f>
        <v>MULTIMEDIA</v>
      </c>
      <c r="AD24" s="18" t="str">
        <f>'P01'!$F22</f>
        <v>N</v>
      </c>
      <c r="AE24" s="18" t="str">
        <f>'P02'!$F22</f>
        <v>N</v>
      </c>
      <c r="AF24" s="18" t="str">
        <f>'P03'!$F22</f>
        <v>N</v>
      </c>
      <c r="AG24" s="18" t="str">
        <f>'P04'!$F22</f>
        <v>N</v>
      </c>
      <c r="AH24" s="18" t="str">
        <f>'P05'!$F22</f>
        <v>N</v>
      </c>
      <c r="AI24" s="18" t="str">
        <f>'P06'!$F22</f>
        <v>N</v>
      </c>
      <c r="AJ24" s="18" t="str">
        <f>'P07'!$F22</f>
        <v>N</v>
      </c>
      <c r="AK24" s="18" t="str">
        <f>'P08'!$F22</f>
        <v>N</v>
      </c>
      <c r="AL24" s="18" t="str">
        <f>'P09'!$F22</f>
        <v>N</v>
      </c>
      <c r="AM24" s="18" t="str">
        <f>'P10'!$F22</f>
        <v>N</v>
      </c>
      <c r="AN24" s="18" t="str">
        <f>'P11'!$F22</f>
        <v>N</v>
      </c>
      <c r="AO24" s="18" t="str">
        <f>'P12'!$F22</f>
        <v>N</v>
      </c>
      <c r="AP24" s="18" t="str">
        <f>'P13'!$F22</f>
        <v>N</v>
      </c>
      <c r="AQ24" s="18" t="str">
        <f>'P14'!$F22</f>
        <v>N</v>
      </c>
      <c r="AR24" s="18" t="str">
        <f>'P15'!$F22</f>
        <v>N</v>
      </c>
      <c r="AS24" s="20">
        <f t="shared" si="10"/>
        <v>0</v>
      </c>
      <c r="AT24" s="20">
        <f t="shared" si="11"/>
        <v>0</v>
      </c>
    </row>
    <row r="25" spans="1:46" x14ac:dyDescent="0.25">
      <c r="A25" s="13">
        <v>4</v>
      </c>
      <c r="B25" s="18" t="str">
        <f>Criteria!$B22</f>
        <v>RGAA</v>
      </c>
      <c r="C25" s="18" t="str">
        <f>Criteria!$C22</f>
        <v>4.6</v>
      </c>
      <c r="D25" s="18" t="str">
        <f>Criteria!$A$17</f>
        <v>MULTIMEDIA</v>
      </c>
      <c r="E25" s="18" t="s">
        <v>139</v>
      </c>
      <c r="F25" s="18" t="str">
        <f>'P01'!$E23</f>
        <v>NT</v>
      </c>
      <c r="G25" s="18" t="str">
        <f>'P02'!$E23</f>
        <v>NT</v>
      </c>
      <c r="H25" s="18" t="str">
        <f>'P03'!$E23</f>
        <v>NT</v>
      </c>
      <c r="I25" s="18" t="str">
        <f>'P04'!$E23</f>
        <v>NT</v>
      </c>
      <c r="J25" s="18" t="str">
        <f>'P05'!$E23</f>
        <v>NT</v>
      </c>
      <c r="K25" s="18" t="str">
        <f>'P06'!$E23</f>
        <v>NT</v>
      </c>
      <c r="L25" s="18" t="str">
        <f>'P07'!$E23</f>
        <v>NT</v>
      </c>
      <c r="M25" s="18" t="str">
        <f>'P08'!$E23</f>
        <v>NT</v>
      </c>
      <c r="N25" s="18" t="str">
        <f>'P09'!$E23</f>
        <v>NT</v>
      </c>
      <c r="O25" s="18" t="str">
        <f>'P10'!$E23</f>
        <v>NT</v>
      </c>
      <c r="P25" s="18" t="str">
        <f>'P11'!$E23</f>
        <v>NT</v>
      </c>
      <c r="Q25" s="18" t="str">
        <f>'P12'!$E23</f>
        <v>NT</v>
      </c>
      <c r="R25" s="18" t="str">
        <f>'P13'!$E23</f>
        <v>NT</v>
      </c>
      <c r="S25" s="18" t="str">
        <f>'P14'!$E23</f>
        <v>NT</v>
      </c>
      <c r="T25" s="18" t="str">
        <f>'P15'!$E23</f>
        <v>NT</v>
      </c>
      <c r="U25" s="20">
        <f t="shared" si="5"/>
        <v>0</v>
      </c>
      <c r="V25" s="20">
        <f t="shared" si="6"/>
        <v>0</v>
      </c>
      <c r="W25" s="20">
        <f t="shared" si="7"/>
        <v>0</v>
      </c>
      <c r="X25" s="20">
        <f t="shared" si="8"/>
        <v>15</v>
      </c>
      <c r="Y25" s="13" t="str">
        <f t="shared" si="9"/>
        <v>NT</v>
      </c>
      <c r="Z25" s="13"/>
      <c r="AA25" s="13">
        <v>4</v>
      </c>
      <c r="AB25" s="18" t="str">
        <f>Criteria!$C22</f>
        <v>4.6</v>
      </c>
      <c r="AC25" s="18" t="str">
        <f>Criteria!$A$17</f>
        <v>MULTIMEDIA</v>
      </c>
      <c r="AD25" s="18" t="str">
        <f>'P01'!$F23</f>
        <v>N</v>
      </c>
      <c r="AE25" s="18" t="str">
        <f>'P02'!$F23</f>
        <v>N</v>
      </c>
      <c r="AF25" s="18" t="str">
        <f>'P03'!$F23</f>
        <v>N</v>
      </c>
      <c r="AG25" s="18" t="str">
        <f>'P04'!$F23</f>
        <v>N</v>
      </c>
      <c r="AH25" s="18" t="str">
        <f>'P05'!$F23</f>
        <v>N</v>
      </c>
      <c r="AI25" s="18" t="str">
        <f>'P06'!$F23</f>
        <v>N</v>
      </c>
      <c r="AJ25" s="18" t="str">
        <f>'P07'!$F23</f>
        <v>N</v>
      </c>
      <c r="AK25" s="18" t="str">
        <f>'P08'!$F23</f>
        <v>N</v>
      </c>
      <c r="AL25" s="18" t="str">
        <f>'P09'!$F23</f>
        <v>N</v>
      </c>
      <c r="AM25" s="18" t="str">
        <f>'P10'!$F23</f>
        <v>N</v>
      </c>
      <c r="AN25" s="18" t="str">
        <f>'P11'!$F23</f>
        <v>N</v>
      </c>
      <c r="AO25" s="18" t="str">
        <f>'P12'!$F23</f>
        <v>N</v>
      </c>
      <c r="AP25" s="18" t="str">
        <f>'P13'!$F23</f>
        <v>N</v>
      </c>
      <c r="AQ25" s="18" t="str">
        <f>'P14'!$F23</f>
        <v>N</v>
      </c>
      <c r="AR25" s="18" t="str">
        <f>'P15'!$F23</f>
        <v>N</v>
      </c>
      <c r="AS25" s="20">
        <f t="shared" si="10"/>
        <v>0</v>
      </c>
      <c r="AT25" s="20">
        <f t="shared" si="11"/>
        <v>0</v>
      </c>
    </row>
    <row r="26" spans="1:46" x14ac:dyDescent="0.25">
      <c r="A26" s="13">
        <v>4</v>
      </c>
      <c r="B26" s="18" t="str">
        <f>Criteria!$B23</f>
        <v>RGAA</v>
      </c>
      <c r="C26" s="18" t="str">
        <f>Criteria!$C23</f>
        <v>4.7</v>
      </c>
      <c r="D26" s="18" t="str">
        <f>Criteria!$A$17</f>
        <v>MULTIMEDIA</v>
      </c>
      <c r="E26" s="18" t="s">
        <v>138</v>
      </c>
      <c r="F26" s="18" t="str">
        <f>'P01'!$E24</f>
        <v>NT</v>
      </c>
      <c r="G26" s="18" t="str">
        <f>'P02'!$E24</f>
        <v>NT</v>
      </c>
      <c r="H26" s="18" t="str">
        <f>'P03'!$E24</f>
        <v>NT</v>
      </c>
      <c r="I26" s="18" t="str">
        <f>'P04'!$E24</f>
        <v>NT</v>
      </c>
      <c r="J26" s="18" t="str">
        <f>'P05'!$E24</f>
        <v>NT</v>
      </c>
      <c r="K26" s="18" t="str">
        <f>'P06'!$E24</f>
        <v>NT</v>
      </c>
      <c r="L26" s="18" t="str">
        <f>'P07'!$E24</f>
        <v>NT</v>
      </c>
      <c r="M26" s="18" t="str">
        <f>'P08'!$E24</f>
        <v>NT</v>
      </c>
      <c r="N26" s="18" t="str">
        <f>'P09'!$E24</f>
        <v>NT</v>
      </c>
      <c r="O26" s="18" t="str">
        <f>'P10'!$E24</f>
        <v>NT</v>
      </c>
      <c r="P26" s="18" t="str">
        <f>'P11'!$E24</f>
        <v>NT</v>
      </c>
      <c r="Q26" s="18" t="str">
        <f>'P12'!$E24</f>
        <v>NT</v>
      </c>
      <c r="R26" s="18" t="str">
        <f>'P13'!$E24</f>
        <v>NT</v>
      </c>
      <c r="S26" s="18" t="str">
        <f>'P14'!$E24</f>
        <v>NT</v>
      </c>
      <c r="T26" s="18" t="str">
        <f>'P15'!$E24</f>
        <v>NT</v>
      </c>
      <c r="U26" s="20">
        <f t="shared" si="5"/>
        <v>0</v>
      </c>
      <c r="V26" s="20">
        <f t="shared" si="6"/>
        <v>0</v>
      </c>
      <c r="W26" s="20">
        <f t="shared" si="7"/>
        <v>0</v>
      </c>
      <c r="X26" s="20">
        <f t="shared" si="8"/>
        <v>15</v>
      </c>
      <c r="Y26" s="13" t="str">
        <f t="shared" si="9"/>
        <v>NT</v>
      </c>
      <c r="Z26" s="13"/>
      <c r="AA26" s="13">
        <v>4</v>
      </c>
      <c r="AB26" s="18" t="str">
        <f>Criteria!$C23</f>
        <v>4.7</v>
      </c>
      <c r="AC26" s="18" t="str">
        <f>Criteria!$A$17</f>
        <v>MULTIMEDIA</v>
      </c>
      <c r="AD26" s="18" t="str">
        <f>'P01'!$F24</f>
        <v>N</v>
      </c>
      <c r="AE26" s="18" t="str">
        <f>'P02'!$F24</f>
        <v>N</v>
      </c>
      <c r="AF26" s="18" t="str">
        <f>'P03'!$F24</f>
        <v>N</v>
      </c>
      <c r="AG26" s="18" t="str">
        <f>'P04'!$F24</f>
        <v>N</v>
      </c>
      <c r="AH26" s="18" t="str">
        <f>'P05'!$F24</f>
        <v>N</v>
      </c>
      <c r="AI26" s="18" t="str">
        <f>'P06'!$F24</f>
        <v>N</v>
      </c>
      <c r="AJ26" s="18" t="str">
        <f>'P07'!$F24</f>
        <v>N</v>
      </c>
      <c r="AK26" s="18" t="str">
        <f>'P08'!$F24</f>
        <v>N</v>
      </c>
      <c r="AL26" s="18" t="str">
        <f>'P09'!$F24</f>
        <v>N</v>
      </c>
      <c r="AM26" s="18" t="str">
        <f>'P10'!$F24</f>
        <v>N</v>
      </c>
      <c r="AN26" s="18" t="str">
        <f>'P11'!$F24</f>
        <v>N</v>
      </c>
      <c r="AO26" s="18" t="str">
        <f>'P12'!$F24</f>
        <v>N</v>
      </c>
      <c r="AP26" s="18" t="str">
        <f>'P13'!$F24</f>
        <v>N</v>
      </c>
      <c r="AQ26" s="18" t="str">
        <f>'P14'!$F24</f>
        <v>N</v>
      </c>
      <c r="AR26" s="18" t="str">
        <f>'P15'!$F24</f>
        <v>N</v>
      </c>
      <c r="AS26" s="20">
        <f t="shared" si="10"/>
        <v>0</v>
      </c>
      <c r="AT26" s="20">
        <f t="shared" si="11"/>
        <v>0</v>
      </c>
    </row>
    <row r="27" spans="1:46" x14ac:dyDescent="0.25">
      <c r="A27" s="13">
        <v>4</v>
      </c>
      <c r="B27" s="18" t="str">
        <f>Criteria!$B24</f>
        <v>RGAA</v>
      </c>
      <c r="C27" s="18" t="str">
        <f>Criteria!$C24</f>
        <v>4.8</v>
      </c>
      <c r="D27" s="18" t="str">
        <f>Criteria!$A$17</f>
        <v>MULTIMEDIA</v>
      </c>
      <c r="E27" s="18" t="s">
        <v>138</v>
      </c>
      <c r="F27" s="18" t="str">
        <f>'P01'!$E25</f>
        <v>NT</v>
      </c>
      <c r="G27" s="18" t="str">
        <f>'P02'!$E25</f>
        <v>NT</v>
      </c>
      <c r="H27" s="18" t="str">
        <f>'P03'!$E25</f>
        <v>NT</v>
      </c>
      <c r="I27" s="18" t="str">
        <f>'P04'!$E25</f>
        <v>NT</v>
      </c>
      <c r="J27" s="18" t="str">
        <f>'P05'!$E25</f>
        <v>NT</v>
      </c>
      <c r="K27" s="18" t="str">
        <f>'P06'!$E25</f>
        <v>NT</v>
      </c>
      <c r="L27" s="18" t="str">
        <f>'P07'!$E25</f>
        <v>NT</v>
      </c>
      <c r="M27" s="18" t="str">
        <f>'P08'!$E25</f>
        <v>NT</v>
      </c>
      <c r="N27" s="18" t="str">
        <f>'P09'!$E25</f>
        <v>NT</v>
      </c>
      <c r="O27" s="18" t="str">
        <f>'P10'!$E25</f>
        <v>NT</v>
      </c>
      <c r="P27" s="18" t="str">
        <f>'P11'!$E25</f>
        <v>NT</v>
      </c>
      <c r="Q27" s="18" t="str">
        <f>'P12'!$E25</f>
        <v>NT</v>
      </c>
      <c r="R27" s="18" t="str">
        <f>'P13'!$E25</f>
        <v>NT</v>
      </c>
      <c r="S27" s="18" t="str">
        <f>'P14'!$E25</f>
        <v>NT</v>
      </c>
      <c r="T27" s="18" t="str">
        <f>'P15'!$E25</f>
        <v>NT</v>
      </c>
      <c r="U27" s="20">
        <f t="shared" si="5"/>
        <v>0</v>
      </c>
      <c r="V27" s="20">
        <f t="shared" si="6"/>
        <v>0</v>
      </c>
      <c r="W27" s="20">
        <f t="shared" si="7"/>
        <v>0</v>
      </c>
      <c r="X27" s="20">
        <f t="shared" si="8"/>
        <v>15</v>
      </c>
      <c r="Y27" s="13" t="str">
        <f t="shared" si="9"/>
        <v>NT</v>
      </c>
      <c r="Z27" s="13"/>
      <c r="AA27" s="13">
        <v>4</v>
      </c>
      <c r="AB27" s="18" t="str">
        <f>Criteria!$C24</f>
        <v>4.8</v>
      </c>
      <c r="AC27" s="18" t="str">
        <f>Criteria!$A$17</f>
        <v>MULTIMEDIA</v>
      </c>
      <c r="AD27" s="18" t="str">
        <f>'P01'!$F25</f>
        <v>N</v>
      </c>
      <c r="AE27" s="18" t="str">
        <f>'P02'!$F25</f>
        <v>N</v>
      </c>
      <c r="AF27" s="18" t="str">
        <f>'P03'!$F25</f>
        <v>N</v>
      </c>
      <c r="AG27" s="18" t="str">
        <f>'P04'!$F25</f>
        <v>N</v>
      </c>
      <c r="AH27" s="18" t="str">
        <f>'P05'!$F25</f>
        <v>N</v>
      </c>
      <c r="AI27" s="18" t="str">
        <f>'P06'!$F25</f>
        <v>N</v>
      </c>
      <c r="AJ27" s="18" t="str">
        <f>'P07'!$F25</f>
        <v>N</v>
      </c>
      <c r="AK27" s="18" t="str">
        <f>'P08'!$F25</f>
        <v>N</v>
      </c>
      <c r="AL27" s="18" t="str">
        <f>'P09'!$F25</f>
        <v>N</v>
      </c>
      <c r="AM27" s="18" t="str">
        <f>'P10'!$F25</f>
        <v>N</v>
      </c>
      <c r="AN27" s="18" t="str">
        <f>'P11'!$F25</f>
        <v>N</v>
      </c>
      <c r="AO27" s="18" t="str">
        <f>'P12'!$F25</f>
        <v>N</v>
      </c>
      <c r="AP27" s="18" t="str">
        <f>'P13'!$F25</f>
        <v>N</v>
      </c>
      <c r="AQ27" s="18" t="str">
        <f>'P14'!$F25</f>
        <v>N</v>
      </c>
      <c r="AR27" s="18" t="str">
        <f>'P15'!$F25</f>
        <v>N</v>
      </c>
      <c r="AS27" s="20">
        <f t="shared" si="10"/>
        <v>0</v>
      </c>
      <c r="AT27" s="20">
        <f t="shared" si="11"/>
        <v>0</v>
      </c>
    </row>
    <row r="28" spans="1:46" x14ac:dyDescent="0.25">
      <c r="A28" s="13">
        <v>4</v>
      </c>
      <c r="B28" s="18" t="str">
        <f>Criteria!$B25</f>
        <v>RGAA</v>
      </c>
      <c r="C28" s="18" t="str">
        <f>Criteria!$C25</f>
        <v>4.9</v>
      </c>
      <c r="D28" s="18" t="str">
        <f>Criteria!$A$17</f>
        <v>MULTIMEDIA</v>
      </c>
      <c r="E28" s="18" t="s">
        <v>138</v>
      </c>
      <c r="F28" s="18" t="str">
        <f>'P01'!$E26</f>
        <v>NT</v>
      </c>
      <c r="G28" s="18" t="str">
        <f>'P02'!$E26</f>
        <v>NT</v>
      </c>
      <c r="H28" s="18" t="str">
        <f>'P03'!$E26</f>
        <v>NT</v>
      </c>
      <c r="I28" s="18" t="str">
        <f>'P04'!$E26</f>
        <v>NT</v>
      </c>
      <c r="J28" s="18" t="str">
        <f>'P05'!$E26</f>
        <v>NT</v>
      </c>
      <c r="K28" s="18" t="str">
        <f>'P06'!$E26</f>
        <v>NT</v>
      </c>
      <c r="L28" s="18" t="str">
        <f>'P07'!$E26</f>
        <v>NT</v>
      </c>
      <c r="M28" s="18" t="str">
        <f>'P08'!$E26</f>
        <v>NT</v>
      </c>
      <c r="N28" s="18" t="str">
        <f>'P09'!$E26</f>
        <v>NT</v>
      </c>
      <c r="O28" s="18" t="str">
        <f>'P10'!$E26</f>
        <v>NT</v>
      </c>
      <c r="P28" s="18" t="str">
        <f>'P11'!$E26</f>
        <v>NT</v>
      </c>
      <c r="Q28" s="18" t="str">
        <f>'P12'!$E26</f>
        <v>NT</v>
      </c>
      <c r="R28" s="18" t="str">
        <f>'P13'!$E26</f>
        <v>NT</v>
      </c>
      <c r="S28" s="18" t="str">
        <f>'P14'!$E26</f>
        <v>NT</v>
      </c>
      <c r="T28" s="18" t="str">
        <f>'P15'!$E26</f>
        <v>NT</v>
      </c>
      <c r="U28" s="20">
        <f t="shared" si="5"/>
        <v>0</v>
      </c>
      <c r="V28" s="20">
        <f t="shared" si="6"/>
        <v>0</v>
      </c>
      <c r="W28" s="20">
        <f t="shared" si="7"/>
        <v>0</v>
      </c>
      <c r="X28" s="20">
        <f t="shared" si="8"/>
        <v>15</v>
      </c>
      <c r="Y28" s="13" t="str">
        <f t="shared" si="9"/>
        <v>NT</v>
      </c>
      <c r="Z28" s="13"/>
      <c r="AA28" s="13">
        <v>4</v>
      </c>
      <c r="AB28" s="18" t="str">
        <f>Criteria!$C25</f>
        <v>4.9</v>
      </c>
      <c r="AC28" s="18" t="str">
        <f>Criteria!$A$17</f>
        <v>MULTIMEDIA</v>
      </c>
      <c r="AD28" s="18" t="str">
        <f>'P01'!$F26</f>
        <v>N</v>
      </c>
      <c r="AE28" s="18" t="str">
        <f>'P02'!$F26</f>
        <v>N</v>
      </c>
      <c r="AF28" s="18" t="str">
        <f>'P03'!$F26</f>
        <v>N</v>
      </c>
      <c r="AG28" s="18" t="str">
        <f>'P04'!$F26</f>
        <v>N</v>
      </c>
      <c r="AH28" s="18" t="str">
        <f>'P05'!$F26</f>
        <v>N</v>
      </c>
      <c r="AI28" s="18" t="str">
        <f>'P06'!$F26</f>
        <v>N</v>
      </c>
      <c r="AJ28" s="18" t="str">
        <f>'P07'!$F26</f>
        <v>N</v>
      </c>
      <c r="AK28" s="18" t="str">
        <f>'P08'!$F26</f>
        <v>N</v>
      </c>
      <c r="AL28" s="18" t="str">
        <f>'P09'!$F26</f>
        <v>N</v>
      </c>
      <c r="AM28" s="18" t="str">
        <f>'P10'!$F26</f>
        <v>N</v>
      </c>
      <c r="AN28" s="18" t="str">
        <f>'P11'!$F26</f>
        <v>N</v>
      </c>
      <c r="AO28" s="18" t="str">
        <f>'P12'!$F26</f>
        <v>N</v>
      </c>
      <c r="AP28" s="18" t="str">
        <f>'P13'!$F26</f>
        <v>N</v>
      </c>
      <c r="AQ28" s="18" t="str">
        <f>'P14'!$F26</f>
        <v>N</v>
      </c>
      <c r="AR28" s="18" t="str">
        <f>'P15'!$F26</f>
        <v>N</v>
      </c>
      <c r="AS28" s="20">
        <f t="shared" si="10"/>
        <v>0</v>
      </c>
      <c r="AT28" s="20">
        <f t="shared" si="11"/>
        <v>0</v>
      </c>
    </row>
    <row r="29" spans="1:46" x14ac:dyDescent="0.25">
      <c r="A29" s="13">
        <v>4</v>
      </c>
      <c r="B29" s="18" t="str">
        <f>Criteria!$B26</f>
        <v>RGAA</v>
      </c>
      <c r="C29" s="18" t="str">
        <f>Criteria!$C26</f>
        <v>4.10</v>
      </c>
      <c r="D29" s="18" t="str">
        <f>Criteria!$A$17</f>
        <v>MULTIMEDIA</v>
      </c>
      <c r="E29" s="18" t="s">
        <v>138</v>
      </c>
      <c r="F29" s="18" t="str">
        <f>'P01'!$E27</f>
        <v>NT</v>
      </c>
      <c r="G29" s="18" t="str">
        <f>'P02'!$E27</f>
        <v>NT</v>
      </c>
      <c r="H29" s="18" t="str">
        <f>'P03'!$E27</f>
        <v>NT</v>
      </c>
      <c r="I29" s="18" t="str">
        <f>'P04'!$E27</f>
        <v>NT</v>
      </c>
      <c r="J29" s="18" t="str">
        <f>'P05'!$E27</f>
        <v>NT</v>
      </c>
      <c r="K29" s="18" t="str">
        <f>'P06'!$E27</f>
        <v>NT</v>
      </c>
      <c r="L29" s="18" t="str">
        <f>'P07'!$E27</f>
        <v>NT</v>
      </c>
      <c r="M29" s="18" t="str">
        <f>'P08'!$E27</f>
        <v>NT</v>
      </c>
      <c r="N29" s="18" t="str">
        <f>'P09'!$E27</f>
        <v>NT</v>
      </c>
      <c r="O29" s="18" t="str">
        <f>'P10'!$E27</f>
        <v>NT</v>
      </c>
      <c r="P29" s="18" t="str">
        <f>'P11'!$E27</f>
        <v>NT</v>
      </c>
      <c r="Q29" s="18" t="str">
        <f>'P12'!$E27</f>
        <v>NT</v>
      </c>
      <c r="R29" s="18" t="str">
        <f>'P13'!$E27</f>
        <v>NT</v>
      </c>
      <c r="S29" s="18" t="str">
        <f>'P14'!$E27</f>
        <v>NT</v>
      </c>
      <c r="T29" s="18" t="str">
        <f>'P15'!$E27</f>
        <v>NT</v>
      </c>
      <c r="U29" s="20">
        <f t="shared" si="5"/>
        <v>0</v>
      </c>
      <c r="V29" s="20">
        <f t="shared" si="6"/>
        <v>0</v>
      </c>
      <c r="W29" s="20">
        <f t="shared" si="7"/>
        <v>0</v>
      </c>
      <c r="X29" s="20">
        <f t="shared" si="8"/>
        <v>15</v>
      </c>
      <c r="Y29" s="13" t="str">
        <f t="shared" si="9"/>
        <v>NT</v>
      </c>
      <c r="Z29" s="13"/>
      <c r="AA29" s="13">
        <v>4</v>
      </c>
      <c r="AB29" s="18" t="str">
        <f>Criteria!$C26</f>
        <v>4.10</v>
      </c>
      <c r="AC29" s="18" t="str">
        <f>Criteria!$A$17</f>
        <v>MULTIMEDIA</v>
      </c>
      <c r="AD29" s="18" t="str">
        <f>'P01'!$F27</f>
        <v>N</v>
      </c>
      <c r="AE29" s="18" t="str">
        <f>'P02'!$F27</f>
        <v>N</v>
      </c>
      <c r="AF29" s="18" t="str">
        <f>'P03'!$F27</f>
        <v>N</v>
      </c>
      <c r="AG29" s="18" t="str">
        <f>'P04'!$F27</f>
        <v>N</v>
      </c>
      <c r="AH29" s="18" t="str">
        <f>'P05'!$F27</f>
        <v>N</v>
      </c>
      <c r="AI29" s="18" t="str">
        <f>'P06'!$F27</f>
        <v>N</v>
      </c>
      <c r="AJ29" s="18" t="str">
        <f>'P07'!$F27</f>
        <v>N</v>
      </c>
      <c r="AK29" s="18" t="str">
        <f>'P08'!$F27</f>
        <v>N</v>
      </c>
      <c r="AL29" s="18" t="str">
        <f>'P09'!$F27</f>
        <v>N</v>
      </c>
      <c r="AM29" s="18" t="str">
        <f>'P10'!$F27</f>
        <v>N</v>
      </c>
      <c r="AN29" s="18" t="str">
        <f>'P11'!$F27</f>
        <v>N</v>
      </c>
      <c r="AO29" s="18" t="str">
        <f>'P12'!$F27</f>
        <v>N</v>
      </c>
      <c r="AP29" s="18" t="str">
        <f>'P13'!$F27</f>
        <v>N</v>
      </c>
      <c r="AQ29" s="18" t="str">
        <f>'P14'!$F27</f>
        <v>N</v>
      </c>
      <c r="AR29" s="18" t="str">
        <f>'P15'!$F27</f>
        <v>N</v>
      </c>
      <c r="AS29" s="20">
        <f t="shared" si="10"/>
        <v>0</v>
      </c>
      <c r="AT29" s="20">
        <f t="shared" si="11"/>
        <v>0</v>
      </c>
    </row>
    <row r="30" spans="1:46" x14ac:dyDescent="0.25">
      <c r="A30" s="13">
        <v>4</v>
      </c>
      <c r="B30" s="18" t="str">
        <f>Criteria!$B27</f>
        <v>RGAA</v>
      </c>
      <c r="C30" s="18" t="str">
        <f>Criteria!$C27</f>
        <v>4.11</v>
      </c>
      <c r="D30" s="18" t="str">
        <f>Criteria!$A$17</f>
        <v>MULTIMEDIA</v>
      </c>
      <c r="E30" s="18" t="s">
        <v>138</v>
      </c>
      <c r="F30" s="18" t="str">
        <f>'P01'!$E28</f>
        <v>NT</v>
      </c>
      <c r="G30" s="18" t="str">
        <f>'P02'!$E28</f>
        <v>NT</v>
      </c>
      <c r="H30" s="18" t="str">
        <f>'P03'!$E28</f>
        <v>NT</v>
      </c>
      <c r="I30" s="18" t="str">
        <f>'P04'!$E28</f>
        <v>NT</v>
      </c>
      <c r="J30" s="18" t="str">
        <f>'P05'!$E28</f>
        <v>NT</v>
      </c>
      <c r="K30" s="18" t="str">
        <f>'P06'!$E28</f>
        <v>NT</v>
      </c>
      <c r="L30" s="18" t="str">
        <f>'P07'!$E28</f>
        <v>NT</v>
      </c>
      <c r="M30" s="18" t="str">
        <f>'P08'!$E28</f>
        <v>NT</v>
      </c>
      <c r="N30" s="18" t="str">
        <f>'P09'!$E28</f>
        <v>NT</v>
      </c>
      <c r="O30" s="18" t="str">
        <f>'P10'!$E28</f>
        <v>NT</v>
      </c>
      <c r="P30" s="18" t="str">
        <f>'P11'!$E28</f>
        <v>NT</v>
      </c>
      <c r="Q30" s="18" t="str">
        <f>'P12'!$E28</f>
        <v>NT</v>
      </c>
      <c r="R30" s="18" t="str">
        <f>'P13'!$E28</f>
        <v>NT</v>
      </c>
      <c r="S30" s="18" t="str">
        <f>'P14'!$E28</f>
        <v>NT</v>
      </c>
      <c r="T30" s="18" t="str">
        <f>'P15'!$E28</f>
        <v>NT</v>
      </c>
      <c r="U30" s="20">
        <f t="shared" si="5"/>
        <v>0</v>
      </c>
      <c r="V30" s="20">
        <f t="shared" si="6"/>
        <v>0</v>
      </c>
      <c r="W30" s="20">
        <f t="shared" si="7"/>
        <v>0</v>
      </c>
      <c r="X30" s="20">
        <f t="shared" si="8"/>
        <v>15</v>
      </c>
      <c r="Y30" s="13" t="str">
        <f t="shared" si="9"/>
        <v>NT</v>
      </c>
      <c r="Z30" s="13"/>
      <c r="AA30" s="13">
        <v>4</v>
      </c>
      <c r="AB30" s="18" t="str">
        <f>Criteria!$C27</f>
        <v>4.11</v>
      </c>
      <c r="AC30" s="18" t="str">
        <f>Criteria!$A$17</f>
        <v>MULTIMEDIA</v>
      </c>
      <c r="AD30" s="18" t="str">
        <f>'P01'!$F28</f>
        <v>N</v>
      </c>
      <c r="AE30" s="18" t="str">
        <f>'P02'!$F28</f>
        <v>N</v>
      </c>
      <c r="AF30" s="18" t="str">
        <f>'P03'!$F28</f>
        <v>N</v>
      </c>
      <c r="AG30" s="18" t="str">
        <f>'P04'!$F28</f>
        <v>N</v>
      </c>
      <c r="AH30" s="18" t="str">
        <f>'P05'!$F28</f>
        <v>N</v>
      </c>
      <c r="AI30" s="18" t="str">
        <f>'P06'!$F28</f>
        <v>N</v>
      </c>
      <c r="AJ30" s="18" t="str">
        <f>'P07'!$F28</f>
        <v>N</v>
      </c>
      <c r="AK30" s="18" t="str">
        <f>'P08'!$F28</f>
        <v>N</v>
      </c>
      <c r="AL30" s="18" t="str">
        <f>'P09'!$F28</f>
        <v>N</v>
      </c>
      <c r="AM30" s="18" t="str">
        <f>'P10'!$F28</f>
        <v>N</v>
      </c>
      <c r="AN30" s="18" t="str">
        <f>'P11'!$F28</f>
        <v>N</v>
      </c>
      <c r="AO30" s="18" t="str">
        <f>'P12'!$F28</f>
        <v>N</v>
      </c>
      <c r="AP30" s="18" t="str">
        <f>'P13'!$F28</f>
        <v>N</v>
      </c>
      <c r="AQ30" s="18" t="str">
        <f>'P14'!$F28</f>
        <v>N</v>
      </c>
      <c r="AR30" s="18" t="str">
        <f>'P15'!$F28</f>
        <v>N</v>
      </c>
      <c r="AS30" s="20">
        <f t="shared" si="10"/>
        <v>0</v>
      </c>
      <c r="AT30" s="20">
        <f t="shared" si="11"/>
        <v>0</v>
      </c>
    </row>
    <row r="31" spans="1:46" x14ac:dyDescent="0.25">
      <c r="A31" s="13">
        <v>4</v>
      </c>
      <c r="B31" s="18" t="str">
        <f>Criteria!$B28</f>
        <v>RGAA</v>
      </c>
      <c r="C31" s="18" t="str">
        <f>Criteria!$C28</f>
        <v>4.12</v>
      </c>
      <c r="D31" s="18" t="str">
        <f>Criteria!$A$17</f>
        <v>MULTIMEDIA</v>
      </c>
      <c r="E31" s="18" t="s">
        <v>138</v>
      </c>
      <c r="F31" s="18" t="str">
        <f>'P01'!$E29</f>
        <v>NT</v>
      </c>
      <c r="G31" s="18" t="str">
        <f>'P02'!$E29</f>
        <v>NT</v>
      </c>
      <c r="H31" s="18" t="str">
        <f>'P03'!$E29</f>
        <v>NT</v>
      </c>
      <c r="I31" s="18" t="str">
        <f>'P04'!$E29</f>
        <v>NT</v>
      </c>
      <c r="J31" s="18" t="str">
        <f>'P05'!$E29</f>
        <v>NT</v>
      </c>
      <c r="K31" s="18" t="str">
        <f>'P06'!$E29</f>
        <v>NT</v>
      </c>
      <c r="L31" s="18" t="str">
        <f>'P07'!$E29</f>
        <v>NT</v>
      </c>
      <c r="M31" s="18" t="str">
        <f>'P08'!$E29</f>
        <v>NT</v>
      </c>
      <c r="N31" s="18" t="str">
        <f>'P09'!$E29</f>
        <v>NT</v>
      </c>
      <c r="O31" s="18" t="str">
        <f>'P10'!$E29</f>
        <v>NT</v>
      </c>
      <c r="P31" s="18" t="str">
        <f>'P11'!$E29</f>
        <v>NT</v>
      </c>
      <c r="Q31" s="18" t="str">
        <f>'P12'!$E29</f>
        <v>NT</v>
      </c>
      <c r="R31" s="18" t="str">
        <f>'P13'!$E29</f>
        <v>NT</v>
      </c>
      <c r="S31" s="18" t="str">
        <f>'P14'!$E29</f>
        <v>NT</v>
      </c>
      <c r="T31" s="18" t="str">
        <f>'P15'!$E29</f>
        <v>NT</v>
      </c>
      <c r="U31" s="20">
        <f t="shared" si="5"/>
        <v>0</v>
      </c>
      <c r="V31" s="20">
        <f t="shared" si="6"/>
        <v>0</v>
      </c>
      <c r="W31" s="20">
        <f t="shared" si="7"/>
        <v>0</v>
      </c>
      <c r="X31" s="20">
        <f t="shared" si="8"/>
        <v>15</v>
      </c>
      <c r="Y31" s="13" t="str">
        <f t="shared" si="9"/>
        <v>NT</v>
      </c>
      <c r="Z31" s="13"/>
      <c r="AA31" s="13">
        <v>4</v>
      </c>
      <c r="AB31" s="18" t="str">
        <f>Criteria!$C28</f>
        <v>4.12</v>
      </c>
      <c r="AC31" s="18" t="str">
        <f>Criteria!$A$17</f>
        <v>MULTIMEDIA</v>
      </c>
      <c r="AD31" s="18" t="str">
        <f>'P01'!$F29</f>
        <v>N</v>
      </c>
      <c r="AE31" s="18" t="str">
        <f>'P02'!$F29</f>
        <v>N</v>
      </c>
      <c r="AF31" s="18" t="str">
        <f>'P03'!$F29</f>
        <v>N</v>
      </c>
      <c r="AG31" s="18" t="str">
        <f>'P04'!$F29</f>
        <v>N</v>
      </c>
      <c r="AH31" s="18" t="str">
        <f>'P05'!$F29</f>
        <v>N</v>
      </c>
      <c r="AI31" s="18" t="str">
        <f>'P06'!$F29</f>
        <v>N</v>
      </c>
      <c r="AJ31" s="18" t="str">
        <f>'P07'!$F29</f>
        <v>N</v>
      </c>
      <c r="AK31" s="18" t="str">
        <f>'P08'!$F29</f>
        <v>N</v>
      </c>
      <c r="AL31" s="18" t="str">
        <f>'P09'!$F29</f>
        <v>N</v>
      </c>
      <c r="AM31" s="18" t="str">
        <f>'P10'!$F29</f>
        <v>N</v>
      </c>
      <c r="AN31" s="18" t="str">
        <f>'P11'!$F29</f>
        <v>N</v>
      </c>
      <c r="AO31" s="18" t="str">
        <f>'P12'!$F29</f>
        <v>N</v>
      </c>
      <c r="AP31" s="18" t="str">
        <f>'P13'!$F29</f>
        <v>N</v>
      </c>
      <c r="AQ31" s="18" t="str">
        <f>'P14'!$F29</f>
        <v>N</v>
      </c>
      <c r="AR31" s="18" t="str">
        <f>'P15'!$F29</f>
        <v>N</v>
      </c>
      <c r="AS31" s="20">
        <f t="shared" si="10"/>
        <v>0</v>
      </c>
      <c r="AT31" s="20">
        <f t="shared" si="11"/>
        <v>0</v>
      </c>
    </row>
    <row r="32" spans="1:46" x14ac:dyDescent="0.25">
      <c r="A32" s="13">
        <v>4</v>
      </c>
      <c r="B32" s="18" t="str">
        <f>Criteria!$B29</f>
        <v>RGAA</v>
      </c>
      <c r="C32" s="18" t="str">
        <f>Criteria!$C29</f>
        <v>4.13</v>
      </c>
      <c r="D32" s="18" t="str">
        <f>Criteria!$A$17</f>
        <v>MULTIMEDIA</v>
      </c>
      <c r="E32" s="18" t="s">
        <v>138</v>
      </c>
      <c r="F32" s="18" t="str">
        <f>'P01'!$E30</f>
        <v>NT</v>
      </c>
      <c r="G32" s="18" t="str">
        <f>'P02'!$E30</f>
        <v>NT</v>
      </c>
      <c r="H32" s="18" t="str">
        <f>'P03'!$E30</f>
        <v>NT</v>
      </c>
      <c r="I32" s="18" t="str">
        <f>'P04'!$E30</f>
        <v>NT</v>
      </c>
      <c r="J32" s="18" t="str">
        <f>'P05'!$E30</f>
        <v>NT</v>
      </c>
      <c r="K32" s="18" t="str">
        <f>'P06'!$E30</f>
        <v>NT</v>
      </c>
      <c r="L32" s="18" t="str">
        <f>'P07'!$E30</f>
        <v>NT</v>
      </c>
      <c r="M32" s="18" t="str">
        <f>'P08'!$E30</f>
        <v>NT</v>
      </c>
      <c r="N32" s="18" t="str">
        <f>'P09'!$E30</f>
        <v>NT</v>
      </c>
      <c r="O32" s="18" t="str">
        <f>'P10'!$E30</f>
        <v>NT</v>
      </c>
      <c r="P32" s="18" t="str">
        <f>'P11'!$E30</f>
        <v>NT</v>
      </c>
      <c r="Q32" s="18" t="str">
        <f>'P12'!$E30</f>
        <v>NT</v>
      </c>
      <c r="R32" s="18" t="str">
        <f>'P13'!$E30</f>
        <v>NT</v>
      </c>
      <c r="S32" s="18" t="str">
        <f>'P14'!$E30</f>
        <v>NT</v>
      </c>
      <c r="T32" s="18" t="str">
        <f>'P15'!$E30</f>
        <v>NT</v>
      </c>
      <c r="U32" s="20">
        <f t="shared" si="5"/>
        <v>0</v>
      </c>
      <c r="V32" s="20">
        <f t="shared" si="6"/>
        <v>0</v>
      </c>
      <c r="W32" s="20">
        <f t="shared" si="7"/>
        <v>0</v>
      </c>
      <c r="X32" s="20">
        <f t="shared" si="8"/>
        <v>15</v>
      </c>
      <c r="Y32" s="13" t="str">
        <f t="shared" si="9"/>
        <v>NT</v>
      </c>
      <c r="Z32" s="13"/>
      <c r="AA32" s="13">
        <v>4</v>
      </c>
      <c r="AB32" s="18" t="str">
        <f>Criteria!$C29</f>
        <v>4.13</v>
      </c>
      <c r="AC32" s="18" t="str">
        <f>Criteria!$A$17</f>
        <v>MULTIMEDIA</v>
      </c>
      <c r="AD32" s="18" t="str">
        <f>'P01'!$F30</f>
        <v>N</v>
      </c>
      <c r="AE32" s="18" t="str">
        <f>'P02'!$F30</f>
        <v>N</v>
      </c>
      <c r="AF32" s="18" t="str">
        <f>'P03'!$F30</f>
        <v>N</v>
      </c>
      <c r="AG32" s="18" t="str">
        <f>'P04'!$F30</f>
        <v>N</v>
      </c>
      <c r="AH32" s="18" t="str">
        <f>'P05'!$F30</f>
        <v>N</v>
      </c>
      <c r="AI32" s="18" t="str">
        <f>'P06'!$F30</f>
        <v>N</v>
      </c>
      <c r="AJ32" s="18" t="str">
        <f>'P07'!$F30</f>
        <v>N</v>
      </c>
      <c r="AK32" s="18" t="str">
        <f>'P08'!$F30</f>
        <v>N</v>
      </c>
      <c r="AL32" s="18" t="str">
        <f>'P09'!$F30</f>
        <v>N</v>
      </c>
      <c r="AM32" s="18" t="str">
        <f>'P10'!$F30</f>
        <v>N</v>
      </c>
      <c r="AN32" s="18" t="str">
        <f>'P11'!$F30</f>
        <v>N</v>
      </c>
      <c r="AO32" s="18" t="str">
        <f>'P12'!$F30</f>
        <v>N</v>
      </c>
      <c r="AP32" s="18" t="str">
        <f>'P13'!$F30</f>
        <v>N</v>
      </c>
      <c r="AQ32" s="18" t="str">
        <f>'P14'!$F30</f>
        <v>N</v>
      </c>
      <c r="AR32" s="18" t="str">
        <f>'P15'!$F30</f>
        <v>N</v>
      </c>
      <c r="AS32" s="20">
        <f t="shared" si="10"/>
        <v>0</v>
      </c>
      <c r="AT32" s="20">
        <f t="shared" si="11"/>
        <v>0</v>
      </c>
    </row>
    <row r="33" spans="1:46" x14ac:dyDescent="0.25">
      <c r="A33" s="13">
        <v>4</v>
      </c>
      <c r="B33" s="18" t="str">
        <f>Criteria!$B30</f>
        <v>-</v>
      </c>
      <c r="C33" s="18" t="str">
        <f>Criteria!$C30</f>
        <v>4.14</v>
      </c>
      <c r="D33" s="18" t="str">
        <f>Criteria!$A$17</f>
        <v>MULTIMEDIA</v>
      </c>
      <c r="E33" s="18" t="s">
        <v>139</v>
      </c>
      <c r="F33" s="18" t="str">
        <f>'P01'!$E31</f>
        <v>NT</v>
      </c>
      <c r="G33" s="18" t="str">
        <f>'P02'!$E31</f>
        <v>NT</v>
      </c>
      <c r="H33" s="18" t="str">
        <f>'P03'!$E31</f>
        <v>NT</v>
      </c>
      <c r="I33" s="18" t="str">
        <f>'P04'!$E31</f>
        <v>NT</v>
      </c>
      <c r="J33" s="18" t="str">
        <f>'P05'!$E31</f>
        <v>NT</v>
      </c>
      <c r="K33" s="18" t="str">
        <f>'P06'!$E31</f>
        <v>NT</v>
      </c>
      <c r="L33" s="18" t="str">
        <f>'P07'!$E31</f>
        <v>NT</v>
      </c>
      <c r="M33" s="18" t="str">
        <f>'P08'!$E31</f>
        <v>NT</v>
      </c>
      <c r="N33" s="18" t="str">
        <f>'P09'!$E31</f>
        <v>NT</v>
      </c>
      <c r="O33" s="18" t="str">
        <f>'P10'!$E31</f>
        <v>NT</v>
      </c>
      <c r="P33" s="18" t="str">
        <f>'P11'!$E31</f>
        <v>NT</v>
      </c>
      <c r="Q33" s="18" t="str">
        <f>'P12'!$E31</f>
        <v>NT</v>
      </c>
      <c r="R33" s="18" t="str">
        <f>'P13'!$E31</f>
        <v>NT</v>
      </c>
      <c r="S33" s="18" t="str">
        <f>'P14'!$E31</f>
        <v>NT</v>
      </c>
      <c r="T33" s="18" t="str">
        <f>'P15'!$E31</f>
        <v>NT</v>
      </c>
      <c r="U33" s="20">
        <f t="shared" si="5"/>
        <v>0</v>
      </c>
      <c r="V33" s="20">
        <f t="shared" si="6"/>
        <v>0</v>
      </c>
      <c r="W33" s="20">
        <f t="shared" si="7"/>
        <v>0</v>
      </c>
      <c r="X33" s="20">
        <f t="shared" si="8"/>
        <v>15</v>
      </c>
      <c r="Y33" s="13" t="str">
        <f t="shared" si="9"/>
        <v>NT</v>
      </c>
      <c r="Z33" s="13"/>
      <c r="AA33" s="13">
        <v>4</v>
      </c>
      <c r="AB33" s="18" t="str">
        <f>Criteria!$C30</f>
        <v>4.14</v>
      </c>
      <c r="AC33" s="18" t="str">
        <f>Criteria!$A$17</f>
        <v>MULTIMEDIA</v>
      </c>
      <c r="AD33" s="18" t="str">
        <f>'P01'!$F31</f>
        <v>N</v>
      </c>
      <c r="AE33" s="18" t="str">
        <f>'P02'!$F31</f>
        <v>N</v>
      </c>
      <c r="AF33" s="18" t="str">
        <f>'P03'!$F31</f>
        <v>N</v>
      </c>
      <c r="AG33" s="18" t="str">
        <f>'P04'!$F31</f>
        <v>N</v>
      </c>
      <c r="AH33" s="18" t="str">
        <f>'P05'!$F31</f>
        <v>N</v>
      </c>
      <c r="AI33" s="18" t="str">
        <f>'P06'!$F31</f>
        <v>N</v>
      </c>
      <c r="AJ33" s="18" t="str">
        <f>'P07'!$F31</f>
        <v>N</v>
      </c>
      <c r="AK33" s="18" t="str">
        <f>'P08'!$F31</f>
        <v>N</v>
      </c>
      <c r="AL33" s="18" t="str">
        <f>'P09'!$F31</f>
        <v>N</v>
      </c>
      <c r="AM33" s="18" t="str">
        <f>'P10'!$F31</f>
        <v>N</v>
      </c>
      <c r="AN33" s="18" t="str">
        <f>'P11'!$F31</f>
        <v>N</v>
      </c>
      <c r="AO33" s="18" t="str">
        <f>'P12'!$F31</f>
        <v>N</v>
      </c>
      <c r="AP33" s="18" t="str">
        <f>'P13'!$F31</f>
        <v>N</v>
      </c>
      <c r="AQ33" s="18" t="str">
        <f>'P14'!$F31</f>
        <v>N</v>
      </c>
      <c r="AR33" s="18" t="str">
        <f>'P15'!$F31</f>
        <v>N</v>
      </c>
      <c r="AS33" s="20">
        <f t="shared" si="10"/>
        <v>0</v>
      </c>
      <c r="AT33" s="20">
        <f t="shared" si="11"/>
        <v>0</v>
      </c>
    </row>
    <row r="34" spans="1:46" x14ac:dyDescent="0.25">
      <c r="A34" s="13">
        <v>4</v>
      </c>
      <c r="B34" s="18" t="str">
        <f>Criteria!$B31</f>
        <v>-</v>
      </c>
      <c r="C34" s="18" t="str">
        <f>Criteria!$C31</f>
        <v>4.15</v>
      </c>
      <c r="D34" s="18" t="str">
        <f>Criteria!$A$17</f>
        <v>MULTIMEDIA</v>
      </c>
      <c r="E34" s="18" t="s">
        <v>139</v>
      </c>
      <c r="F34" s="18" t="str">
        <f>'P01'!$E32</f>
        <v>NT</v>
      </c>
      <c r="G34" s="18" t="str">
        <f>'P02'!$E32</f>
        <v>NT</v>
      </c>
      <c r="H34" s="18" t="str">
        <f>'P03'!$E32</f>
        <v>NT</v>
      </c>
      <c r="I34" s="18" t="str">
        <f>'P04'!$E32</f>
        <v>NT</v>
      </c>
      <c r="J34" s="18" t="str">
        <f>'P05'!$E32</f>
        <v>NT</v>
      </c>
      <c r="K34" s="18" t="str">
        <f>'P06'!$E32</f>
        <v>NT</v>
      </c>
      <c r="L34" s="18" t="str">
        <f>'P07'!$E32</f>
        <v>NT</v>
      </c>
      <c r="M34" s="18" t="str">
        <f>'P08'!$E32</f>
        <v>NT</v>
      </c>
      <c r="N34" s="18" t="str">
        <f>'P09'!$E32</f>
        <v>NT</v>
      </c>
      <c r="O34" s="18" t="str">
        <f>'P10'!$E32</f>
        <v>NT</v>
      </c>
      <c r="P34" s="18" t="str">
        <f>'P11'!$E32</f>
        <v>NT</v>
      </c>
      <c r="Q34" s="18" t="str">
        <f>'P12'!$E32</f>
        <v>NT</v>
      </c>
      <c r="R34" s="18" t="str">
        <f>'P13'!$E32</f>
        <v>NT</v>
      </c>
      <c r="S34" s="18" t="str">
        <f>'P14'!$E32</f>
        <v>NT</v>
      </c>
      <c r="T34" s="18" t="str">
        <f>'P15'!$E32</f>
        <v>NT</v>
      </c>
      <c r="U34" s="20">
        <f t="shared" si="5"/>
        <v>0</v>
      </c>
      <c r="V34" s="20">
        <f t="shared" si="6"/>
        <v>0</v>
      </c>
      <c r="W34" s="20">
        <f t="shared" si="7"/>
        <v>0</v>
      </c>
      <c r="X34" s="20">
        <f t="shared" si="8"/>
        <v>15</v>
      </c>
      <c r="Y34" s="13" t="str">
        <f t="shared" si="9"/>
        <v>NT</v>
      </c>
      <c r="Z34" s="13"/>
      <c r="AA34" s="13">
        <v>4</v>
      </c>
      <c r="AB34" s="18" t="str">
        <f>Criteria!$C31</f>
        <v>4.15</v>
      </c>
      <c r="AC34" s="18" t="str">
        <f>Criteria!$A$17</f>
        <v>MULTIMEDIA</v>
      </c>
      <c r="AD34" s="18" t="str">
        <f>'P01'!$F32</f>
        <v>N</v>
      </c>
      <c r="AE34" s="18" t="str">
        <f>'P02'!$F32</f>
        <v>N</v>
      </c>
      <c r="AF34" s="18" t="str">
        <f>'P03'!$F32</f>
        <v>N</v>
      </c>
      <c r="AG34" s="18" t="str">
        <f>'P04'!$F32</f>
        <v>N</v>
      </c>
      <c r="AH34" s="18" t="str">
        <f>'P05'!$F32</f>
        <v>N</v>
      </c>
      <c r="AI34" s="18" t="str">
        <f>'P06'!$F32</f>
        <v>N</v>
      </c>
      <c r="AJ34" s="18" t="str">
        <f>'P07'!$F32</f>
        <v>N</v>
      </c>
      <c r="AK34" s="18" t="str">
        <f>'P08'!$F32</f>
        <v>N</v>
      </c>
      <c r="AL34" s="18" t="str">
        <f>'P09'!$F32</f>
        <v>N</v>
      </c>
      <c r="AM34" s="18" t="str">
        <f>'P10'!$F32</f>
        <v>N</v>
      </c>
      <c r="AN34" s="18" t="str">
        <f>'P11'!$F32</f>
        <v>N</v>
      </c>
      <c r="AO34" s="18" t="str">
        <f>'P12'!$F32</f>
        <v>N</v>
      </c>
      <c r="AP34" s="18" t="str">
        <f>'P13'!$F32</f>
        <v>N</v>
      </c>
      <c r="AQ34" s="18" t="str">
        <f>'P14'!$F32</f>
        <v>N</v>
      </c>
      <c r="AR34" s="18" t="str">
        <f>'P15'!$F32</f>
        <v>N</v>
      </c>
      <c r="AS34" s="20">
        <f t="shared" si="10"/>
        <v>0</v>
      </c>
      <c r="AT34" s="20">
        <f t="shared" si="11"/>
        <v>0</v>
      </c>
    </row>
    <row r="35" spans="1:46" x14ac:dyDescent="0.25">
      <c r="A35" s="13">
        <v>4</v>
      </c>
      <c r="B35" s="18" t="str">
        <f>Criteria!$B32</f>
        <v>-</v>
      </c>
      <c r="C35" s="18" t="str">
        <f>Criteria!$C32</f>
        <v>4.16</v>
      </c>
      <c r="D35" s="18" t="str">
        <f>Criteria!$A$17</f>
        <v>MULTIMEDIA</v>
      </c>
      <c r="E35" s="18" t="s">
        <v>139</v>
      </c>
      <c r="F35" s="18" t="str">
        <f>'P01'!$E33</f>
        <v>NT</v>
      </c>
      <c r="G35" s="18" t="str">
        <f>'P02'!$E33</f>
        <v>NT</v>
      </c>
      <c r="H35" s="18" t="str">
        <f>'P03'!$E33</f>
        <v>NT</v>
      </c>
      <c r="I35" s="18" t="str">
        <f>'P04'!$E33</f>
        <v>NT</v>
      </c>
      <c r="J35" s="18" t="str">
        <f>'P05'!$E33</f>
        <v>NT</v>
      </c>
      <c r="K35" s="18" t="str">
        <f>'P06'!$E33</f>
        <v>NT</v>
      </c>
      <c r="L35" s="18" t="str">
        <f>'P07'!$E33</f>
        <v>NT</v>
      </c>
      <c r="M35" s="18" t="str">
        <f>'P08'!$E33</f>
        <v>NT</v>
      </c>
      <c r="N35" s="18" t="str">
        <f>'P09'!$E33</f>
        <v>NT</v>
      </c>
      <c r="O35" s="18" t="str">
        <f>'P10'!$E33</f>
        <v>NT</v>
      </c>
      <c r="P35" s="18" t="str">
        <f>'P11'!$E33</f>
        <v>NT</v>
      </c>
      <c r="Q35" s="18" t="str">
        <f>'P12'!$E33</f>
        <v>NT</v>
      </c>
      <c r="R35" s="18" t="str">
        <f>'P13'!$E33</f>
        <v>NT</v>
      </c>
      <c r="S35" s="18" t="str">
        <f>'P14'!$E33</f>
        <v>NT</v>
      </c>
      <c r="T35" s="18" t="str">
        <f>'P15'!$E33</f>
        <v>NT</v>
      </c>
      <c r="U35" s="20">
        <f t="shared" si="5"/>
        <v>0</v>
      </c>
      <c r="V35" s="20">
        <f t="shared" si="6"/>
        <v>0</v>
      </c>
      <c r="W35" s="20">
        <f t="shared" si="7"/>
        <v>0</v>
      </c>
      <c r="X35" s="20">
        <f t="shared" si="8"/>
        <v>15</v>
      </c>
      <c r="Y35" s="13" t="str">
        <f t="shared" si="9"/>
        <v>NT</v>
      </c>
      <c r="Z35" s="13"/>
      <c r="AA35" s="13">
        <v>4</v>
      </c>
      <c r="AB35" s="18" t="str">
        <f>Criteria!$C32</f>
        <v>4.16</v>
      </c>
      <c r="AC35" s="18" t="str">
        <f>Criteria!$A$17</f>
        <v>MULTIMEDIA</v>
      </c>
      <c r="AD35" s="18" t="str">
        <f>'P01'!$F33</f>
        <v>N</v>
      </c>
      <c r="AE35" s="18" t="str">
        <f>'P02'!$F33</f>
        <v>N</v>
      </c>
      <c r="AF35" s="18" t="str">
        <f>'P03'!$F33</f>
        <v>N</v>
      </c>
      <c r="AG35" s="18" t="str">
        <f>'P04'!$F33</f>
        <v>N</v>
      </c>
      <c r="AH35" s="18" t="str">
        <f>'P05'!$F33</f>
        <v>N</v>
      </c>
      <c r="AI35" s="18" t="str">
        <f>'P06'!$F33</f>
        <v>N</v>
      </c>
      <c r="AJ35" s="18" t="str">
        <f>'P07'!$F33</f>
        <v>N</v>
      </c>
      <c r="AK35" s="18" t="str">
        <f>'P08'!$F33</f>
        <v>N</v>
      </c>
      <c r="AL35" s="18" t="str">
        <f>'P09'!$F33</f>
        <v>N</v>
      </c>
      <c r="AM35" s="18" t="str">
        <f>'P10'!$F33</f>
        <v>N</v>
      </c>
      <c r="AN35" s="18" t="str">
        <f>'P11'!$F33</f>
        <v>N</v>
      </c>
      <c r="AO35" s="18" t="str">
        <f>'P12'!$F33</f>
        <v>N</v>
      </c>
      <c r="AP35" s="18" t="str">
        <f>'P13'!$F33</f>
        <v>N</v>
      </c>
      <c r="AQ35" s="18" t="str">
        <f>'P14'!$F33</f>
        <v>N</v>
      </c>
      <c r="AR35" s="18" t="str">
        <f>'P15'!$F33</f>
        <v>N</v>
      </c>
      <c r="AS35" s="20">
        <f t="shared" si="10"/>
        <v>0</v>
      </c>
      <c r="AT35" s="20">
        <f t="shared" si="11"/>
        <v>0</v>
      </c>
    </row>
    <row r="36" spans="1:46" x14ac:dyDescent="0.25">
      <c r="A36" s="13">
        <v>4</v>
      </c>
      <c r="B36" s="18" t="str">
        <f>Criteria!$B33</f>
        <v>-</v>
      </c>
      <c r="C36" s="18" t="str">
        <f>Criteria!$C33</f>
        <v>4.17</v>
      </c>
      <c r="D36" s="18" t="str">
        <f>Criteria!$A$17</f>
        <v>MULTIMEDIA</v>
      </c>
      <c r="E36" s="18" t="s">
        <v>139</v>
      </c>
      <c r="F36" s="18" t="str">
        <f>'P01'!$E34</f>
        <v>NT</v>
      </c>
      <c r="G36" s="18" t="str">
        <f>'P02'!$E34</f>
        <v>NT</v>
      </c>
      <c r="H36" s="18" t="str">
        <f>'P03'!$E34</f>
        <v>NT</v>
      </c>
      <c r="I36" s="18" t="str">
        <f>'P04'!$E34</f>
        <v>NT</v>
      </c>
      <c r="J36" s="18" t="str">
        <f>'P05'!$E34</f>
        <v>NT</v>
      </c>
      <c r="K36" s="18" t="str">
        <f>'P06'!$E34</f>
        <v>NT</v>
      </c>
      <c r="L36" s="18" t="str">
        <f>'P07'!$E34</f>
        <v>NT</v>
      </c>
      <c r="M36" s="18" t="str">
        <f>'P08'!$E34</f>
        <v>NT</v>
      </c>
      <c r="N36" s="18" t="str">
        <f>'P09'!$E34</f>
        <v>NT</v>
      </c>
      <c r="O36" s="18" t="str">
        <f>'P10'!$E34</f>
        <v>NT</v>
      </c>
      <c r="P36" s="18" t="str">
        <f>'P11'!$E34</f>
        <v>NT</v>
      </c>
      <c r="Q36" s="18" t="str">
        <f>'P12'!$E34</f>
        <v>NT</v>
      </c>
      <c r="R36" s="18" t="str">
        <f>'P13'!$E34</f>
        <v>NT</v>
      </c>
      <c r="S36" s="18" t="str">
        <f>'P14'!$E34</f>
        <v>NT</v>
      </c>
      <c r="T36" s="18" t="str">
        <f>'P15'!$E34</f>
        <v>NT</v>
      </c>
      <c r="U36" s="20">
        <f t="shared" si="5"/>
        <v>0</v>
      </c>
      <c r="V36" s="20">
        <f t="shared" si="6"/>
        <v>0</v>
      </c>
      <c r="W36" s="20">
        <f t="shared" si="7"/>
        <v>0</v>
      </c>
      <c r="X36" s="20">
        <f t="shared" si="8"/>
        <v>15</v>
      </c>
      <c r="Y36" s="13" t="str">
        <f t="shared" si="9"/>
        <v>NT</v>
      </c>
      <c r="Z36" s="13"/>
      <c r="AA36" s="13">
        <v>4</v>
      </c>
      <c r="AB36" s="18" t="str">
        <f>Criteria!$C33</f>
        <v>4.17</v>
      </c>
      <c r="AC36" s="18" t="str">
        <f>Criteria!$A$17</f>
        <v>MULTIMEDIA</v>
      </c>
      <c r="AD36" s="18" t="str">
        <f>'P01'!$F34</f>
        <v>N</v>
      </c>
      <c r="AE36" s="18" t="str">
        <f>'P02'!$F34</f>
        <v>N</v>
      </c>
      <c r="AF36" s="18" t="str">
        <f>'P03'!$F34</f>
        <v>N</v>
      </c>
      <c r="AG36" s="18" t="str">
        <f>'P04'!$F34</f>
        <v>N</v>
      </c>
      <c r="AH36" s="18" t="str">
        <f>'P05'!$F34</f>
        <v>N</v>
      </c>
      <c r="AI36" s="18" t="str">
        <f>'P06'!$F34</f>
        <v>N</v>
      </c>
      <c r="AJ36" s="18" t="str">
        <f>'P07'!$F34</f>
        <v>N</v>
      </c>
      <c r="AK36" s="18" t="str">
        <f>'P08'!$F34</f>
        <v>N</v>
      </c>
      <c r="AL36" s="18" t="str">
        <f>'P09'!$F34</f>
        <v>N</v>
      </c>
      <c r="AM36" s="18" t="str">
        <f>'P10'!$F34</f>
        <v>N</v>
      </c>
      <c r="AN36" s="18" t="str">
        <f>'P11'!$F34</f>
        <v>N</v>
      </c>
      <c r="AO36" s="18" t="str">
        <f>'P12'!$F34</f>
        <v>N</v>
      </c>
      <c r="AP36" s="18" t="str">
        <f>'P13'!$F34</f>
        <v>N</v>
      </c>
      <c r="AQ36" s="18" t="str">
        <f>'P14'!$F34</f>
        <v>N</v>
      </c>
      <c r="AR36" s="18" t="str">
        <f>'P15'!$F34</f>
        <v>N</v>
      </c>
      <c r="AS36" s="20">
        <f t="shared" si="10"/>
        <v>0</v>
      </c>
      <c r="AT36" s="20">
        <f t="shared" si="11"/>
        <v>0</v>
      </c>
    </row>
    <row r="37" spans="1:46" x14ac:dyDescent="0.25">
      <c r="A37" s="13">
        <v>4</v>
      </c>
      <c r="B37" s="18" t="str">
        <f>Criteria!$B34</f>
        <v>-</v>
      </c>
      <c r="C37" s="18" t="str">
        <f>Criteria!$C34</f>
        <v>4.18</v>
      </c>
      <c r="D37" s="18" t="str">
        <f>Criteria!$A$17</f>
        <v>MULTIMEDIA</v>
      </c>
      <c r="E37" s="18" t="s">
        <v>139</v>
      </c>
      <c r="F37" s="18" t="str">
        <f>'P01'!$E35</f>
        <v>NT</v>
      </c>
      <c r="G37" s="18" t="str">
        <f>'P02'!$E35</f>
        <v>NT</v>
      </c>
      <c r="H37" s="18" t="str">
        <f>'P03'!$E35</f>
        <v>NT</v>
      </c>
      <c r="I37" s="18" t="str">
        <f>'P04'!$E35</f>
        <v>NT</v>
      </c>
      <c r="J37" s="18" t="str">
        <f>'P05'!$E35</f>
        <v>NT</v>
      </c>
      <c r="K37" s="18" t="str">
        <f>'P06'!$E35</f>
        <v>NT</v>
      </c>
      <c r="L37" s="18" t="str">
        <f>'P07'!$E35</f>
        <v>NT</v>
      </c>
      <c r="M37" s="18" t="str">
        <f>'P08'!$E35</f>
        <v>NT</v>
      </c>
      <c r="N37" s="18" t="str">
        <f>'P09'!$E35</f>
        <v>NT</v>
      </c>
      <c r="O37" s="18" t="str">
        <f>'P10'!$E35</f>
        <v>NT</v>
      </c>
      <c r="P37" s="18" t="str">
        <f>'P11'!$E35</f>
        <v>NT</v>
      </c>
      <c r="Q37" s="18" t="str">
        <f>'P12'!$E35</f>
        <v>NT</v>
      </c>
      <c r="R37" s="18" t="str">
        <f>'P13'!$E35</f>
        <v>NT</v>
      </c>
      <c r="S37" s="18" t="str">
        <f>'P14'!$E35</f>
        <v>NT</v>
      </c>
      <c r="T37" s="18" t="str">
        <f>'P15'!$E35</f>
        <v>NT</v>
      </c>
      <c r="U37" s="20">
        <f t="shared" si="5"/>
        <v>0</v>
      </c>
      <c r="V37" s="20">
        <f t="shared" si="6"/>
        <v>0</v>
      </c>
      <c r="W37" s="20">
        <f t="shared" si="7"/>
        <v>0</v>
      </c>
      <c r="X37" s="20">
        <f t="shared" si="8"/>
        <v>15</v>
      </c>
      <c r="Y37" s="13" t="str">
        <f t="shared" si="9"/>
        <v>NT</v>
      </c>
      <c r="Z37" s="13"/>
      <c r="AA37" s="13">
        <v>4</v>
      </c>
      <c r="AB37" s="18" t="str">
        <f>Criteria!$C34</f>
        <v>4.18</v>
      </c>
      <c r="AC37" s="18" t="str">
        <f>Criteria!$A$17</f>
        <v>MULTIMEDIA</v>
      </c>
      <c r="AD37" s="18" t="str">
        <f>'P01'!$F35</f>
        <v>N</v>
      </c>
      <c r="AE37" s="18" t="str">
        <f>'P02'!$F35</f>
        <v>N</v>
      </c>
      <c r="AF37" s="18" t="str">
        <f>'P03'!$F35</f>
        <v>N</v>
      </c>
      <c r="AG37" s="18" t="str">
        <f>'P04'!$F35</f>
        <v>N</v>
      </c>
      <c r="AH37" s="18" t="str">
        <f>'P05'!$F35</f>
        <v>N</v>
      </c>
      <c r="AI37" s="18" t="str">
        <f>'P06'!$F35</f>
        <v>N</v>
      </c>
      <c r="AJ37" s="18" t="str">
        <f>'P07'!$F35</f>
        <v>N</v>
      </c>
      <c r="AK37" s="18" t="str">
        <f>'P08'!$F35</f>
        <v>N</v>
      </c>
      <c r="AL37" s="18" t="str">
        <f>'P09'!$F35</f>
        <v>N</v>
      </c>
      <c r="AM37" s="18" t="str">
        <f>'P10'!$F35</f>
        <v>N</v>
      </c>
      <c r="AN37" s="18" t="str">
        <f>'P11'!$F35</f>
        <v>N</v>
      </c>
      <c r="AO37" s="18" t="str">
        <f>'P12'!$F35</f>
        <v>N</v>
      </c>
      <c r="AP37" s="18" t="str">
        <f>'P13'!$F35</f>
        <v>N</v>
      </c>
      <c r="AQ37" s="18" t="str">
        <f>'P14'!$F35</f>
        <v>N</v>
      </c>
      <c r="AR37" s="18" t="str">
        <f>'P15'!$F35</f>
        <v>N</v>
      </c>
      <c r="AS37" s="20">
        <f t="shared" si="10"/>
        <v>0</v>
      </c>
      <c r="AT37" s="20">
        <f t="shared" si="11"/>
        <v>0</v>
      </c>
    </row>
    <row r="38" spans="1:46" x14ac:dyDescent="0.25">
      <c r="A38" s="55"/>
      <c r="B38" s="56"/>
      <c r="C38" s="56"/>
      <c r="D38" s="56"/>
      <c r="E38" s="56"/>
      <c r="F38" s="56"/>
      <c r="G38" s="56"/>
      <c r="H38" s="56"/>
      <c r="I38" s="56"/>
      <c r="J38" s="56"/>
      <c r="K38" s="56"/>
      <c r="L38" s="56"/>
      <c r="M38" s="56"/>
      <c r="N38" s="56"/>
      <c r="O38" s="56"/>
      <c r="P38" s="56"/>
      <c r="Q38" s="56"/>
      <c r="R38" s="56"/>
      <c r="S38" s="56"/>
      <c r="T38" s="56"/>
      <c r="U38" s="60">
        <f>SUM(U20:U37)</f>
        <v>0</v>
      </c>
      <c r="V38" s="60">
        <f t="shared" ref="V38:X38" si="18">SUM(V20:V37)</f>
        <v>0</v>
      </c>
      <c r="W38" s="60">
        <f t="shared" si="18"/>
        <v>0</v>
      </c>
      <c r="X38" s="60">
        <f t="shared" si="18"/>
        <v>270</v>
      </c>
      <c r="Y38" s="13"/>
      <c r="Z38" s="13"/>
      <c r="AA38" s="55"/>
      <c r="AB38" s="56"/>
      <c r="AC38" s="56"/>
      <c r="AD38" s="56"/>
      <c r="AE38" s="56"/>
      <c r="AF38" s="56"/>
      <c r="AG38" s="56"/>
      <c r="AH38" s="56"/>
      <c r="AI38" s="56"/>
      <c r="AJ38" s="56"/>
      <c r="AK38" s="56"/>
      <c r="AL38" s="56"/>
      <c r="AM38" s="56"/>
      <c r="AN38" s="56"/>
      <c r="AO38" s="56"/>
      <c r="AP38" s="56"/>
      <c r="AQ38" s="56"/>
      <c r="AR38" s="56"/>
      <c r="AS38" s="60">
        <f>SUM(AS20:AS37)</f>
        <v>0</v>
      </c>
      <c r="AT38" s="60">
        <f t="shared" ref="AT38" si="19">SUM(AT20:AT37)</f>
        <v>0</v>
      </c>
    </row>
    <row r="39" spans="1:46" x14ac:dyDescent="0.25">
      <c r="A39" s="13">
        <v>5</v>
      </c>
      <c r="B39" s="18" t="str">
        <f>Criteria!$B35</f>
        <v>RGAA</v>
      </c>
      <c r="C39" s="18" t="str">
        <f>Criteria!$C35</f>
        <v>5.1</v>
      </c>
      <c r="D39" s="18" t="str">
        <f>Criteria!$A$35</f>
        <v>TABLES</v>
      </c>
      <c r="E39" s="18" t="s">
        <v>138</v>
      </c>
      <c r="F39" s="18" t="str">
        <f>'P01'!$E36</f>
        <v>NT</v>
      </c>
      <c r="G39" s="18" t="str">
        <f>'P02'!$E36</f>
        <v>NT</v>
      </c>
      <c r="H39" s="18" t="str">
        <f>'P03'!$E36</f>
        <v>NT</v>
      </c>
      <c r="I39" s="18" t="str">
        <f>'P04'!$E36</f>
        <v>NT</v>
      </c>
      <c r="J39" s="18" t="str">
        <f>'P05'!$E36</f>
        <v>NT</v>
      </c>
      <c r="K39" s="18" t="str">
        <f>'P06'!$E36</f>
        <v>NT</v>
      </c>
      <c r="L39" s="18" t="str">
        <f>'P07'!$E36</f>
        <v>NT</v>
      </c>
      <c r="M39" s="18" t="str">
        <f>'P08'!$E36</f>
        <v>NT</v>
      </c>
      <c r="N39" s="18" t="str">
        <f>'P09'!$E36</f>
        <v>NT</v>
      </c>
      <c r="O39" s="18" t="str">
        <f>'P10'!$E36</f>
        <v>NT</v>
      </c>
      <c r="P39" s="18" t="str">
        <f>'P11'!$E36</f>
        <v>NT</v>
      </c>
      <c r="Q39" s="18" t="str">
        <f>'P12'!$E36</f>
        <v>NT</v>
      </c>
      <c r="R39" s="18" t="str">
        <f>'P13'!$E36</f>
        <v>NT</v>
      </c>
      <c r="S39" s="18" t="str">
        <f>'P14'!$E36</f>
        <v>NT</v>
      </c>
      <c r="T39" s="18" t="str">
        <f>'P15'!$E36</f>
        <v>NT</v>
      </c>
      <c r="U39" s="20">
        <f t="shared" si="5"/>
        <v>0</v>
      </c>
      <c r="V39" s="20">
        <f t="shared" si="6"/>
        <v>0</v>
      </c>
      <c r="W39" s="20">
        <f t="shared" si="7"/>
        <v>0</v>
      </c>
      <c r="X39" s="20">
        <f t="shared" si="8"/>
        <v>15</v>
      </c>
      <c r="Y39" s="13" t="str">
        <f t="shared" si="9"/>
        <v>NT</v>
      </c>
      <c r="Z39" s="13"/>
      <c r="AA39" s="13">
        <v>5</v>
      </c>
      <c r="AB39" s="18" t="str">
        <f>Criteria!$C35</f>
        <v>5.1</v>
      </c>
      <c r="AC39" s="18" t="str">
        <f>Criteria!$A$35</f>
        <v>TABLES</v>
      </c>
      <c r="AD39" s="18" t="str">
        <f>'P01'!$F36</f>
        <v>N</v>
      </c>
      <c r="AE39" s="18" t="str">
        <f>'P02'!$F36</f>
        <v>N</v>
      </c>
      <c r="AF39" s="18" t="str">
        <f>'P03'!$F36</f>
        <v>N</v>
      </c>
      <c r="AG39" s="18" t="str">
        <f>'P04'!$F36</f>
        <v>N</v>
      </c>
      <c r="AH39" s="18" t="str">
        <f>'P05'!$F36</f>
        <v>N</v>
      </c>
      <c r="AI39" s="18" t="str">
        <f>'P06'!$F36</f>
        <v>N</v>
      </c>
      <c r="AJ39" s="18" t="str">
        <f>'P07'!$F36</f>
        <v>N</v>
      </c>
      <c r="AK39" s="18" t="str">
        <f>'P08'!$F36</f>
        <v>N</v>
      </c>
      <c r="AL39" s="18" t="str">
        <f>'P09'!$F36</f>
        <v>N</v>
      </c>
      <c r="AM39" s="18" t="str">
        <f>'P10'!$F36</f>
        <v>N</v>
      </c>
      <c r="AN39" s="18" t="str">
        <f>'P11'!$F36</f>
        <v>N</v>
      </c>
      <c r="AO39" s="18" t="str">
        <f>'P12'!$F36</f>
        <v>N</v>
      </c>
      <c r="AP39" s="18" t="str">
        <f>'P13'!$F36</f>
        <v>N</v>
      </c>
      <c r="AQ39" s="18" t="str">
        <f>'P14'!$F36</f>
        <v>N</v>
      </c>
      <c r="AR39" s="18" t="str">
        <f>'P15'!$F36</f>
        <v>N</v>
      </c>
      <c r="AS39" s="20">
        <f t="shared" si="10"/>
        <v>0</v>
      </c>
      <c r="AT39" s="20">
        <f t="shared" si="11"/>
        <v>0</v>
      </c>
    </row>
    <row r="40" spans="1:46" x14ac:dyDescent="0.25">
      <c r="A40" s="13">
        <v>5</v>
      </c>
      <c r="B40" s="18" t="str">
        <f>Criteria!$B36</f>
        <v>RGAA</v>
      </c>
      <c r="C40" s="18" t="str">
        <f>Criteria!$C36</f>
        <v>5.2</v>
      </c>
      <c r="D40" s="18" t="str">
        <f>Criteria!$A$35</f>
        <v>TABLES</v>
      </c>
      <c r="E40" s="18" t="s">
        <v>138</v>
      </c>
      <c r="F40" s="18" t="str">
        <f>'P01'!$E37</f>
        <v>NT</v>
      </c>
      <c r="G40" s="18" t="str">
        <f>'P02'!$E37</f>
        <v>NT</v>
      </c>
      <c r="H40" s="18" t="str">
        <f>'P03'!$E37</f>
        <v>NT</v>
      </c>
      <c r="I40" s="18" t="str">
        <f>'P04'!$E37</f>
        <v>NT</v>
      </c>
      <c r="J40" s="18" t="str">
        <f>'P05'!$E37</f>
        <v>NT</v>
      </c>
      <c r="K40" s="18" t="str">
        <f>'P06'!$E37</f>
        <v>NT</v>
      </c>
      <c r="L40" s="18" t="str">
        <f>'P07'!$E37</f>
        <v>NT</v>
      </c>
      <c r="M40" s="18" t="str">
        <f>'P08'!$E37</f>
        <v>NT</v>
      </c>
      <c r="N40" s="18" t="str">
        <f>'P09'!$E37</f>
        <v>NT</v>
      </c>
      <c r="O40" s="18" t="str">
        <f>'P10'!$E37</f>
        <v>NT</v>
      </c>
      <c r="P40" s="18" t="str">
        <f>'P11'!$E37</f>
        <v>NT</v>
      </c>
      <c r="Q40" s="18" t="str">
        <f>'P12'!$E37</f>
        <v>NT</v>
      </c>
      <c r="R40" s="18" t="str">
        <f>'P13'!$E37</f>
        <v>NT</v>
      </c>
      <c r="S40" s="18" t="str">
        <f>'P14'!$E37</f>
        <v>NT</v>
      </c>
      <c r="T40" s="18" t="str">
        <f>'P15'!$E37</f>
        <v>NT</v>
      </c>
      <c r="U40" s="20">
        <f t="shared" si="5"/>
        <v>0</v>
      </c>
      <c r="V40" s="20">
        <f t="shared" si="6"/>
        <v>0</v>
      </c>
      <c r="W40" s="20">
        <f t="shared" si="7"/>
        <v>0</v>
      </c>
      <c r="X40" s="20">
        <f t="shared" si="8"/>
        <v>15</v>
      </c>
      <c r="Y40" s="13" t="str">
        <f t="shared" si="9"/>
        <v>NT</v>
      </c>
      <c r="Z40" s="13"/>
      <c r="AA40" s="13">
        <v>5</v>
      </c>
      <c r="AB40" s="18" t="str">
        <f>Criteria!$C36</f>
        <v>5.2</v>
      </c>
      <c r="AC40" s="18" t="str">
        <f>Criteria!$A$35</f>
        <v>TABLES</v>
      </c>
      <c r="AD40" s="18" t="str">
        <f>'P01'!$F37</f>
        <v>N</v>
      </c>
      <c r="AE40" s="18" t="str">
        <f>'P02'!$F37</f>
        <v>N</v>
      </c>
      <c r="AF40" s="18" t="str">
        <f>'P03'!$F37</f>
        <v>N</v>
      </c>
      <c r="AG40" s="18" t="str">
        <f>'P04'!$F37</f>
        <v>N</v>
      </c>
      <c r="AH40" s="18" t="str">
        <f>'P05'!$F37</f>
        <v>N</v>
      </c>
      <c r="AI40" s="18" t="str">
        <f>'P06'!$F37</f>
        <v>N</v>
      </c>
      <c r="AJ40" s="18" t="str">
        <f>'P07'!$F37</f>
        <v>N</v>
      </c>
      <c r="AK40" s="18" t="str">
        <f>'P08'!$F37</f>
        <v>N</v>
      </c>
      <c r="AL40" s="18" t="str">
        <f>'P09'!$F37</f>
        <v>N</v>
      </c>
      <c r="AM40" s="18" t="str">
        <f>'P10'!$F37</f>
        <v>N</v>
      </c>
      <c r="AN40" s="18" t="str">
        <f>'P11'!$F37</f>
        <v>N</v>
      </c>
      <c r="AO40" s="18" t="str">
        <f>'P12'!$F37</f>
        <v>N</v>
      </c>
      <c r="AP40" s="18" t="str">
        <f>'P13'!$F37</f>
        <v>N</v>
      </c>
      <c r="AQ40" s="18" t="str">
        <f>'P14'!$F37</f>
        <v>N</v>
      </c>
      <c r="AR40" s="18" t="str">
        <f>'P15'!$F37</f>
        <v>N</v>
      </c>
      <c r="AS40" s="20">
        <f t="shared" si="10"/>
        <v>0</v>
      </c>
      <c r="AT40" s="20">
        <f t="shared" si="11"/>
        <v>0</v>
      </c>
    </row>
    <row r="41" spans="1:46" x14ac:dyDescent="0.25">
      <c r="A41" s="13">
        <v>5</v>
      </c>
      <c r="B41" s="18" t="str">
        <f>Criteria!$B37</f>
        <v>RGAA</v>
      </c>
      <c r="C41" s="18" t="str">
        <f>Criteria!$C37</f>
        <v>5.3</v>
      </c>
      <c r="D41" s="18" t="str">
        <f>Criteria!$A$35</f>
        <v>TABLES</v>
      </c>
      <c r="E41" s="18" t="s">
        <v>138</v>
      </c>
      <c r="F41" s="18" t="str">
        <f>'P01'!$E38</f>
        <v>NT</v>
      </c>
      <c r="G41" s="18" t="str">
        <f>'P02'!$E38</f>
        <v>NT</v>
      </c>
      <c r="H41" s="18" t="str">
        <f>'P03'!$E38</f>
        <v>NT</v>
      </c>
      <c r="I41" s="18" t="str">
        <f>'P04'!$E38</f>
        <v>NT</v>
      </c>
      <c r="J41" s="18" t="str">
        <f>'P05'!$E38</f>
        <v>NT</v>
      </c>
      <c r="K41" s="18" t="str">
        <f>'P06'!$E38</f>
        <v>NT</v>
      </c>
      <c r="L41" s="18" t="str">
        <f>'P07'!$E38</f>
        <v>NT</v>
      </c>
      <c r="M41" s="18" t="str">
        <f>'P08'!$E38</f>
        <v>NT</v>
      </c>
      <c r="N41" s="18" t="str">
        <f>'P09'!$E38</f>
        <v>NT</v>
      </c>
      <c r="O41" s="18" t="str">
        <f>'P10'!$E38</f>
        <v>NT</v>
      </c>
      <c r="P41" s="18" t="str">
        <f>'P11'!$E38</f>
        <v>NT</v>
      </c>
      <c r="Q41" s="18" t="str">
        <f>'P12'!$E38</f>
        <v>NT</v>
      </c>
      <c r="R41" s="18" t="str">
        <f>'P13'!$E38</f>
        <v>NT</v>
      </c>
      <c r="S41" s="18" t="str">
        <f>'P14'!$E38</f>
        <v>NT</v>
      </c>
      <c r="T41" s="18" t="str">
        <f>'P15'!$E38</f>
        <v>NT</v>
      </c>
      <c r="U41" s="20">
        <f t="shared" si="5"/>
        <v>0</v>
      </c>
      <c r="V41" s="20">
        <f t="shared" si="6"/>
        <v>0</v>
      </c>
      <c r="W41" s="20">
        <f t="shared" si="7"/>
        <v>0</v>
      </c>
      <c r="X41" s="20">
        <f t="shared" si="8"/>
        <v>15</v>
      </c>
      <c r="Y41" s="13" t="str">
        <f t="shared" si="9"/>
        <v>NT</v>
      </c>
      <c r="Z41" s="13"/>
      <c r="AA41" s="13">
        <v>5</v>
      </c>
      <c r="AB41" s="18" t="str">
        <f>Criteria!$C37</f>
        <v>5.3</v>
      </c>
      <c r="AC41" s="18" t="str">
        <f>Criteria!$A$35</f>
        <v>TABLES</v>
      </c>
      <c r="AD41" s="18" t="str">
        <f>'P01'!$F38</f>
        <v>N</v>
      </c>
      <c r="AE41" s="18" t="str">
        <f>'P02'!$F38</f>
        <v>N</v>
      </c>
      <c r="AF41" s="18" t="str">
        <f>'P03'!$F38</f>
        <v>N</v>
      </c>
      <c r="AG41" s="18" t="str">
        <f>'P04'!$F38</f>
        <v>N</v>
      </c>
      <c r="AH41" s="18" t="str">
        <f>'P05'!$F38</f>
        <v>N</v>
      </c>
      <c r="AI41" s="18" t="str">
        <f>'P06'!$F38</f>
        <v>N</v>
      </c>
      <c r="AJ41" s="18" t="str">
        <f>'P07'!$F38</f>
        <v>N</v>
      </c>
      <c r="AK41" s="18" t="str">
        <f>'P08'!$F38</f>
        <v>N</v>
      </c>
      <c r="AL41" s="18" t="str">
        <f>'P09'!$F38</f>
        <v>N</v>
      </c>
      <c r="AM41" s="18" t="str">
        <f>'P10'!$F38</f>
        <v>N</v>
      </c>
      <c r="AN41" s="18" t="str">
        <f>'P11'!$F38</f>
        <v>N</v>
      </c>
      <c r="AO41" s="18" t="str">
        <f>'P12'!$F38</f>
        <v>N</v>
      </c>
      <c r="AP41" s="18" t="str">
        <f>'P13'!$F38</f>
        <v>N</v>
      </c>
      <c r="AQ41" s="18" t="str">
        <f>'P14'!$F38</f>
        <v>N</v>
      </c>
      <c r="AR41" s="18" t="str">
        <f>'P15'!$F38</f>
        <v>N</v>
      </c>
      <c r="AS41" s="20">
        <f t="shared" si="10"/>
        <v>0</v>
      </c>
      <c r="AT41" s="20">
        <f t="shared" si="11"/>
        <v>0</v>
      </c>
    </row>
    <row r="42" spans="1:46" x14ac:dyDescent="0.25">
      <c r="A42" s="13">
        <v>5</v>
      </c>
      <c r="B42" s="18" t="str">
        <f>Criteria!$B38</f>
        <v>RGAA</v>
      </c>
      <c r="C42" s="18" t="str">
        <f>Criteria!$C38</f>
        <v>5.4</v>
      </c>
      <c r="D42" s="18" t="str">
        <f>Criteria!$A$35</f>
        <v>TABLES</v>
      </c>
      <c r="E42" s="18" t="s">
        <v>138</v>
      </c>
      <c r="F42" s="18" t="str">
        <f>'P01'!$E39</f>
        <v>NT</v>
      </c>
      <c r="G42" s="18" t="str">
        <f>'P02'!$E39</f>
        <v>NT</v>
      </c>
      <c r="H42" s="18" t="str">
        <f>'P03'!$E39</f>
        <v>NT</v>
      </c>
      <c r="I42" s="18" t="str">
        <f>'P04'!$E39</f>
        <v>NT</v>
      </c>
      <c r="J42" s="18" t="str">
        <f>'P05'!$E39</f>
        <v>NT</v>
      </c>
      <c r="K42" s="18" t="str">
        <f>'P06'!$E39</f>
        <v>NT</v>
      </c>
      <c r="L42" s="18" t="str">
        <f>'P07'!$E39</f>
        <v>NT</v>
      </c>
      <c r="M42" s="18" t="str">
        <f>'P08'!$E39</f>
        <v>NT</v>
      </c>
      <c r="N42" s="18" t="str">
        <f>'P09'!$E39</f>
        <v>NT</v>
      </c>
      <c r="O42" s="18" t="str">
        <f>'P10'!$E39</f>
        <v>NT</v>
      </c>
      <c r="P42" s="18" t="str">
        <f>'P11'!$E39</f>
        <v>NT</v>
      </c>
      <c r="Q42" s="18" t="str">
        <f>'P12'!$E39</f>
        <v>NT</v>
      </c>
      <c r="R42" s="18" t="str">
        <f>'P13'!$E39</f>
        <v>NT</v>
      </c>
      <c r="S42" s="18" t="str">
        <f>'P14'!$E39</f>
        <v>NT</v>
      </c>
      <c r="T42" s="18" t="str">
        <f>'P15'!$E39</f>
        <v>NT</v>
      </c>
      <c r="U42" s="20">
        <f t="shared" si="5"/>
        <v>0</v>
      </c>
      <c r="V42" s="20">
        <f t="shared" si="6"/>
        <v>0</v>
      </c>
      <c r="W42" s="20">
        <f t="shared" si="7"/>
        <v>0</v>
      </c>
      <c r="X42" s="20">
        <f t="shared" si="8"/>
        <v>15</v>
      </c>
      <c r="Y42" s="13" t="str">
        <f t="shared" si="9"/>
        <v>NT</v>
      </c>
      <c r="Z42" s="13"/>
      <c r="AA42" s="13">
        <v>5</v>
      </c>
      <c r="AB42" s="18" t="str">
        <f>Criteria!$C38</f>
        <v>5.4</v>
      </c>
      <c r="AC42" s="18" t="str">
        <f>Criteria!$A$35</f>
        <v>TABLES</v>
      </c>
      <c r="AD42" s="18" t="str">
        <f>'P01'!$F39</f>
        <v>N</v>
      </c>
      <c r="AE42" s="18" t="str">
        <f>'P02'!$F39</f>
        <v>N</v>
      </c>
      <c r="AF42" s="18" t="str">
        <f>'P03'!$F39</f>
        <v>N</v>
      </c>
      <c r="AG42" s="18" t="str">
        <f>'P04'!$F39</f>
        <v>N</v>
      </c>
      <c r="AH42" s="18" t="str">
        <f>'P05'!$F39</f>
        <v>N</v>
      </c>
      <c r="AI42" s="18" t="str">
        <f>'P06'!$F39</f>
        <v>N</v>
      </c>
      <c r="AJ42" s="18" t="str">
        <f>'P07'!$F39</f>
        <v>N</v>
      </c>
      <c r="AK42" s="18" t="str">
        <f>'P08'!$F39</f>
        <v>N</v>
      </c>
      <c r="AL42" s="18" t="str">
        <f>'P09'!$F39</f>
        <v>N</v>
      </c>
      <c r="AM42" s="18" t="str">
        <f>'P10'!$F39</f>
        <v>N</v>
      </c>
      <c r="AN42" s="18" t="str">
        <f>'P11'!$F39</f>
        <v>N</v>
      </c>
      <c r="AO42" s="18" t="str">
        <f>'P12'!$F39</f>
        <v>N</v>
      </c>
      <c r="AP42" s="18" t="str">
        <f>'P13'!$F39</f>
        <v>N</v>
      </c>
      <c r="AQ42" s="18" t="str">
        <f>'P14'!$F39</f>
        <v>N</v>
      </c>
      <c r="AR42" s="18" t="str">
        <f>'P15'!$F39</f>
        <v>N</v>
      </c>
      <c r="AS42" s="20">
        <f t="shared" si="10"/>
        <v>0</v>
      </c>
      <c r="AT42" s="20">
        <f t="shared" si="11"/>
        <v>0</v>
      </c>
    </row>
    <row r="43" spans="1:46" x14ac:dyDescent="0.25">
      <c r="A43" s="13">
        <v>5</v>
      </c>
      <c r="B43" s="18" t="str">
        <f>Criteria!$B39</f>
        <v>RGAA</v>
      </c>
      <c r="C43" s="18" t="str">
        <f>Criteria!$C39</f>
        <v>5.5</v>
      </c>
      <c r="D43" s="18" t="str">
        <f>Criteria!$A$35</f>
        <v>TABLES</v>
      </c>
      <c r="E43" s="18" t="s">
        <v>138</v>
      </c>
      <c r="F43" s="18" t="str">
        <f>'P01'!$E40</f>
        <v>NT</v>
      </c>
      <c r="G43" s="18" t="str">
        <f>'P02'!$E40</f>
        <v>NT</v>
      </c>
      <c r="H43" s="18" t="str">
        <f>'P03'!$E40</f>
        <v>NT</v>
      </c>
      <c r="I43" s="18" t="str">
        <f>'P04'!$E40</f>
        <v>NT</v>
      </c>
      <c r="J43" s="18" t="str">
        <f>'P05'!$E40</f>
        <v>NT</v>
      </c>
      <c r="K43" s="18" t="str">
        <f>'P06'!$E40</f>
        <v>NT</v>
      </c>
      <c r="L43" s="18" t="str">
        <f>'P07'!$E40</f>
        <v>NT</v>
      </c>
      <c r="M43" s="18" t="str">
        <f>'P08'!$E40</f>
        <v>NT</v>
      </c>
      <c r="N43" s="18" t="str">
        <f>'P09'!$E40</f>
        <v>NT</v>
      </c>
      <c r="O43" s="18" t="str">
        <f>'P10'!$E40</f>
        <v>NT</v>
      </c>
      <c r="P43" s="18" t="str">
        <f>'P11'!$E40</f>
        <v>NT</v>
      </c>
      <c r="Q43" s="18" t="str">
        <f>'P12'!$E40</f>
        <v>NT</v>
      </c>
      <c r="R43" s="18" t="str">
        <f>'P13'!$E40</f>
        <v>NT</v>
      </c>
      <c r="S43" s="18" t="str">
        <f>'P14'!$E40</f>
        <v>NT</v>
      </c>
      <c r="T43" s="18" t="str">
        <f>'P15'!$E40</f>
        <v>NT</v>
      </c>
      <c r="U43" s="20">
        <f t="shared" si="5"/>
        <v>0</v>
      </c>
      <c r="V43" s="20">
        <f t="shared" si="6"/>
        <v>0</v>
      </c>
      <c r="W43" s="20">
        <f t="shared" si="7"/>
        <v>0</v>
      </c>
      <c r="X43" s="20">
        <f t="shared" si="8"/>
        <v>15</v>
      </c>
      <c r="Y43" s="13" t="str">
        <f t="shared" si="9"/>
        <v>NT</v>
      </c>
      <c r="Z43" s="13"/>
      <c r="AA43" s="13">
        <v>5</v>
      </c>
      <c r="AB43" s="18" t="str">
        <f>Criteria!$C39</f>
        <v>5.5</v>
      </c>
      <c r="AC43" s="18" t="str">
        <f>Criteria!$A$35</f>
        <v>TABLES</v>
      </c>
      <c r="AD43" s="18" t="str">
        <f>'P01'!$F40</f>
        <v>N</v>
      </c>
      <c r="AE43" s="18" t="str">
        <f>'P02'!$F40</f>
        <v>N</v>
      </c>
      <c r="AF43" s="18" t="str">
        <f>'P03'!$F40</f>
        <v>N</v>
      </c>
      <c r="AG43" s="18" t="str">
        <f>'P04'!$F40</f>
        <v>N</v>
      </c>
      <c r="AH43" s="18" t="str">
        <f>'P05'!$F40</f>
        <v>N</v>
      </c>
      <c r="AI43" s="18" t="str">
        <f>'P06'!$F40</f>
        <v>N</v>
      </c>
      <c r="AJ43" s="18" t="str">
        <f>'P07'!$F40</f>
        <v>N</v>
      </c>
      <c r="AK43" s="18" t="str">
        <f>'P08'!$F40</f>
        <v>N</v>
      </c>
      <c r="AL43" s="18" t="str">
        <f>'P09'!$F40</f>
        <v>N</v>
      </c>
      <c r="AM43" s="18" t="str">
        <f>'P10'!$F40</f>
        <v>N</v>
      </c>
      <c r="AN43" s="18" t="str">
        <f>'P11'!$F40</f>
        <v>N</v>
      </c>
      <c r="AO43" s="18" t="str">
        <f>'P12'!$F40</f>
        <v>N</v>
      </c>
      <c r="AP43" s="18" t="str">
        <f>'P13'!$F40</f>
        <v>N</v>
      </c>
      <c r="AQ43" s="18" t="str">
        <f>'P14'!$F40</f>
        <v>N</v>
      </c>
      <c r="AR43" s="18" t="str">
        <f>'P15'!$F40</f>
        <v>N</v>
      </c>
      <c r="AS43" s="20">
        <f t="shared" si="10"/>
        <v>0</v>
      </c>
      <c r="AT43" s="20">
        <f t="shared" si="11"/>
        <v>0</v>
      </c>
    </row>
    <row r="44" spans="1:46" x14ac:dyDescent="0.25">
      <c r="A44" s="13">
        <v>5</v>
      </c>
      <c r="B44" s="18" t="str">
        <f>Criteria!$B40</f>
        <v>RGAA</v>
      </c>
      <c r="C44" s="18" t="str">
        <f>Criteria!$C40</f>
        <v>5.6</v>
      </c>
      <c r="D44" s="18" t="str">
        <f>Criteria!$A$35</f>
        <v>TABLES</v>
      </c>
      <c r="E44" s="18" t="s">
        <v>138</v>
      </c>
      <c r="F44" s="18" t="str">
        <f>'P01'!$E41</f>
        <v>NT</v>
      </c>
      <c r="G44" s="18" t="str">
        <f>'P02'!$E41</f>
        <v>NT</v>
      </c>
      <c r="H44" s="18" t="str">
        <f>'P03'!$E41</f>
        <v>NT</v>
      </c>
      <c r="I44" s="18" t="str">
        <f>'P04'!$E41</f>
        <v>NT</v>
      </c>
      <c r="J44" s="18" t="str">
        <f>'P05'!$E41</f>
        <v>NT</v>
      </c>
      <c r="K44" s="18" t="str">
        <f>'P06'!$E41</f>
        <v>NT</v>
      </c>
      <c r="L44" s="18" t="str">
        <f>'P07'!$E41</f>
        <v>NT</v>
      </c>
      <c r="M44" s="18" t="str">
        <f>'P08'!$E41</f>
        <v>NT</v>
      </c>
      <c r="N44" s="18" t="str">
        <f>'P09'!$E41</f>
        <v>NT</v>
      </c>
      <c r="O44" s="18" t="str">
        <f>'P10'!$E41</f>
        <v>NT</v>
      </c>
      <c r="P44" s="18" t="str">
        <f>'P11'!$E41</f>
        <v>NT</v>
      </c>
      <c r="Q44" s="18" t="str">
        <f>'P12'!$E41</f>
        <v>NT</v>
      </c>
      <c r="R44" s="18" t="str">
        <f>'P13'!$E41</f>
        <v>NT</v>
      </c>
      <c r="S44" s="18" t="str">
        <f>'P14'!$E41</f>
        <v>NT</v>
      </c>
      <c r="T44" s="18" t="str">
        <f>'P15'!$E41</f>
        <v>NT</v>
      </c>
      <c r="U44" s="20">
        <f t="shared" si="5"/>
        <v>0</v>
      </c>
      <c r="V44" s="20">
        <f t="shared" si="6"/>
        <v>0</v>
      </c>
      <c r="W44" s="20">
        <f t="shared" si="7"/>
        <v>0</v>
      </c>
      <c r="X44" s="20">
        <f t="shared" si="8"/>
        <v>15</v>
      </c>
      <c r="Y44" s="13" t="str">
        <f t="shared" si="9"/>
        <v>NT</v>
      </c>
      <c r="Z44" s="13"/>
      <c r="AA44" s="13">
        <v>5</v>
      </c>
      <c r="AB44" s="18" t="str">
        <f>Criteria!$C40</f>
        <v>5.6</v>
      </c>
      <c r="AC44" s="18" t="str">
        <f>Criteria!$A$35</f>
        <v>TABLES</v>
      </c>
      <c r="AD44" s="18" t="str">
        <f>'P01'!$F41</f>
        <v>N</v>
      </c>
      <c r="AE44" s="18" t="str">
        <f>'P02'!$F41</f>
        <v>N</v>
      </c>
      <c r="AF44" s="18" t="str">
        <f>'P03'!$F41</f>
        <v>N</v>
      </c>
      <c r="AG44" s="18" t="str">
        <f>'P04'!$F41</f>
        <v>N</v>
      </c>
      <c r="AH44" s="18" t="str">
        <f>'P05'!$F41</f>
        <v>N</v>
      </c>
      <c r="AI44" s="18" t="str">
        <f>'P06'!$F41</f>
        <v>N</v>
      </c>
      <c r="AJ44" s="18" t="str">
        <f>'P07'!$F41</f>
        <v>N</v>
      </c>
      <c r="AK44" s="18" t="str">
        <f>'P08'!$F41</f>
        <v>N</v>
      </c>
      <c r="AL44" s="18" t="str">
        <f>'P09'!$F41</f>
        <v>N</v>
      </c>
      <c r="AM44" s="18" t="str">
        <f>'P10'!$F41</f>
        <v>N</v>
      </c>
      <c r="AN44" s="18" t="str">
        <f>'P11'!$F41</f>
        <v>N</v>
      </c>
      <c r="AO44" s="18" t="str">
        <f>'P12'!$F41</f>
        <v>N</v>
      </c>
      <c r="AP44" s="18" t="str">
        <f>'P13'!$F41</f>
        <v>N</v>
      </c>
      <c r="AQ44" s="18" t="str">
        <f>'P14'!$F41</f>
        <v>N</v>
      </c>
      <c r="AR44" s="18" t="str">
        <f>'P15'!$F41</f>
        <v>N</v>
      </c>
      <c r="AS44" s="20">
        <f t="shared" si="10"/>
        <v>0</v>
      </c>
      <c r="AT44" s="20">
        <f t="shared" si="11"/>
        <v>0</v>
      </c>
    </row>
    <row r="45" spans="1:46" x14ac:dyDescent="0.25">
      <c r="A45" s="13">
        <v>5</v>
      </c>
      <c r="B45" s="18" t="str">
        <f>Criteria!$B41</f>
        <v>RGAA</v>
      </c>
      <c r="C45" s="18" t="str">
        <f>Criteria!$C41</f>
        <v>5.7</v>
      </c>
      <c r="D45" s="18" t="str">
        <f>Criteria!$A$35</f>
        <v>TABLES</v>
      </c>
      <c r="E45" s="18" t="s">
        <v>138</v>
      </c>
      <c r="F45" s="18" t="str">
        <f>'P01'!$E42</f>
        <v>NT</v>
      </c>
      <c r="G45" s="18" t="str">
        <f>'P02'!$E42</f>
        <v>NT</v>
      </c>
      <c r="H45" s="18" t="str">
        <f>'P03'!$E42</f>
        <v>NT</v>
      </c>
      <c r="I45" s="18" t="str">
        <f>'P04'!$E42</f>
        <v>NT</v>
      </c>
      <c r="J45" s="18" t="str">
        <f>'P05'!$E42</f>
        <v>NT</v>
      </c>
      <c r="K45" s="18" t="str">
        <f>'P06'!$E42</f>
        <v>NT</v>
      </c>
      <c r="L45" s="18" t="str">
        <f>'P07'!$E42</f>
        <v>NT</v>
      </c>
      <c r="M45" s="18" t="str">
        <f>'P08'!$E42</f>
        <v>NT</v>
      </c>
      <c r="N45" s="18" t="str">
        <f>'P09'!$E42</f>
        <v>NT</v>
      </c>
      <c r="O45" s="18" t="str">
        <f>'P10'!$E42</f>
        <v>NT</v>
      </c>
      <c r="P45" s="18" t="str">
        <f>'P11'!$E42</f>
        <v>NT</v>
      </c>
      <c r="Q45" s="18" t="str">
        <f>'P12'!$E42</f>
        <v>NT</v>
      </c>
      <c r="R45" s="18" t="str">
        <f>'P13'!$E42</f>
        <v>NT</v>
      </c>
      <c r="S45" s="18" t="str">
        <f>'P14'!$E42</f>
        <v>NT</v>
      </c>
      <c r="T45" s="18" t="str">
        <f>'P15'!$E42</f>
        <v>NT</v>
      </c>
      <c r="U45" s="20">
        <f t="shared" si="5"/>
        <v>0</v>
      </c>
      <c r="V45" s="20">
        <f t="shared" si="6"/>
        <v>0</v>
      </c>
      <c r="W45" s="20">
        <f t="shared" si="7"/>
        <v>0</v>
      </c>
      <c r="X45" s="20">
        <f t="shared" si="8"/>
        <v>15</v>
      </c>
      <c r="Y45" s="13" t="str">
        <f t="shared" si="9"/>
        <v>NT</v>
      </c>
      <c r="Z45" s="13"/>
      <c r="AA45" s="13">
        <v>5</v>
      </c>
      <c r="AB45" s="18" t="str">
        <f>Criteria!$C41</f>
        <v>5.7</v>
      </c>
      <c r="AC45" s="18" t="str">
        <f>Criteria!$A$35</f>
        <v>TABLES</v>
      </c>
      <c r="AD45" s="18" t="str">
        <f>'P01'!$F42</f>
        <v>N</v>
      </c>
      <c r="AE45" s="18" t="str">
        <f>'P02'!$F42</f>
        <v>N</v>
      </c>
      <c r="AF45" s="18" t="str">
        <f>'P03'!$F42</f>
        <v>N</v>
      </c>
      <c r="AG45" s="18" t="str">
        <f>'P04'!$F42</f>
        <v>N</v>
      </c>
      <c r="AH45" s="18" t="str">
        <f>'P05'!$F42</f>
        <v>N</v>
      </c>
      <c r="AI45" s="18" t="str">
        <f>'P06'!$F42</f>
        <v>N</v>
      </c>
      <c r="AJ45" s="18" t="str">
        <f>'P07'!$F42</f>
        <v>N</v>
      </c>
      <c r="AK45" s="18" t="str">
        <f>'P08'!$F42</f>
        <v>N</v>
      </c>
      <c r="AL45" s="18" t="str">
        <f>'P09'!$F42</f>
        <v>N</v>
      </c>
      <c r="AM45" s="18" t="str">
        <f>'P10'!$F42</f>
        <v>N</v>
      </c>
      <c r="AN45" s="18" t="str">
        <f>'P11'!$F42</f>
        <v>N</v>
      </c>
      <c r="AO45" s="18" t="str">
        <f>'P12'!$F42</f>
        <v>N</v>
      </c>
      <c r="AP45" s="18" t="str">
        <f>'P13'!$F42</f>
        <v>N</v>
      </c>
      <c r="AQ45" s="18" t="str">
        <f>'P14'!$F42</f>
        <v>N</v>
      </c>
      <c r="AR45" s="18" t="str">
        <f>'P15'!$F42</f>
        <v>N</v>
      </c>
      <c r="AS45" s="20">
        <f t="shared" si="10"/>
        <v>0</v>
      </c>
      <c r="AT45" s="20">
        <f t="shared" si="11"/>
        <v>0</v>
      </c>
    </row>
    <row r="46" spans="1:46" x14ac:dyDescent="0.25">
      <c r="A46" s="13">
        <v>5</v>
      </c>
      <c r="B46" s="18" t="str">
        <f>Criteria!$B42</f>
        <v>RGAA</v>
      </c>
      <c r="C46" s="18" t="str">
        <f>Criteria!$C42</f>
        <v>5.8</v>
      </c>
      <c r="D46" s="18" t="str">
        <f>Criteria!$A$35</f>
        <v>TABLES</v>
      </c>
      <c r="E46" s="18" t="s">
        <v>138</v>
      </c>
      <c r="F46" s="18" t="str">
        <f>'P01'!$E43</f>
        <v>NT</v>
      </c>
      <c r="G46" s="18" t="str">
        <f>'P02'!$E43</f>
        <v>NT</v>
      </c>
      <c r="H46" s="18" t="str">
        <f>'P03'!$E43</f>
        <v>NT</v>
      </c>
      <c r="I46" s="18" t="str">
        <f>'P04'!$E43</f>
        <v>NT</v>
      </c>
      <c r="J46" s="18" t="str">
        <f>'P05'!$E43</f>
        <v>NT</v>
      </c>
      <c r="K46" s="18" t="str">
        <f>'P06'!$E43</f>
        <v>NT</v>
      </c>
      <c r="L46" s="18" t="str">
        <f>'P07'!$E43</f>
        <v>NT</v>
      </c>
      <c r="M46" s="18" t="str">
        <f>'P08'!$E43</f>
        <v>NT</v>
      </c>
      <c r="N46" s="18" t="str">
        <f>'P09'!$E43</f>
        <v>NT</v>
      </c>
      <c r="O46" s="18" t="str">
        <f>'P10'!$E43</f>
        <v>NT</v>
      </c>
      <c r="P46" s="18" t="str">
        <f>'P11'!$E43</f>
        <v>NT</v>
      </c>
      <c r="Q46" s="18" t="str">
        <f>'P12'!$E43</f>
        <v>NT</v>
      </c>
      <c r="R46" s="18" t="str">
        <f>'P13'!$E43</f>
        <v>NT</v>
      </c>
      <c r="S46" s="18" t="str">
        <f>'P14'!$E43</f>
        <v>NT</v>
      </c>
      <c r="T46" s="18" t="str">
        <f>'P15'!$E43</f>
        <v>NT</v>
      </c>
      <c r="U46" s="20">
        <f t="shared" si="5"/>
        <v>0</v>
      </c>
      <c r="V46" s="20">
        <f t="shared" si="6"/>
        <v>0</v>
      </c>
      <c r="W46" s="20">
        <f t="shared" si="7"/>
        <v>0</v>
      </c>
      <c r="X46" s="20">
        <f t="shared" si="8"/>
        <v>15</v>
      </c>
      <c r="Y46" s="13" t="str">
        <f t="shared" si="9"/>
        <v>NT</v>
      </c>
      <c r="Z46" s="13"/>
      <c r="AA46" s="13">
        <v>5</v>
      </c>
      <c r="AB46" s="18" t="str">
        <f>Criteria!$C42</f>
        <v>5.8</v>
      </c>
      <c r="AC46" s="18" t="str">
        <f>Criteria!$A$35</f>
        <v>TABLES</v>
      </c>
      <c r="AD46" s="18" t="str">
        <f>'P01'!$F43</f>
        <v>N</v>
      </c>
      <c r="AE46" s="18" t="str">
        <f>'P02'!$F43</f>
        <v>N</v>
      </c>
      <c r="AF46" s="18" t="str">
        <f>'P03'!$F43</f>
        <v>N</v>
      </c>
      <c r="AG46" s="18" t="str">
        <f>'P04'!$F43</f>
        <v>N</v>
      </c>
      <c r="AH46" s="18" t="str">
        <f>'P05'!$F43</f>
        <v>N</v>
      </c>
      <c r="AI46" s="18" t="str">
        <f>'P06'!$F43</f>
        <v>N</v>
      </c>
      <c r="AJ46" s="18" t="str">
        <f>'P07'!$F43</f>
        <v>N</v>
      </c>
      <c r="AK46" s="18" t="str">
        <f>'P08'!$F43</f>
        <v>N</v>
      </c>
      <c r="AL46" s="18" t="str">
        <f>'P09'!$F43</f>
        <v>N</v>
      </c>
      <c r="AM46" s="18" t="str">
        <f>'P10'!$F43</f>
        <v>N</v>
      </c>
      <c r="AN46" s="18" t="str">
        <f>'P11'!$F43</f>
        <v>N</v>
      </c>
      <c r="AO46" s="18" t="str">
        <f>'P12'!$F43</f>
        <v>N</v>
      </c>
      <c r="AP46" s="18" t="str">
        <f>'P13'!$F43</f>
        <v>N</v>
      </c>
      <c r="AQ46" s="18" t="str">
        <f>'P14'!$F43</f>
        <v>N</v>
      </c>
      <c r="AR46" s="18" t="str">
        <f>'P15'!$F43</f>
        <v>N</v>
      </c>
      <c r="AS46" s="20">
        <f t="shared" si="10"/>
        <v>0</v>
      </c>
      <c r="AT46" s="20">
        <f t="shared" si="11"/>
        <v>0</v>
      </c>
    </row>
    <row r="47" spans="1:46" x14ac:dyDescent="0.25">
      <c r="A47" s="55"/>
      <c r="B47" s="56"/>
      <c r="C47" s="56"/>
      <c r="D47" s="56"/>
      <c r="E47" s="56"/>
      <c r="F47" s="56"/>
      <c r="G47" s="56"/>
      <c r="H47" s="56"/>
      <c r="I47" s="56"/>
      <c r="J47" s="56"/>
      <c r="K47" s="56"/>
      <c r="L47" s="56"/>
      <c r="M47" s="56"/>
      <c r="N47" s="56"/>
      <c r="O47" s="56"/>
      <c r="P47" s="56"/>
      <c r="Q47" s="56"/>
      <c r="R47" s="56"/>
      <c r="S47" s="56"/>
      <c r="T47" s="56"/>
      <c r="U47" s="60">
        <f>SUM(U39:U46)</f>
        <v>0</v>
      </c>
      <c r="V47" s="60">
        <f t="shared" ref="V47:X47" si="20">SUM(V39:V46)</f>
        <v>0</v>
      </c>
      <c r="W47" s="60">
        <f t="shared" si="20"/>
        <v>0</v>
      </c>
      <c r="X47" s="60">
        <f t="shared" si="20"/>
        <v>120</v>
      </c>
      <c r="Y47" s="13"/>
      <c r="Z47" s="13"/>
      <c r="AA47" s="55"/>
      <c r="AB47" s="56"/>
      <c r="AC47" s="56"/>
      <c r="AD47" s="56"/>
      <c r="AE47" s="56"/>
      <c r="AF47" s="56"/>
      <c r="AG47" s="56"/>
      <c r="AH47" s="56"/>
      <c r="AI47" s="56"/>
      <c r="AJ47" s="56"/>
      <c r="AK47" s="56"/>
      <c r="AL47" s="56"/>
      <c r="AM47" s="56"/>
      <c r="AN47" s="56"/>
      <c r="AO47" s="56"/>
      <c r="AP47" s="56"/>
      <c r="AQ47" s="56"/>
      <c r="AR47" s="56"/>
      <c r="AS47" s="60">
        <f>SUM(AS39:AS46)</f>
        <v>0</v>
      </c>
      <c r="AT47" s="60">
        <f t="shared" ref="AT47" si="21">SUM(AT39:AT46)</f>
        <v>0</v>
      </c>
    </row>
    <row r="48" spans="1:46" x14ac:dyDescent="0.25">
      <c r="A48" s="13">
        <v>6</v>
      </c>
      <c r="B48" s="18" t="str">
        <f>Criteria!$B43</f>
        <v>RGAA</v>
      </c>
      <c r="C48" s="18" t="str">
        <f>Criteria!$C43</f>
        <v>6.1</v>
      </c>
      <c r="D48" s="18" t="str">
        <f>Criteria!$A$43</f>
        <v>LINKS</v>
      </c>
      <c r="E48" s="18" t="s">
        <v>138</v>
      </c>
      <c r="F48" s="18" t="str">
        <f>'P01'!$E44</f>
        <v>NT</v>
      </c>
      <c r="G48" s="18" t="str">
        <f>'P02'!$E44</f>
        <v>NT</v>
      </c>
      <c r="H48" s="18" t="str">
        <f>'P03'!$E44</f>
        <v>NT</v>
      </c>
      <c r="I48" s="18" t="str">
        <f>'P04'!$E44</f>
        <v>NT</v>
      </c>
      <c r="J48" s="18" t="str">
        <f>'P05'!$E44</f>
        <v>NT</v>
      </c>
      <c r="K48" s="18" t="str">
        <f>'P06'!$E44</f>
        <v>NT</v>
      </c>
      <c r="L48" s="18" t="str">
        <f>'P07'!$E44</f>
        <v>NT</v>
      </c>
      <c r="M48" s="18" t="str">
        <f>'P08'!$E44</f>
        <v>NT</v>
      </c>
      <c r="N48" s="18" t="str">
        <f>'P09'!$E44</f>
        <v>NT</v>
      </c>
      <c r="O48" s="18" t="str">
        <f>'P10'!$E44</f>
        <v>NT</v>
      </c>
      <c r="P48" s="18" t="str">
        <f>'P11'!$E44</f>
        <v>NT</v>
      </c>
      <c r="Q48" s="18" t="str">
        <f>'P12'!$E44</f>
        <v>NT</v>
      </c>
      <c r="R48" s="18" t="str">
        <f>'P13'!$E44</f>
        <v>NT</v>
      </c>
      <c r="S48" s="18" t="str">
        <f>'P14'!$E44</f>
        <v>NT</v>
      </c>
      <c r="T48" s="18" t="str">
        <f>'P15'!$E44</f>
        <v>NT</v>
      </c>
      <c r="U48" s="20">
        <f t="shared" si="5"/>
        <v>0</v>
      </c>
      <c r="V48" s="20">
        <f t="shared" si="6"/>
        <v>0</v>
      </c>
      <c r="W48" s="20">
        <f t="shared" si="7"/>
        <v>0</v>
      </c>
      <c r="X48" s="20">
        <f t="shared" si="8"/>
        <v>15</v>
      </c>
      <c r="Y48" s="13" t="str">
        <f t="shared" si="9"/>
        <v>NT</v>
      </c>
      <c r="Z48" s="13"/>
      <c r="AA48" s="13">
        <v>6</v>
      </c>
      <c r="AB48" s="18" t="str">
        <f>Criteria!$C43</f>
        <v>6.1</v>
      </c>
      <c r="AC48" s="18" t="str">
        <f>Criteria!$A$43</f>
        <v>LINKS</v>
      </c>
      <c r="AD48" s="18" t="str">
        <f>'P01'!$F44</f>
        <v>N</v>
      </c>
      <c r="AE48" s="18" t="str">
        <f>'P02'!$F44</f>
        <v>N</v>
      </c>
      <c r="AF48" s="18" t="str">
        <f>'P03'!$F44</f>
        <v>N</v>
      </c>
      <c r="AG48" s="18" t="str">
        <f>'P04'!$F44</f>
        <v>N</v>
      </c>
      <c r="AH48" s="18" t="str">
        <f>'P05'!$F44</f>
        <v>N</v>
      </c>
      <c r="AI48" s="18" t="str">
        <f>'P06'!$F44</f>
        <v>N</v>
      </c>
      <c r="AJ48" s="18" t="str">
        <f>'P07'!$F44</f>
        <v>N</v>
      </c>
      <c r="AK48" s="18" t="str">
        <f>'P08'!$F44</f>
        <v>N</v>
      </c>
      <c r="AL48" s="18" t="str">
        <f>'P09'!$F44</f>
        <v>N</v>
      </c>
      <c r="AM48" s="18" t="str">
        <f>'P10'!$F44</f>
        <v>N</v>
      </c>
      <c r="AN48" s="18" t="str">
        <f>'P11'!$F44</f>
        <v>N</v>
      </c>
      <c r="AO48" s="18" t="str">
        <f>'P12'!$F44</f>
        <v>N</v>
      </c>
      <c r="AP48" s="18" t="str">
        <f>'P13'!$F44</f>
        <v>N</v>
      </c>
      <c r="AQ48" s="18" t="str">
        <f>'P14'!$F44</f>
        <v>N</v>
      </c>
      <c r="AR48" s="18" t="str">
        <f>'P15'!$F44</f>
        <v>N</v>
      </c>
      <c r="AS48" s="20">
        <f t="shared" si="10"/>
        <v>0</v>
      </c>
      <c r="AT48" s="20">
        <f t="shared" si="11"/>
        <v>0</v>
      </c>
    </row>
    <row r="49" spans="1:46" x14ac:dyDescent="0.25">
      <c r="A49" s="13">
        <v>6</v>
      </c>
      <c r="B49" s="18" t="str">
        <f>Criteria!$B44</f>
        <v>RGAA</v>
      </c>
      <c r="C49" s="18" t="str">
        <f>Criteria!$C44</f>
        <v>6.2</v>
      </c>
      <c r="D49" s="18" t="str">
        <f>Criteria!$A$43</f>
        <v>LINKS</v>
      </c>
      <c r="E49" s="18" t="s">
        <v>138</v>
      </c>
      <c r="F49" s="18" t="str">
        <f>'P01'!$E45</f>
        <v>NT</v>
      </c>
      <c r="G49" s="18" t="str">
        <f>'P02'!$E45</f>
        <v>NT</v>
      </c>
      <c r="H49" s="18" t="str">
        <f>'P03'!$E45</f>
        <v>NT</v>
      </c>
      <c r="I49" s="18" t="str">
        <f>'P04'!$E45</f>
        <v>NT</v>
      </c>
      <c r="J49" s="18" t="str">
        <f>'P05'!$E45</f>
        <v>NT</v>
      </c>
      <c r="K49" s="18" t="str">
        <f>'P06'!$E45</f>
        <v>NT</v>
      </c>
      <c r="L49" s="18" t="str">
        <f>'P07'!$E45</f>
        <v>NT</v>
      </c>
      <c r="M49" s="18" t="str">
        <f>'P08'!$E45</f>
        <v>NT</v>
      </c>
      <c r="N49" s="18" t="str">
        <f>'P09'!$E45</f>
        <v>NT</v>
      </c>
      <c r="O49" s="18" t="str">
        <f>'P10'!$E45</f>
        <v>NT</v>
      </c>
      <c r="P49" s="18" t="str">
        <f>'P11'!$E45</f>
        <v>NT</v>
      </c>
      <c r="Q49" s="18" t="str">
        <f>'P12'!$E45</f>
        <v>NT</v>
      </c>
      <c r="R49" s="18" t="str">
        <f>'P13'!$E45</f>
        <v>NT</v>
      </c>
      <c r="S49" s="18" t="str">
        <f>'P14'!$E45</f>
        <v>NT</v>
      </c>
      <c r="T49" s="18" t="str">
        <f>'P15'!$E45</f>
        <v>NT</v>
      </c>
      <c r="U49" s="20">
        <f t="shared" si="5"/>
        <v>0</v>
      </c>
      <c r="V49" s="20">
        <f t="shared" si="6"/>
        <v>0</v>
      </c>
      <c r="W49" s="20">
        <f t="shared" si="7"/>
        <v>0</v>
      </c>
      <c r="X49" s="20">
        <f t="shared" si="8"/>
        <v>15</v>
      </c>
      <c r="Y49" s="13" t="str">
        <f t="shared" si="9"/>
        <v>NT</v>
      </c>
      <c r="Z49" s="13"/>
      <c r="AA49" s="13">
        <v>6</v>
      </c>
      <c r="AB49" s="18" t="str">
        <f>Criteria!$C44</f>
        <v>6.2</v>
      </c>
      <c r="AC49" s="18" t="str">
        <f>Criteria!$A$43</f>
        <v>LINKS</v>
      </c>
      <c r="AD49" s="18" t="str">
        <f>'P01'!$F45</f>
        <v>N</v>
      </c>
      <c r="AE49" s="18" t="str">
        <f>'P02'!$F45</f>
        <v>N</v>
      </c>
      <c r="AF49" s="18" t="str">
        <f>'P03'!$F45</f>
        <v>N</v>
      </c>
      <c r="AG49" s="18" t="str">
        <f>'P04'!$F45</f>
        <v>N</v>
      </c>
      <c r="AH49" s="18" t="str">
        <f>'P05'!$F45</f>
        <v>N</v>
      </c>
      <c r="AI49" s="18" t="str">
        <f>'P06'!$F45</f>
        <v>N</v>
      </c>
      <c r="AJ49" s="18" t="str">
        <f>'P07'!$F45</f>
        <v>N</v>
      </c>
      <c r="AK49" s="18" t="str">
        <f>'P08'!$F45</f>
        <v>N</v>
      </c>
      <c r="AL49" s="18" t="str">
        <f>'P09'!$F45</f>
        <v>N</v>
      </c>
      <c r="AM49" s="18" t="str">
        <f>'P10'!$F45</f>
        <v>N</v>
      </c>
      <c r="AN49" s="18" t="str">
        <f>'P11'!$F45</f>
        <v>N</v>
      </c>
      <c r="AO49" s="18" t="str">
        <f>'P12'!$F45</f>
        <v>N</v>
      </c>
      <c r="AP49" s="18" t="str">
        <f>'P13'!$F45</f>
        <v>N</v>
      </c>
      <c r="AQ49" s="18" t="str">
        <f>'P14'!$F45</f>
        <v>N</v>
      </c>
      <c r="AR49" s="18" t="str">
        <f>'P15'!$F45</f>
        <v>N</v>
      </c>
      <c r="AS49" s="20">
        <f t="shared" si="10"/>
        <v>0</v>
      </c>
      <c r="AT49" s="20">
        <f t="shared" si="11"/>
        <v>0</v>
      </c>
    </row>
    <row r="50" spans="1:46" x14ac:dyDescent="0.25">
      <c r="A50" s="55"/>
      <c r="B50" s="56"/>
      <c r="C50" s="56"/>
      <c r="D50" s="56"/>
      <c r="E50" s="56"/>
      <c r="F50" s="56"/>
      <c r="G50" s="56"/>
      <c r="H50" s="56"/>
      <c r="I50" s="56"/>
      <c r="J50" s="56"/>
      <c r="K50" s="56"/>
      <c r="L50" s="56"/>
      <c r="M50" s="56"/>
      <c r="N50" s="56"/>
      <c r="O50" s="56"/>
      <c r="P50" s="56"/>
      <c r="Q50" s="56"/>
      <c r="R50" s="56"/>
      <c r="S50" s="56"/>
      <c r="T50" s="56"/>
      <c r="U50" s="60">
        <f>SUM(U48:U49)</f>
        <v>0</v>
      </c>
      <c r="V50" s="60">
        <f t="shared" ref="V50:X50" si="22">SUM(V48:V49)</f>
        <v>0</v>
      </c>
      <c r="W50" s="60">
        <f t="shared" si="22"/>
        <v>0</v>
      </c>
      <c r="X50" s="60">
        <f t="shared" si="22"/>
        <v>30</v>
      </c>
      <c r="Y50" s="13"/>
      <c r="Z50" s="13"/>
      <c r="AA50" s="55"/>
      <c r="AB50" s="56"/>
      <c r="AC50" s="56"/>
      <c r="AD50" s="56"/>
      <c r="AE50" s="56"/>
      <c r="AF50" s="56"/>
      <c r="AG50" s="56"/>
      <c r="AH50" s="56"/>
      <c r="AI50" s="56"/>
      <c r="AJ50" s="56"/>
      <c r="AK50" s="56"/>
      <c r="AL50" s="56"/>
      <c r="AM50" s="56"/>
      <c r="AN50" s="56"/>
      <c r="AO50" s="56"/>
      <c r="AP50" s="56"/>
      <c r="AQ50" s="56"/>
      <c r="AR50" s="56"/>
      <c r="AS50" s="60">
        <f>SUM(AS48:AS49)</f>
        <v>0</v>
      </c>
      <c r="AT50" s="60">
        <f t="shared" ref="AT50" si="23">SUM(AT48:AT49)</f>
        <v>0</v>
      </c>
    </row>
    <row r="51" spans="1:46" x14ac:dyDescent="0.25">
      <c r="A51" s="13">
        <v>7</v>
      </c>
      <c r="B51" s="18" t="str">
        <f>Criteria!$B45</f>
        <v>RGAA</v>
      </c>
      <c r="C51" s="18" t="str">
        <f>Criteria!$C45</f>
        <v>7.1</v>
      </c>
      <c r="D51" s="18" t="str">
        <f>Criteria!$A$45</f>
        <v>SCRIPTS</v>
      </c>
      <c r="E51" s="18" t="s">
        <v>138</v>
      </c>
      <c r="F51" s="18" t="str">
        <f>'P01'!$E46</f>
        <v>NT</v>
      </c>
      <c r="G51" s="18" t="str">
        <f>'P02'!$E46</f>
        <v>NT</v>
      </c>
      <c r="H51" s="18" t="str">
        <f>'P03'!$E46</f>
        <v>NT</v>
      </c>
      <c r="I51" s="18" t="str">
        <f>'P04'!$E46</f>
        <v>NT</v>
      </c>
      <c r="J51" s="18" t="str">
        <f>'P05'!$E46</f>
        <v>NT</v>
      </c>
      <c r="K51" s="18" t="str">
        <f>'P06'!$E46</f>
        <v>NT</v>
      </c>
      <c r="L51" s="18" t="str">
        <f>'P07'!$E46</f>
        <v>NT</v>
      </c>
      <c r="M51" s="18" t="str">
        <f>'P08'!$E46</f>
        <v>NT</v>
      </c>
      <c r="N51" s="18" t="str">
        <f>'P09'!$E46</f>
        <v>NT</v>
      </c>
      <c r="O51" s="18" t="str">
        <f>'P10'!$E46</f>
        <v>NT</v>
      </c>
      <c r="P51" s="18" t="str">
        <f>'P11'!$E46</f>
        <v>NT</v>
      </c>
      <c r="Q51" s="18" t="str">
        <f>'P12'!$E46</f>
        <v>NT</v>
      </c>
      <c r="R51" s="18" t="str">
        <f>'P13'!$E46</f>
        <v>NT</v>
      </c>
      <c r="S51" s="18" t="str">
        <f>'P14'!$E46</f>
        <v>NT</v>
      </c>
      <c r="T51" s="18" t="str">
        <f>'P15'!$E46</f>
        <v>NT</v>
      </c>
      <c r="U51" s="20">
        <f t="shared" si="5"/>
        <v>0</v>
      </c>
      <c r="V51" s="20">
        <f t="shared" si="6"/>
        <v>0</v>
      </c>
      <c r="W51" s="20">
        <f t="shared" si="7"/>
        <v>0</v>
      </c>
      <c r="X51" s="20">
        <f t="shared" si="8"/>
        <v>15</v>
      </c>
      <c r="Y51" s="13" t="str">
        <f t="shared" si="9"/>
        <v>NT</v>
      </c>
      <c r="Z51" s="13"/>
      <c r="AA51" s="13">
        <v>7</v>
      </c>
      <c r="AB51" s="18" t="str">
        <f>Criteria!$C45</f>
        <v>7.1</v>
      </c>
      <c r="AC51" s="18" t="str">
        <f>Criteria!$A$45</f>
        <v>SCRIPTS</v>
      </c>
      <c r="AD51" s="18" t="str">
        <f>'P01'!$F46</f>
        <v>N</v>
      </c>
      <c r="AE51" s="18" t="str">
        <f>'P02'!$F46</f>
        <v>N</v>
      </c>
      <c r="AF51" s="18" t="str">
        <f>'P03'!$F46</f>
        <v>N</v>
      </c>
      <c r="AG51" s="18" t="str">
        <f>'P04'!$F46</f>
        <v>N</v>
      </c>
      <c r="AH51" s="18" t="str">
        <f>'P05'!$F46</f>
        <v>N</v>
      </c>
      <c r="AI51" s="18" t="str">
        <f>'P06'!$F46</f>
        <v>N</v>
      </c>
      <c r="AJ51" s="18" t="str">
        <f>'P07'!$F46</f>
        <v>N</v>
      </c>
      <c r="AK51" s="18" t="str">
        <f>'P08'!$F46</f>
        <v>N</v>
      </c>
      <c r="AL51" s="18" t="str">
        <f>'P09'!$F46</f>
        <v>N</v>
      </c>
      <c r="AM51" s="18" t="str">
        <f>'P10'!$F46</f>
        <v>N</v>
      </c>
      <c r="AN51" s="18" t="str">
        <f>'P11'!$F46</f>
        <v>N</v>
      </c>
      <c r="AO51" s="18" t="str">
        <f>'P12'!$F46</f>
        <v>N</v>
      </c>
      <c r="AP51" s="18" t="str">
        <f>'P13'!$F46</f>
        <v>N</v>
      </c>
      <c r="AQ51" s="18" t="str">
        <f>'P14'!$F46</f>
        <v>N</v>
      </c>
      <c r="AR51" s="18" t="str">
        <f>'P15'!$F46</f>
        <v>N</v>
      </c>
      <c r="AS51" s="20">
        <f t="shared" si="10"/>
        <v>0</v>
      </c>
      <c r="AT51" s="20">
        <f t="shared" si="11"/>
        <v>0</v>
      </c>
    </row>
    <row r="52" spans="1:46" x14ac:dyDescent="0.25">
      <c r="A52" s="13">
        <v>7</v>
      </c>
      <c r="B52" s="18" t="str">
        <f>Criteria!$B46</f>
        <v>RGAA</v>
      </c>
      <c r="C52" s="18" t="str">
        <f>Criteria!$C46</f>
        <v>7.2</v>
      </c>
      <c r="D52" s="18" t="str">
        <f>Criteria!$A$45</f>
        <v>SCRIPTS</v>
      </c>
      <c r="E52" s="18" t="s">
        <v>138</v>
      </c>
      <c r="F52" s="18" t="str">
        <f>'P01'!$E47</f>
        <v>NT</v>
      </c>
      <c r="G52" s="18" t="str">
        <f>'P02'!$E47</f>
        <v>NT</v>
      </c>
      <c r="H52" s="18" t="str">
        <f>'P03'!$E47</f>
        <v>NT</v>
      </c>
      <c r="I52" s="18" t="str">
        <f>'P04'!$E47</f>
        <v>NT</v>
      </c>
      <c r="J52" s="18" t="str">
        <f>'P05'!$E47</f>
        <v>NT</v>
      </c>
      <c r="K52" s="18" t="str">
        <f>'P06'!$E47</f>
        <v>NT</v>
      </c>
      <c r="L52" s="18" t="str">
        <f>'P07'!$E47</f>
        <v>NT</v>
      </c>
      <c r="M52" s="18" t="str">
        <f>'P08'!$E47</f>
        <v>NT</v>
      </c>
      <c r="N52" s="18" t="str">
        <f>'P09'!$E47</f>
        <v>NT</v>
      </c>
      <c r="O52" s="18" t="str">
        <f>'P10'!$E47</f>
        <v>NT</v>
      </c>
      <c r="P52" s="18" t="str">
        <f>'P11'!$E47</f>
        <v>NT</v>
      </c>
      <c r="Q52" s="18" t="str">
        <f>'P12'!$E47</f>
        <v>NT</v>
      </c>
      <c r="R52" s="18" t="str">
        <f>'P13'!$E47</f>
        <v>NT</v>
      </c>
      <c r="S52" s="18" t="str">
        <f>'P14'!$E47</f>
        <v>NT</v>
      </c>
      <c r="T52" s="18" t="str">
        <f>'P15'!$E47</f>
        <v>NT</v>
      </c>
      <c r="U52" s="20">
        <f t="shared" si="5"/>
        <v>0</v>
      </c>
      <c r="V52" s="20">
        <f t="shared" si="6"/>
        <v>0</v>
      </c>
      <c r="W52" s="20">
        <f t="shared" si="7"/>
        <v>0</v>
      </c>
      <c r="X52" s="20">
        <f t="shared" si="8"/>
        <v>15</v>
      </c>
      <c r="Y52" s="13" t="str">
        <f t="shared" si="9"/>
        <v>NT</v>
      </c>
      <c r="Z52" s="13"/>
      <c r="AA52" s="13">
        <v>7</v>
      </c>
      <c r="AB52" s="18" t="str">
        <f>Criteria!$C46</f>
        <v>7.2</v>
      </c>
      <c r="AC52" s="18" t="str">
        <f>Criteria!$A$45</f>
        <v>SCRIPTS</v>
      </c>
      <c r="AD52" s="18" t="str">
        <f>'P01'!$F47</f>
        <v>N</v>
      </c>
      <c r="AE52" s="18" t="str">
        <f>'P02'!$F47</f>
        <v>N</v>
      </c>
      <c r="AF52" s="18" t="str">
        <f>'P03'!$F47</f>
        <v>N</v>
      </c>
      <c r="AG52" s="18" t="str">
        <f>'P04'!$F47</f>
        <v>N</v>
      </c>
      <c r="AH52" s="18" t="str">
        <f>'P05'!$F47</f>
        <v>N</v>
      </c>
      <c r="AI52" s="18" t="str">
        <f>'P06'!$F47</f>
        <v>N</v>
      </c>
      <c r="AJ52" s="18" t="str">
        <f>'P07'!$F47</f>
        <v>N</v>
      </c>
      <c r="AK52" s="18" t="str">
        <f>'P08'!$F47</f>
        <v>N</v>
      </c>
      <c r="AL52" s="18" t="str">
        <f>'P09'!$F47</f>
        <v>N</v>
      </c>
      <c r="AM52" s="18" t="str">
        <f>'P10'!$F47</f>
        <v>N</v>
      </c>
      <c r="AN52" s="18" t="str">
        <f>'P11'!$F47</f>
        <v>N</v>
      </c>
      <c r="AO52" s="18" t="str">
        <f>'P12'!$F47</f>
        <v>N</v>
      </c>
      <c r="AP52" s="18" t="str">
        <f>'P13'!$F47</f>
        <v>N</v>
      </c>
      <c r="AQ52" s="18" t="str">
        <f>'P14'!$F47</f>
        <v>N</v>
      </c>
      <c r="AR52" s="18" t="str">
        <f>'P15'!$F47</f>
        <v>N</v>
      </c>
      <c r="AS52" s="20">
        <f t="shared" si="10"/>
        <v>0</v>
      </c>
      <c r="AT52" s="20">
        <f t="shared" si="11"/>
        <v>0</v>
      </c>
    </row>
    <row r="53" spans="1:46" x14ac:dyDescent="0.25">
      <c r="A53" s="13">
        <v>7</v>
      </c>
      <c r="B53" s="18" t="str">
        <f>Criteria!$B47</f>
        <v>RGAA</v>
      </c>
      <c r="C53" s="18" t="str">
        <f>Criteria!$C47</f>
        <v>7.3</v>
      </c>
      <c r="D53" s="18" t="str">
        <f>Criteria!$A$45</f>
        <v>SCRIPTS</v>
      </c>
      <c r="E53" s="18" t="s">
        <v>138</v>
      </c>
      <c r="F53" s="18" t="str">
        <f>'P01'!$E48</f>
        <v>NT</v>
      </c>
      <c r="G53" s="18" t="str">
        <f>'P02'!$E48</f>
        <v>NT</v>
      </c>
      <c r="H53" s="18" t="str">
        <f>'P03'!$E48</f>
        <v>NT</v>
      </c>
      <c r="I53" s="18" t="str">
        <f>'P04'!$E48</f>
        <v>NT</v>
      </c>
      <c r="J53" s="18" t="str">
        <f>'P05'!$E48</f>
        <v>NT</v>
      </c>
      <c r="K53" s="18" t="str">
        <f>'P06'!$E48</f>
        <v>NT</v>
      </c>
      <c r="L53" s="18" t="str">
        <f>'P07'!$E48</f>
        <v>NT</v>
      </c>
      <c r="M53" s="18" t="str">
        <f>'P08'!$E48</f>
        <v>NT</v>
      </c>
      <c r="N53" s="18" t="str">
        <f>'P09'!$E48</f>
        <v>NT</v>
      </c>
      <c r="O53" s="18" t="str">
        <f>'P10'!$E48</f>
        <v>NT</v>
      </c>
      <c r="P53" s="18" t="str">
        <f>'P11'!$E48</f>
        <v>NT</v>
      </c>
      <c r="Q53" s="18" t="str">
        <f>'P12'!$E48</f>
        <v>NT</v>
      </c>
      <c r="R53" s="18" t="str">
        <f>'P13'!$E48</f>
        <v>NT</v>
      </c>
      <c r="S53" s="18" t="str">
        <f>'P14'!$E48</f>
        <v>NT</v>
      </c>
      <c r="T53" s="18" t="str">
        <f>'P15'!$E48</f>
        <v>NT</v>
      </c>
      <c r="U53" s="20">
        <f t="shared" si="5"/>
        <v>0</v>
      </c>
      <c r="V53" s="20">
        <f t="shared" si="6"/>
        <v>0</v>
      </c>
      <c r="W53" s="20">
        <f t="shared" si="7"/>
        <v>0</v>
      </c>
      <c r="X53" s="20">
        <f t="shared" si="8"/>
        <v>15</v>
      </c>
      <c r="Y53" s="13" t="str">
        <f t="shared" si="9"/>
        <v>NT</v>
      </c>
      <c r="Z53" s="13"/>
      <c r="AA53" s="13">
        <v>7</v>
      </c>
      <c r="AB53" s="18" t="str">
        <f>Criteria!$C47</f>
        <v>7.3</v>
      </c>
      <c r="AC53" s="18" t="str">
        <f>Criteria!$A$45</f>
        <v>SCRIPTS</v>
      </c>
      <c r="AD53" s="18" t="str">
        <f>'P01'!$F48</f>
        <v>N</v>
      </c>
      <c r="AE53" s="18" t="str">
        <f>'P02'!$F48</f>
        <v>N</v>
      </c>
      <c r="AF53" s="18" t="str">
        <f>'P03'!$F48</f>
        <v>N</v>
      </c>
      <c r="AG53" s="18" t="str">
        <f>'P04'!$F48</f>
        <v>N</v>
      </c>
      <c r="AH53" s="18" t="str">
        <f>'P05'!$F48</f>
        <v>N</v>
      </c>
      <c r="AI53" s="18" t="str">
        <f>'P06'!$F48</f>
        <v>N</v>
      </c>
      <c r="AJ53" s="18" t="str">
        <f>'P07'!$F48</f>
        <v>N</v>
      </c>
      <c r="AK53" s="18" t="str">
        <f>'P08'!$F48</f>
        <v>N</v>
      </c>
      <c r="AL53" s="18" t="str">
        <f>'P09'!$F48</f>
        <v>N</v>
      </c>
      <c r="AM53" s="18" t="str">
        <f>'P10'!$F48</f>
        <v>N</v>
      </c>
      <c r="AN53" s="18" t="str">
        <f>'P11'!$F48</f>
        <v>N</v>
      </c>
      <c r="AO53" s="18" t="str">
        <f>'P12'!$F48</f>
        <v>N</v>
      </c>
      <c r="AP53" s="18" t="str">
        <f>'P13'!$F48</f>
        <v>N</v>
      </c>
      <c r="AQ53" s="18" t="str">
        <f>'P14'!$F48</f>
        <v>N</v>
      </c>
      <c r="AR53" s="18" t="str">
        <f>'P15'!$F48</f>
        <v>N</v>
      </c>
      <c r="AS53" s="20">
        <f t="shared" si="10"/>
        <v>0</v>
      </c>
      <c r="AT53" s="20">
        <f t="shared" si="11"/>
        <v>0</v>
      </c>
    </row>
    <row r="54" spans="1:46" x14ac:dyDescent="0.25">
      <c r="A54" s="13">
        <v>7</v>
      </c>
      <c r="B54" s="18" t="str">
        <f>Criteria!$B48</f>
        <v>RGAA</v>
      </c>
      <c r="C54" s="18" t="str">
        <f>Criteria!$C48</f>
        <v>7.4</v>
      </c>
      <c r="D54" s="18" t="str">
        <f>Criteria!$A$45</f>
        <v>SCRIPTS</v>
      </c>
      <c r="E54" s="18" t="s">
        <v>138</v>
      </c>
      <c r="F54" s="18" t="str">
        <f>'P01'!$E49</f>
        <v>NT</v>
      </c>
      <c r="G54" s="18" t="str">
        <f>'P02'!$E49</f>
        <v>NT</v>
      </c>
      <c r="H54" s="18" t="str">
        <f>'P03'!$E49</f>
        <v>NT</v>
      </c>
      <c r="I54" s="18" t="str">
        <f>'P04'!$E49</f>
        <v>NT</v>
      </c>
      <c r="J54" s="18" t="str">
        <f>'P05'!$E49</f>
        <v>NT</v>
      </c>
      <c r="K54" s="18" t="str">
        <f>'P06'!$E49</f>
        <v>NT</v>
      </c>
      <c r="L54" s="18" t="str">
        <f>'P07'!$E49</f>
        <v>NT</v>
      </c>
      <c r="M54" s="18" t="str">
        <f>'P08'!$E49</f>
        <v>NT</v>
      </c>
      <c r="N54" s="18" t="str">
        <f>'P09'!$E49</f>
        <v>NT</v>
      </c>
      <c r="O54" s="18" t="str">
        <f>'P10'!$E49</f>
        <v>NT</v>
      </c>
      <c r="P54" s="18" t="str">
        <f>'P11'!$E49</f>
        <v>NT</v>
      </c>
      <c r="Q54" s="18" t="str">
        <f>'P12'!$E49</f>
        <v>NT</v>
      </c>
      <c r="R54" s="18" t="str">
        <f>'P13'!$E49</f>
        <v>NT</v>
      </c>
      <c r="S54" s="18" t="str">
        <f>'P14'!$E49</f>
        <v>NT</v>
      </c>
      <c r="T54" s="18" t="str">
        <f>'P15'!$E49</f>
        <v>NT</v>
      </c>
      <c r="U54" s="20">
        <f t="shared" si="5"/>
        <v>0</v>
      </c>
      <c r="V54" s="20">
        <f t="shared" si="6"/>
        <v>0</v>
      </c>
      <c r="W54" s="20">
        <f t="shared" si="7"/>
        <v>0</v>
      </c>
      <c r="X54" s="20">
        <f t="shared" si="8"/>
        <v>15</v>
      </c>
      <c r="Y54" s="13" t="str">
        <f t="shared" si="9"/>
        <v>NT</v>
      </c>
      <c r="Z54" s="13"/>
      <c r="AA54" s="13">
        <v>7</v>
      </c>
      <c r="AB54" s="18" t="str">
        <f>Criteria!$C48</f>
        <v>7.4</v>
      </c>
      <c r="AC54" s="18" t="str">
        <f>Criteria!$A$45</f>
        <v>SCRIPTS</v>
      </c>
      <c r="AD54" s="18" t="str">
        <f>'P01'!$F49</f>
        <v>N</v>
      </c>
      <c r="AE54" s="18" t="str">
        <f>'P02'!$F49</f>
        <v>N</v>
      </c>
      <c r="AF54" s="18" t="str">
        <f>'P03'!$F49</f>
        <v>N</v>
      </c>
      <c r="AG54" s="18" t="str">
        <f>'P04'!$F49</f>
        <v>N</v>
      </c>
      <c r="AH54" s="18" t="str">
        <f>'P05'!$F49</f>
        <v>N</v>
      </c>
      <c r="AI54" s="18" t="str">
        <f>'P06'!$F49</f>
        <v>N</v>
      </c>
      <c r="AJ54" s="18" t="str">
        <f>'P07'!$F49</f>
        <v>N</v>
      </c>
      <c r="AK54" s="18" t="str">
        <f>'P08'!$F49</f>
        <v>N</v>
      </c>
      <c r="AL54" s="18" t="str">
        <f>'P09'!$F49</f>
        <v>N</v>
      </c>
      <c r="AM54" s="18" t="str">
        <f>'P10'!$F49</f>
        <v>N</v>
      </c>
      <c r="AN54" s="18" t="str">
        <f>'P11'!$F49</f>
        <v>N</v>
      </c>
      <c r="AO54" s="18" t="str">
        <f>'P12'!$F49</f>
        <v>N</v>
      </c>
      <c r="AP54" s="18" t="str">
        <f>'P13'!$F49</f>
        <v>N</v>
      </c>
      <c r="AQ54" s="18" t="str">
        <f>'P14'!$F49</f>
        <v>N</v>
      </c>
      <c r="AR54" s="18" t="str">
        <f>'P15'!$F49</f>
        <v>N</v>
      </c>
      <c r="AS54" s="20">
        <f t="shared" si="10"/>
        <v>0</v>
      </c>
      <c r="AT54" s="20">
        <f t="shared" si="11"/>
        <v>0</v>
      </c>
    </row>
    <row r="55" spans="1:46" x14ac:dyDescent="0.25">
      <c r="A55" s="13">
        <v>7</v>
      </c>
      <c r="B55" s="18" t="str">
        <f>Criteria!$B49</f>
        <v>RGAA</v>
      </c>
      <c r="C55" s="18" t="str">
        <f>Criteria!$C49</f>
        <v>7.5</v>
      </c>
      <c r="D55" s="18" t="str">
        <f>Criteria!$A$45</f>
        <v>SCRIPTS</v>
      </c>
      <c r="E55" s="18" t="s">
        <v>139</v>
      </c>
      <c r="F55" s="18" t="str">
        <f>'P01'!$E50</f>
        <v>NT</v>
      </c>
      <c r="G55" s="18" t="str">
        <f>'P02'!$E50</f>
        <v>NT</v>
      </c>
      <c r="H55" s="18" t="str">
        <f>'P03'!$E50</f>
        <v>NT</v>
      </c>
      <c r="I55" s="18" t="str">
        <f>'P04'!$E50</f>
        <v>NT</v>
      </c>
      <c r="J55" s="18" t="str">
        <f>'P05'!$E50</f>
        <v>NT</v>
      </c>
      <c r="K55" s="18" t="str">
        <f>'P06'!$E50</f>
        <v>NT</v>
      </c>
      <c r="L55" s="18" t="str">
        <f>'P07'!$E50</f>
        <v>NT</v>
      </c>
      <c r="M55" s="18" t="str">
        <f>'P08'!$E50</f>
        <v>NT</v>
      </c>
      <c r="N55" s="18" t="str">
        <f>'P09'!$E50</f>
        <v>NT</v>
      </c>
      <c r="O55" s="18" t="str">
        <f>'P10'!$E50</f>
        <v>NT</v>
      </c>
      <c r="P55" s="18" t="str">
        <f>'P11'!$E50</f>
        <v>NT</v>
      </c>
      <c r="Q55" s="18" t="str">
        <f>'P12'!$E50</f>
        <v>NT</v>
      </c>
      <c r="R55" s="18" t="str">
        <f>'P13'!$E50</f>
        <v>NT</v>
      </c>
      <c r="S55" s="18" t="str">
        <f>'P14'!$E50</f>
        <v>NT</v>
      </c>
      <c r="T55" s="18" t="str">
        <f>'P15'!$E50</f>
        <v>NT</v>
      </c>
      <c r="U55" s="20">
        <f t="shared" si="5"/>
        <v>0</v>
      </c>
      <c r="V55" s="20">
        <f t="shared" si="6"/>
        <v>0</v>
      </c>
      <c r="W55" s="20">
        <f t="shared" si="7"/>
        <v>0</v>
      </c>
      <c r="X55" s="20">
        <f t="shared" si="8"/>
        <v>15</v>
      </c>
      <c r="Y55" s="13" t="str">
        <f t="shared" si="9"/>
        <v>NT</v>
      </c>
      <c r="Z55" s="13"/>
      <c r="AA55" s="13">
        <v>7</v>
      </c>
      <c r="AB55" s="18" t="str">
        <f>Criteria!$C49</f>
        <v>7.5</v>
      </c>
      <c r="AC55" s="18" t="str">
        <f>Criteria!$A$45</f>
        <v>SCRIPTS</v>
      </c>
      <c r="AD55" s="18" t="str">
        <f>'P01'!$F50</f>
        <v>N</v>
      </c>
      <c r="AE55" s="18" t="str">
        <f>'P02'!$F50</f>
        <v>N</v>
      </c>
      <c r="AF55" s="18" t="str">
        <f>'P03'!$F50</f>
        <v>N</v>
      </c>
      <c r="AG55" s="18" t="str">
        <f>'P04'!$F50</f>
        <v>N</v>
      </c>
      <c r="AH55" s="18" t="str">
        <f>'P05'!$F50</f>
        <v>N</v>
      </c>
      <c r="AI55" s="18" t="str">
        <f>'P06'!$F50</f>
        <v>N</v>
      </c>
      <c r="AJ55" s="18" t="str">
        <f>'P07'!$F50</f>
        <v>N</v>
      </c>
      <c r="AK55" s="18" t="str">
        <f>'P08'!$F50</f>
        <v>N</v>
      </c>
      <c r="AL55" s="18" t="str">
        <f>'P09'!$F50</f>
        <v>N</v>
      </c>
      <c r="AM55" s="18" t="str">
        <f>'P10'!$F50</f>
        <v>N</v>
      </c>
      <c r="AN55" s="18" t="str">
        <f>'P11'!$F50</f>
        <v>N</v>
      </c>
      <c r="AO55" s="18" t="str">
        <f>'P12'!$F50</f>
        <v>N</v>
      </c>
      <c r="AP55" s="18" t="str">
        <f>'P13'!$F50</f>
        <v>N</v>
      </c>
      <c r="AQ55" s="18" t="str">
        <f>'P14'!$F50</f>
        <v>N</v>
      </c>
      <c r="AR55" s="18" t="str">
        <f>'P15'!$F50</f>
        <v>N</v>
      </c>
      <c r="AS55" s="20">
        <f t="shared" si="10"/>
        <v>0</v>
      </c>
      <c r="AT55" s="20">
        <f t="shared" si="11"/>
        <v>0</v>
      </c>
    </row>
    <row r="56" spans="1:46" x14ac:dyDescent="0.25">
      <c r="A56" s="55"/>
      <c r="B56" s="56"/>
      <c r="C56" s="56"/>
      <c r="D56" s="56"/>
      <c r="E56" s="56"/>
      <c r="F56" s="56"/>
      <c r="G56" s="56"/>
      <c r="H56" s="56"/>
      <c r="I56" s="56"/>
      <c r="J56" s="56"/>
      <c r="K56" s="56"/>
      <c r="L56" s="56"/>
      <c r="M56" s="56"/>
      <c r="N56" s="56"/>
      <c r="O56" s="56"/>
      <c r="P56" s="56"/>
      <c r="Q56" s="56"/>
      <c r="R56" s="56"/>
      <c r="S56" s="56"/>
      <c r="T56" s="56"/>
      <c r="U56" s="60">
        <f>SUM(U51:U55)</f>
        <v>0</v>
      </c>
      <c r="V56" s="60">
        <f t="shared" ref="V56:X56" si="24">SUM(V51:V55)</f>
        <v>0</v>
      </c>
      <c r="W56" s="60">
        <f t="shared" si="24"/>
        <v>0</v>
      </c>
      <c r="X56" s="60">
        <f t="shared" si="24"/>
        <v>75</v>
      </c>
      <c r="Y56" s="13"/>
      <c r="Z56" s="13"/>
      <c r="AA56" s="55"/>
      <c r="AB56" s="56"/>
      <c r="AC56" s="56"/>
      <c r="AD56" s="56"/>
      <c r="AE56" s="56"/>
      <c r="AF56" s="56"/>
      <c r="AG56" s="56"/>
      <c r="AH56" s="56"/>
      <c r="AI56" s="56"/>
      <c r="AJ56" s="56"/>
      <c r="AK56" s="56"/>
      <c r="AL56" s="56"/>
      <c r="AM56" s="56"/>
      <c r="AN56" s="56"/>
      <c r="AO56" s="56"/>
      <c r="AP56" s="56"/>
      <c r="AQ56" s="56"/>
      <c r="AR56" s="56"/>
      <c r="AS56" s="60">
        <f>SUM(AS51:AS55)</f>
        <v>0</v>
      </c>
      <c r="AT56" s="60">
        <f t="shared" ref="AT56" si="25">SUM(AT51:AT55)</f>
        <v>0</v>
      </c>
    </row>
    <row r="57" spans="1:46" x14ac:dyDescent="0.25">
      <c r="A57" s="13">
        <v>8</v>
      </c>
      <c r="B57" s="18" t="str">
        <f>Criteria!$B50</f>
        <v>RGAA</v>
      </c>
      <c r="C57" s="18" t="str">
        <f>Criteria!$C50</f>
        <v>8.1</v>
      </c>
      <c r="D57" s="18" t="str">
        <f>Criteria!$A$50</f>
        <v>MANDATORY ELEMENTS</v>
      </c>
      <c r="E57" s="18" t="s">
        <v>138</v>
      </c>
      <c r="F57" s="18" t="str">
        <f>'P01'!$E51</f>
        <v>NT</v>
      </c>
      <c r="G57" s="18" t="str">
        <f>'P02'!$E51</f>
        <v>NT</v>
      </c>
      <c r="H57" s="18" t="str">
        <f>'P03'!$E51</f>
        <v>NT</v>
      </c>
      <c r="I57" s="18" t="str">
        <f>'P04'!$E51</f>
        <v>NT</v>
      </c>
      <c r="J57" s="18" t="str">
        <f>'P05'!$E51</f>
        <v>NT</v>
      </c>
      <c r="K57" s="18" t="str">
        <f>'P06'!$E51</f>
        <v>NT</v>
      </c>
      <c r="L57" s="18" t="str">
        <f>'P07'!$E51</f>
        <v>NT</v>
      </c>
      <c r="M57" s="18" t="str">
        <f>'P08'!$E51</f>
        <v>NT</v>
      </c>
      <c r="N57" s="18" t="str">
        <f>'P09'!$E51</f>
        <v>NT</v>
      </c>
      <c r="O57" s="18" t="str">
        <f>'P10'!$E51</f>
        <v>NT</v>
      </c>
      <c r="P57" s="18" t="str">
        <f>'P11'!$E51</f>
        <v>NT</v>
      </c>
      <c r="Q57" s="18" t="str">
        <f>'P12'!$E51</f>
        <v>NT</v>
      </c>
      <c r="R57" s="18" t="str">
        <f>'P13'!$E51</f>
        <v>NT</v>
      </c>
      <c r="S57" s="18" t="str">
        <f>'P14'!$E51</f>
        <v>NT</v>
      </c>
      <c r="T57" s="18" t="str">
        <f>'P15'!$E51</f>
        <v>NT</v>
      </c>
      <c r="U57" s="20">
        <f t="shared" si="5"/>
        <v>0</v>
      </c>
      <c r="V57" s="20">
        <f t="shared" si="6"/>
        <v>0</v>
      </c>
      <c r="W57" s="20">
        <f t="shared" si="7"/>
        <v>0</v>
      </c>
      <c r="X57" s="20">
        <f t="shared" si="8"/>
        <v>15</v>
      </c>
      <c r="Y57" s="13" t="str">
        <f t="shared" si="9"/>
        <v>NT</v>
      </c>
      <c r="Z57" s="13"/>
      <c r="AA57" s="13">
        <v>8</v>
      </c>
      <c r="AB57" s="18" t="str">
        <f>Criteria!$C50</f>
        <v>8.1</v>
      </c>
      <c r="AC57" s="18" t="str">
        <f>Criteria!$A$50</f>
        <v>MANDATORY ELEMENTS</v>
      </c>
      <c r="AD57" s="18" t="str">
        <f>'P01'!$F51</f>
        <v>N</v>
      </c>
      <c r="AE57" s="18" t="str">
        <f>'P02'!$F51</f>
        <v>N</v>
      </c>
      <c r="AF57" s="18" t="str">
        <f>'P03'!$F51</f>
        <v>N</v>
      </c>
      <c r="AG57" s="18" t="str">
        <f>'P04'!$F51</f>
        <v>N</v>
      </c>
      <c r="AH57" s="18" t="str">
        <f>'P05'!$F51</f>
        <v>N</v>
      </c>
      <c r="AI57" s="18" t="str">
        <f>'P06'!$F51</f>
        <v>N</v>
      </c>
      <c r="AJ57" s="18" t="str">
        <f>'P07'!$F51</f>
        <v>N</v>
      </c>
      <c r="AK57" s="18" t="str">
        <f>'P08'!$F51</f>
        <v>N</v>
      </c>
      <c r="AL57" s="18" t="str">
        <f>'P09'!$F51</f>
        <v>N</v>
      </c>
      <c r="AM57" s="18" t="str">
        <f>'P10'!$F51</f>
        <v>N</v>
      </c>
      <c r="AN57" s="18" t="str">
        <f>'P11'!$F51</f>
        <v>N</v>
      </c>
      <c r="AO57" s="18" t="str">
        <f>'P12'!$F51</f>
        <v>N</v>
      </c>
      <c r="AP57" s="18" t="str">
        <f>'P13'!$F51</f>
        <v>N</v>
      </c>
      <c r="AQ57" s="18" t="str">
        <f>'P14'!$F51</f>
        <v>N</v>
      </c>
      <c r="AR57" s="18" t="str">
        <f>'P15'!$F51</f>
        <v>N</v>
      </c>
      <c r="AS57" s="20">
        <f t="shared" si="10"/>
        <v>0</v>
      </c>
      <c r="AT57" s="20">
        <f t="shared" si="11"/>
        <v>0</v>
      </c>
    </row>
    <row r="58" spans="1:46" x14ac:dyDescent="0.25">
      <c r="A58" s="13">
        <v>8</v>
      </c>
      <c r="B58" s="18" t="str">
        <f>Criteria!$B51</f>
        <v>RGAA</v>
      </c>
      <c r="C58" s="18" t="str">
        <f>Criteria!$C51</f>
        <v>8.2</v>
      </c>
      <c r="D58" s="18" t="str">
        <f>Criteria!$A$50</f>
        <v>MANDATORY ELEMENTS</v>
      </c>
      <c r="E58" s="18" t="s">
        <v>138</v>
      </c>
      <c r="F58" s="18" t="str">
        <f>'P01'!$E52</f>
        <v>NT</v>
      </c>
      <c r="G58" s="18" t="str">
        <f>'P02'!$E52</f>
        <v>NT</v>
      </c>
      <c r="H58" s="18" t="str">
        <f>'P03'!$E52</f>
        <v>NT</v>
      </c>
      <c r="I58" s="18" t="str">
        <f>'P04'!$E52</f>
        <v>NT</v>
      </c>
      <c r="J58" s="18" t="str">
        <f>'P05'!$E52</f>
        <v>NT</v>
      </c>
      <c r="K58" s="18" t="str">
        <f>'P06'!$E52</f>
        <v>NT</v>
      </c>
      <c r="L58" s="18" t="str">
        <f>'P07'!$E52</f>
        <v>NT</v>
      </c>
      <c r="M58" s="18" t="str">
        <f>'P08'!$E52</f>
        <v>NT</v>
      </c>
      <c r="N58" s="18" t="str">
        <f>'P09'!$E52</f>
        <v>NT</v>
      </c>
      <c r="O58" s="18" t="str">
        <f>'P10'!$E52</f>
        <v>NT</v>
      </c>
      <c r="P58" s="18" t="str">
        <f>'P11'!$E52</f>
        <v>NT</v>
      </c>
      <c r="Q58" s="18" t="str">
        <f>'P12'!$E52</f>
        <v>NT</v>
      </c>
      <c r="R58" s="18" t="str">
        <f>'P13'!$E52</f>
        <v>NT</v>
      </c>
      <c r="S58" s="18" t="str">
        <f>'P14'!$E52</f>
        <v>NT</v>
      </c>
      <c r="T58" s="18" t="str">
        <f>'P15'!$E52</f>
        <v>NT</v>
      </c>
      <c r="U58" s="20">
        <f t="shared" si="5"/>
        <v>0</v>
      </c>
      <c r="V58" s="20">
        <f t="shared" si="6"/>
        <v>0</v>
      </c>
      <c r="W58" s="20">
        <f t="shared" si="7"/>
        <v>0</v>
      </c>
      <c r="X58" s="20">
        <f t="shared" si="8"/>
        <v>15</v>
      </c>
      <c r="Y58" s="13" t="str">
        <f t="shared" si="9"/>
        <v>NT</v>
      </c>
      <c r="Z58" s="13"/>
      <c r="AA58" s="13">
        <v>8</v>
      </c>
      <c r="AB58" s="18" t="str">
        <f>Criteria!$C51</f>
        <v>8.2</v>
      </c>
      <c r="AC58" s="18" t="str">
        <f>Criteria!$A$50</f>
        <v>MANDATORY ELEMENTS</v>
      </c>
      <c r="AD58" s="18" t="str">
        <f>'P01'!$F52</f>
        <v>N</v>
      </c>
      <c r="AE58" s="18" t="str">
        <f>'P02'!$F52</f>
        <v>N</v>
      </c>
      <c r="AF58" s="18" t="str">
        <f>'P03'!$F52</f>
        <v>N</v>
      </c>
      <c r="AG58" s="18" t="str">
        <f>'P04'!$F52</f>
        <v>N</v>
      </c>
      <c r="AH58" s="18" t="str">
        <f>'P05'!$F52</f>
        <v>N</v>
      </c>
      <c r="AI58" s="18" t="str">
        <f>'P06'!$F52</f>
        <v>N</v>
      </c>
      <c r="AJ58" s="18" t="str">
        <f>'P07'!$F52</f>
        <v>N</v>
      </c>
      <c r="AK58" s="18" t="str">
        <f>'P08'!$F52</f>
        <v>N</v>
      </c>
      <c r="AL58" s="18" t="str">
        <f>'P09'!$F52</f>
        <v>N</v>
      </c>
      <c r="AM58" s="18" t="str">
        <f>'P10'!$F52</f>
        <v>N</v>
      </c>
      <c r="AN58" s="18" t="str">
        <f>'P11'!$F52</f>
        <v>N</v>
      </c>
      <c r="AO58" s="18" t="str">
        <f>'P12'!$F52</f>
        <v>N</v>
      </c>
      <c r="AP58" s="18" t="str">
        <f>'P13'!$F52</f>
        <v>N</v>
      </c>
      <c r="AQ58" s="18" t="str">
        <f>'P14'!$F52</f>
        <v>N</v>
      </c>
      <c r="AR58" s="18" t="str">
        <f>'P15'!$F52</f>
        <v>N</v>
      </c>
      <c r="AS58" s="20">
        <f t="shared" si="10"/>
        <v>0</v>
      </c>
      <c r="AT58" s="20">
        <f t="shared" si="11"/>
        <v>0</v>
      </c>
    </row>
    <row r="59" spans="1:46" x14ac:dyDescent="0.25">
      <c r="A59" s="13">
        <v>8</v>
      </c>
      <c r="B59" s="18" t="str">
        <f>Criteria!$B52</f>
        <v>RGAA</v>
      </c>
      <c r="C59" s="18" t="str">
        <f>Criteria!$C52</f>
        <v>8.3</v>
      </c>
      <c r="D59" s="18" t="str">
        <f>Criteria!$A$50</f>
        <v>MANDATORY ELEMENTS</v>
      </c>
      <c r="E59" s="18" t="s">
        <v>138</v>
      </c>
      <c r="F59" s="18" t="str">
        <f>'P01'!$E53</f>
        <v>NT</v>
      </c>
      <c r="G59" s="18" t="str">
        <f>'P02'!$E53</f>
        <v>NT</v>
      </c>
      <c r="H59" s="18" t="str">
        <f>'P03'!$E53</f>
        <v>NT</v>
      </c>
      <c r="I59" s="18" t="str">
        <f>'P04'!$E53</f>
        <v>NT</v>
      </c>
      <c r="J59" s="18" t="str">
        <f>'P05'!$E53</f>
        <v>NT</v>
      </c>
      <c r="K59" s="18" t="str">
        <f>'P06'!$E53</f>
        <v>NT</v>
      </c>
      <c r="L59" s="18" t="str">
        <f>'P07'!$E53</f>
        <v>NT</v>
      </c>
      <c r="M59" s="18" t="str">
        <f>'P08'!$E53</f>
        <v>NT</v>
      </c>
      <c r="N59" s="18" t="str">
        <f>'P09'!$E53</f>
        <v>NT</v>
      </c>
      <c r="O59" s="18" t="str">
        <f>'P10'!$E53</f>
        <v>NT</v>
      </c>
      <c r="P59" s="18" t="str">
        <f>'P11'!$E53</f>
        <v>NT</v>
      </c>
      <c r="Q59" s="18" t="str">
        <f>'P12'!$E53</f>
        <v>NT</v>
      </c>
      <c r="R59" s="18" t="str">
        <f>'P13'!$E53</f>
        <v>NT</v>
      </c>
      <c r="S59" s="18" t="str">
        <f>'P14'!$E53</f>
        <v>NT</v>
      </c>
      <c r="T59" s="18" t="str">
        <f>'P15'!$E53</f>
        <v>NT</v>
      </c>
      <c r="U59" s="20">
        <f t="shared" si="5"/>
        <v>0</v>
      </c>
      <c r="V59" s="20">
        <f t="shared" si="6"/>
        <v>0</v>
      </c>
      <c r="W59" s="20">
        <f t="shared" si="7"/>
        <v>0</v>
      </c>
      <c r="X59" s="20">
        <f t="shared" si="8"/>
        <v>15</v>
      </c>
      <c r="Y59" s="13" t="str">
        <f t="shared" si="9"/>
        <v>NT</v>
      </c>
      <c r="Z59" s="13"/>
      <c r="AA59" s="13">
        <v>8</v>
      </c>
      <c r="AB59" s="18" t="str">
        <f>Criteria!$C52</f>
        <v>8.3</v>
      </c>
      <c r="AC59" s="18" t="str">
        <f>Criteria!$A$50</f>
        <v>MANDATORY ELEMENTS</v>
      </c>
      <c r="AD59" s="18" t="str">
        <f>'P01'!$F53</f>
        <v>N</v>
      </c>
      <c r="AE59" s="18" t="str">
        <f>'P02'!$F53</f>
        <v>N</v>
      </c>
      <c r="AF59" s="18" t="str">
        <f>'P03'!$F53</f>
        <v>N</v>
      </c>
      <c r="AG59" s="18" t="str">
        <f>'P04'!$F53</f>
        <v>N</v>
      </c>
      <c r="AH59" s="18" t="str">
        <f>'P05'!$F53</f>
        <v>N</v>
      </c>
      <c r="AI59" s="18" t="str">
        <f>'P06'!$F53</f>
        <v>N</v>
      </c>
      <c r="AJ59" s="18" t="str">
        <f>'P07'!$F53</f>
        <v>N</v>
      </c>
      <c r="AK59" s="18" t="str">
        <f>'P08'!$F53</f>
        <v>N</v>
      </c>
      <c r="AL59" s="18" t="str">
        <f>'P09'!$F53</f>
        <v>N</v>
      </c>
      <c r="AM59" s="18" t="str">
        <f>'P10'!$F53</f>
        <v>N</v>
      </c>
      <c r="AN59" s="18" t="str">
        <f>'P11'!$F53</f>
        <v>N</v>
      </c>
      <c r="AO59" s="18" t="str">
        <f>'P12'!$F53</f>
        <v>N</v>
      </c>
      <c r="AP59" s="18" t="str">
        <f>'P13'!$F53</f>
        <v>N</v>
      </c>
      <c r="AQ59" s="18" t="str">
        <f>'P14'!$F53</f>
        <v>N</v>
      </c>
      <c r="AR59" s="18" t="str">
        <f>'P15'!$F53</f>
        <v>N</v>
      </c>
      <c r="AS59" s="20">
        <f t="shared" si="10"/>
        <v>0</v>
      </c>
      <c r="AT59" s="20">
        <f t="shared" si="11"/>
        <v>0</v>
      </c>
    </row>
    <row r="60" spans="1:46" x14ac:dyDescent="0.25">
      <c r="A60" s="13">
        <v>8</v>
      </c>
      <c r="B60" s="18" t="str">
        <f>Criteria!$B53</f>
        <v>RGAA</v>
      </c>
      <c r="C60" s="18" t="str">
        <f>Criteria!$C53</f>
        <v>8.4</v>
      </c>
      <c r="D60" s="18" t="str">
        <f>Criteria!$A$50</f>
        <v>MANDATORY ELEMENTS</v>
      </c>
      <c r="E60" s="18" t="s">
        <v>138</v>
      </c>
      <c r="F60" s="18" t="str">
        <f>'P01'!$E54</f>
        <v>NT</v>
      </c>
      <c r="G60" s="18" t="str">
        <f>'P02'!$E54</f>
        <v>NT</v>
      </c>
      <c r="H60" s="18" t="str">
        <f>'P03'!$E54</f>
        <v>NT</v>
      </c>
      <c r="I60" s="18" t="str">
        <f>'P04'!$E54</f>
        <v>NT</v>
      </c>
      <c r="J60" s="18" t="str">
        <f>'P05'!$E54</f>
        <v>NT</v>
      </c>
      <c r="K60" s="18" t="str">
        <f>'P06'!$E54</f>
        <v>NT</v>
      </c>
      <c r="L60" s="18" t="str">
        <f>'P07'!$E54</f>
        <v>NT</v>
      </c>
      <c r="M60" s="18" t="str">
        <f>'P08'!$E54</f>
        <v>NT</v>
      </c>
      <c r="N60" s="18" t="str">
        <f>'P09'!$E54</f>
        <v>NT</v>
      </c>
      <c r="O60" s="18" t="str">
        <f>'P10'!$E54</f>
        <v>NT</v>
      </c>
      <c r="P60" s="18" t="str">
        <f>'P11'!$E54</f>
        <v>NT</v>
      </c>
      <c r="Q60" s="18" t="str">
        <f>'P12'!$E54</f>
        <v>NT</v>
      </c>
      <c r="R60" s="18" t="str">
        <f>'P13'!$E54</f>
        <v>NT</v>
      </c>
      <c r="S60" s="18" t="str">
        <f>'P14'!$E54</f>
        <v>NT</v>
      </c>
      <c r="T60" s="18" t="str">
        <f>'P15'!$E54</f>
        <v>NT</v>
      </c>
      <c r="U60" s="20">
        <f t="shared" si="5"/>
        <v>0</v>
      </c>
      <c r="V60" s="20">
        <f t="shared" si="6"/>
        <v>0</v>
      </c>
      <c r="W60" s="20">
        <f t="shared" si="7"/>
        <v>0</v>
      </c>
      <c r="X60" s="20">
        <f t="shared" si="8"/>
        <v>15</v>
      </c>
      <c r="Y60" s="13" t="str">
        <f t="shared" si="9"/>
        <v>NT</v>
      </c>
      <c r="Z60" s="13"/>
      <c r="AA60" s="13">
        <v>8</v>
      </c>
      <c r="AB60" s="18" t="str">
        <f>Criteria!$C53</f>
        <v>8.4</v>
      </c>
      <c r="AC60" s="18" t="str">
        <f>Criteria!$A$50</f>
        <v>MANDATORY ELEMENTS</v>
      </c>
      <c r="AD60" s="18" t="str">
        <f>'P01'!$F54</f>
        <v>N</v>
      </c>
      <c r="AE60" s="18" t="str">
        <f>'P02'!$F54</f>
        <v>N</v>
      </c>
      <c r="AF60" s="18" t="str">
        <f>'P03'!$F54</f>
        <v>N</v>
      </c>
      <c r="AG60" s="18" t="str">
        <f>'P04'!$F54</f>
        <v>N</v>
      </c>
      <c r="AH60" s="18" t="str">
        <f>'P05'!$F54</f>
        <v>N</v>
      </c>
      <c r="AI60" s="18" t="str">
        <f>'P06'!$F54</f>
        <v>N</v>
      </c>
      <c r="AJ60" s="18" t="str">
        <f>'P07'!$F54</f>
        <v>N</v>
      </c>
      <c r="AK60" s="18" t="str">
        <f>'P08'!$F54</f>
        <v>N</v>
      </c>
      <c r="AL60" s="18" t="str">
        <f>'P09'!$F54</f>
        <v>N</v>
      </c>
      <c r="AM60" s="18" t="str">
        <f>'P10'!$F54</f>
        <v>N</v>
      </c>
      <c r="AN60" s="18" t="str">
        <f>'P11'!$F54</f>
        <v>N</v>
      </c>
      <c r="AO60" s="18" t="str">
        <f>'P12'!$F54</f>
        <v>N</v>
      </c>
      <c r="AP60" s="18" t="str">
        <f>'P13'!$F54</f>
        <v>N</v>
      </c>
      <c r="AQ60" s="18" t="str">
        <f>'P14'!$F54</f>
        <v>N</v>
      </c>
      <c r="AR60" s="18" t="str">
        <f>'P15'!$F54</f>
        <v>N</v>
      </c>
      <c r="AS60" s="20">
        <f t="shared" si="10"/>
        <v>0</v>
      </c>
      <c r="AT60" s="20">
        <f t="shared" si="11"/>
        <v>0</v>
      </c>
    </row>
    <row r="61" spans="1:46" x14ac:dyDescent="0.25">
      <c r="A61" s="13">
        <v>8</v>
      </c>
      <c r="B61" s="18" t="str">
        <f>Criteria!$B54</f>
        <v>RGAA</v>
      </c>
      <c r="C61" s="18" t="str">
        <f>Criteria!$C54</f>
        <v>8.5</v>
      </c>
      <c r="D61" s="18" t="str">
        <f>Criteria!$A$50</f>
        <v>MANDATORY ELEMENTS</v>
      </c>
      <c r="E61" s="18" t="s">
        <v>138</v>
      </c>
      <c r="F61" s="18" t="str">
        <f>'P01'!$E55</f>
        <v>NT</v>
      </c>
      <c r="G61" s="18" t="str">
        <f>'P02'!$E55</f>
        <v>NT</v>
      </c>
      <c r="H61" s="18" t="str">
        <f>'P03'!$E55</f>
        <v>NT</v>
      </c>
      <c r="I61" s="18" t="str">
        <f>'P04'!$E55</f>
        <v>NT</v>
      </c>
      <c r="J61" s="18" t="str">
        <f>'P05'!$E55</f>
        <v>NT</v>
      </c>
      <c r="K61" s="18" t="str">
        <f>'P06'!$E55</f>
        <v>NT</v>
      </c>
      <c r="L61" s="18" t="str">
        <f>'P07'!$E55</f>
        <v>NT</v>
      </c>
      <c r="M61" s="18" t="str">
        <f>'P08'!$E55</f>
        <v>NT</v>
      </c>
      <c r="N61" s="18" t="str">
        <f>'P09'!$E55</f>
        <v>NT</v>
      </c>
      <c r="O61" s="18" t="str">
        <f>'P10'!$E55</f>
        <v>NT</v>
      </c>
      <c r="P61" s="18" t="str">
        <f>'P11'!$E55</f>
        <v>NT</v>
      </c>
      <c r="Q61" s="18" t="str">
        <f>'P12'!$E55</f>
        <v>NT</v>
      </c>
      <c r="R61" s="18" t="str">
        <f>'P13'!$E55</f>
        <v>NT</v>
      </c>
      <c r="S61" s="18" t="str">
        <f>'P14'!$E55</f>
        <v>NT</v>
      </c>
      <c r="T61" s="18" t="str">
        <f>'P15'!$E55</f>
        <v>NT</v>
      </c>
      <c r="U61" s="20">
        <f t="shared" si="5"/>
        <v>0</v>
      </c>
      <c r="V61" s="20">
        <f t="shared" si="6"/>
        <v>0</v>
      </c>
      <c r="W61" s="20">
        <f t="shared" si="7"/>
        <v>0</v>
      </c>
      <c r="X61" s="20">
        <f t="shared" si="8"/>
        <v>15</v>
      </c>
      <c r="Y61" s="13" t="str">
        <f t="shared" si="9"/>
        <v>NT</v>
      </c>
      <c r="Z61" s="13"/>
      <c r="AA61" s="13">
        <v>8</v>
      </c>
      <c r="AB61" s="18" t="str">
        <f>Criteria!$C54</f>
        <v>8.5</v>
      </c>
      <c r="AC61" s="18" t="str">
        <f>Criteria!$A$50</f>
        <v>MANDATORY ELEMENTS</v>
      </c>
      <c r="AD61" s="18" t="str">
        <f>'P01'!$F55</f>
        <v>N</v>
      </c>
      <c r="AE61" s="18" t="str">
        <f>'P02'!$F55</f>
        <v>N</v>
      </c>
      <c r="AF61" s="18" t="str">
        <f>'P03'!$F55</f>
        <v>N</v>
      </c>
      <c r="AG61" s="18" t="str">
        <f>'P04'!$F55</f>
        <v>N</v>
      </c>
      <c r="AH61" s="18" t="str">
        <f>'P05'!$F55</f>
        <v>N</v>
      </c>
      <c r="AI61" s="18" t="str">
        <f>'P06'!$F55</f>
        <v>N</v>
      </c>
      <c r="AJ61" s="18" t="str">
        <f>'P07'!$F55</f>
        <v>N</v>
      </c>
      <c r="AK61" s="18" t="str">
        <f>'P08'!$F55</f>
        <v>N</v>
      </c>
      <c r="AL61" s="18" t="str">
        <f>'P09'!$F55</f>
        <v>N</v>
      </c>
      <c r="AM61" s="18" t="str">
        <f>'P10'!$F55</f>
        <v>N</v>
      </c>
      <c r="AN61" s="18" t="str">
        <f>'P11'!$F55</f>
        <v>N</v>
      </c>
      <c r="AO61" s="18" t="str">
        <f>'P12'!$F55</f>
        <v>N</v>
      </c>
      <c r="AP61" s="18" t="str">
        <f>'P13'!$F55</f>
        <v>N</v>
      </c>
      <c r="AQ61" s="18" t="str">
        <f>'P14'!$F55</f>
        <v>N</v>
      </c>
      <c r="AR61" s="18" t="str">
        <f>'P15'!$F55</f>
        <v>N</v>
      </c>
      <c r="AS61" s="20">
        <f t="shared" si="10"/>
        <v>0</v>
      </c>
      <c r="AT61" s="20">
        <f t="shared" si="11"/>
        <v>0</v>
      </c>
    </row>
    <row r="62" spans="1:46" x14ac:dyDescent="0.25">
      <c r="A62" s="13">
        <v>8</v>
      </c>
      <c r="B62" s="18" t="str">
        <f>Criteria!$B55</f>
        <v>RGAA</v>
      </c>
      <c r="C62" s="18" t="str">
        <f>Criteria!$C55</f>
        <v>8.6</v>
      </c>
      <c r="D62" s="18" t="str">
        <f>Criteria!$A$50</f>
        <v>MANDATORY ELEMENTS</v>
      </c>
      <c r="E62" s="18" t="s">
        <v>138</v>
      </c>
      <c r="F62" s="18" t="str">
        <f>'P01'!$E56</f>
        <v>NT</v>
      </c>
      <c r="G62" s="18" t="str">
        <f>'P02'!$E56</f>
        <v>NT</v>
      </c>
      <c r="H62" s="18" t="str">
        <f>'P03'!$E56</f>
        <v>NT</v>
      </c>
      <c r="I62" s="18" t="str">
        <f>'P04'!$E56</f>
        <v>NT</v>
      </c>
      <c r="J62" s="18" t="str">
        <f>'P05'!$E56</f>
        <v>NT</v>
      </c>
      <c r="K62" s="18" t="str">
        <f>'P06'!$E56</f>
        <v>NT</v>
      </c>
      <c r="L62" s="18" t="str">
        <f>'P07'!$E56</f>
        <v>NT</v>
      </c>
      <c r="M62" s="18" t="str">
        <f>'P08'!$E56</f>
        <v>NT</v>
      </c>
      <c r="N62" s="18" t="str">
        <f>'P09'!$E56</f>
        <v>NT</v>
      </c>
      <c r="O62" s="18" t="str">
        <f>'P10'!$E56</f>
        <v>NT</v>
      </c>
      <c r="P62" s="18" t="str">
        <f>'P11'!$E56</f>
        <v>NT</v>
      </c>
      <c r="Q62" s="18" t="str">
        <f>'P12'!$E56</f>
        <v>NT</v>
      </c>
      <c r="R62" s="18" t="str">
        <f>'P13'!$E56</f>
        <v>NT</v>
      </c>
      <c r="S62" s="18" t="str">
        <f>'P14'!$E56</f>
        <v>NT</v>
      </c>
      <c r="T62" s="18" t="str">
        <f>'P15'!$E56</f>
        <v>NT</v>
      </c>
      <c r="U62" s="20">
        <f t="shared" si="5"/>
        <v>0</v>
      </c>
      <c r="V62" s="20">
        <f t="shared" si="6"/>
        <v>0</v>
      </c>
      <c r="W62" s="20">
        <f t="shared" si="7"/>
        <v>0</v>
      </c>
      <c r="X62" s="20">
        <f t="shared" si="8"/>
        <v>15</v>
      </c>
      <c r="Y62" s="13" t="str">
        <f t="shared" si="9"/>
        <v>NT</v>
      </c>
      <c r="Z62" s="13"/>
      <c r="AA62" s="13">
        <v>8</v>
      </c>
      <c r="AB62" s="18" t="str">
        <f>Criteria!$C55</f>
        <v>8.6</v>
      </c>
      <c r="AC62" s="18" t="str">
        <f>Criteria!$A$50</f>
        <v>MANDATORY ELEMENTS</v>
      </c>
      <c r="AD62" s="18" t="str">
        <f>'P01'!$F56</f>
        <v>N</v>
      </c>
      <c r="AE62" s="18" t="str">
        <f>'P02'!$F56</f>
        <v>N</v>
      </c>
      <c r="AF62" s="18" t="str">
        <f>'P03'!$F56</f>
        <v>N</v>
      </c>
      <c r="AG62" s="18" t="str">
        <f>'P04'!$F56</f>
        <v>N</v>
      </c>
      <c r="AH62" s="18" t="str">
        <f>'P05'!$F56</f>
        <v>N</v>
      </c>
      <c r="AI62" s="18" t="str">
        <f>'P06'!$F56</f>
        <v>N</v>
      </c>
      <c r="AJ62" s="18" t="str">
        <f>'P07'!$F56</f>
        <v>N</v>
      </c>
      <c r="AK62" s="18" t="str">
        <f>'P08'!$F56</f>
        <v>N</v>
      </c>
      <c r="AL62" s="18" t="str">
        <f>'P09'!$F56</f>
        <v>N</v>
      </c>
      <c r="AM62" s="18" t="str">
        <f>'P10'!$F56</f>
        <v>N</v>
      </c>
      <c r="AN62" s="18" t="str">
        <f>'P11'!$F56</f>
        <v>N</v>
      </c>
      <c r="AO62" s="18" t="str">
        <f>'P12'!$F56</f>
        <v>N</v>
      </c>
      <c r="AP62" s="18" t="str">
        <f>'P13'!$F56</f>
        <v>N</v>
      </c>
      <c r="AQ62" s="18" t="str">
        <f>'P14'!$F56</f>
        <v>N</v>
      </c>
      <c r="AR62" s="18" t="str">
        <f>'P15'!$F56</f>
        <v>N</v>
      </c>
      <c r="AS62" s="20">
        <f t="shared" si="10"/>
        <v>0</v>
      </c>
      <c r="AT62" s="20">
        <f t="shared" si="11"/>
        <v>0</v>
      </c>
    </row>
    <row r="63" spans="1:46" x14ac:dyDescent="0.25">
      <c r="A63" s="13">
        <v>8</v>
      </c>
      <c r="B63" s="18" t="str">
        <f>Criteria!$B56</f>
        <v>RGAA</v>
      </c>
      <c r="C63" s="18" t="str">
        <f>Criteria!$C56</f>
        <v>8.7</v>
      </c>
      <c r="D63" s="18" t="str">
        <f>Criteria!$A$50</f>
        <v>MANDATORY ELEMENTS</v>
      </c>
      <c r="E63" s="18" t="s">
        <v>139</v>
      </c>
      <c r="F63" s="18" t="str">
        <f>'P01'!$E57</f>
        <v>NT</v>
      </c>
      <c r="G63" s="18" t="str">
        <f>'P02'!$E57</f>
        <v>NT</v>
      </c>
      <c r="H63" s="18" t="str">
        <f>'P03'!$E57</f>
        <v>NT</v>
      </c>
      <c r="I63" s="18" t="str">
        <f>'P04'!$E57</f>
        <v>NT</v>
      </c>
      <c r="J63" s="18" t="str">
        <f>'P05'!$E57</f>
        <v>NT</v>
      </c>
      <c r="K63" s="18" t="str">
        <f>'P06'!$E57</f>
        <v>NT</v>
      </c>
      <c r="L63" s="18" t="str">
        <f>'P07'!$E57</f>
        <v>NT</v>
      </c>
      <c r="M63" s="18" t="str">
        <f>'P08'!$E57</f>
        <v>NT</v>
      </c>
      <c r="N63" s="18" t="str">
        <f>'P09'!$E57</f>
        <v>NT</v>
      </c>
      <c r="O63" s="18" t="str">
        <f>'P10'!$E57</f>
        <v>NT</v>
      </c>
      <c r="P63" s="18" t="str">
        <f>'P11'!$E57</f>
        <v>NT</v>
      </c>
      <c r="Q63" s="18" t="str">
        <f>'P12'!$E57</f>
        <v>NT</v>
      </c>
      <c r="R63" s="18" t="str">
        <f>'P13'!$E57</f>
        <v>NT</v>
      </c>
      <c r="S63" s="18" t="str">
        <f>'P14'!$E57</f>
        <v>NT</v>
      </c>
      <c r="T63" s="18" t="str">
        <f>'P15'!$E57</f>
        <v>NT</v>
      </c>
      <c r="U63" s="20">
        <f t="shared" si="5"/>
        <v>0</v>
      </c>
      <c r="V63" s="20">
        <f t="shared" si="6"/>
        <v>0</v>
      </c>
      <c r="W63" s="20">
        <f t="shared" si="7"/>
        <v>0</v>
      </c>
      <c r="X63" s="20">
        <f t="shared" si="8"/>
        <v>15</v>
      </c>
      <c r="Y63" s="13" t="str">
        <f t="shared" si="9"/>
        <v>NT</v>
      </c>
      <c r="Z63" s="13"/>
      <c r="AA63" s="13">
        <v>8</v>
      </c>
      <c r="AB63" s="18" t="str">
        <f>Criteria!$C56</f>
        <v>8.7</v>
      </c>
      <c r="AC63" s="18" t="str">
        <f>Criteria!$A$50</f>
        <v>MANDATORY ELEMENTS</v>
      </c>
      <c r="AD63" s="18" t="str">
        <f>'P01'!$F57</f>
        <v>N</v>
      </c>
      <c r="AE63" s="18" t="str">
        <f>'P02'!$F57</f>
        <v>N</v>
      </c>
      <c r="AF63" s="18" t="str">
        <f>'P03'!$F57</f>
        <v>N</v>
      </c>
      <c r="AG63" s="18" t="str">
        <f>'P04'!$F57</f>
        <v>N</v>
      </c>
      <c r="AH63" s="18" t="str">
        <f>'P05'!$F57</f>
        <v>N</v>
      </c>
      <c r="AI63" s="18" t="str">
        <f>'P06'!$F57</f>
        <v>N</v>
      </c>
      <c r="AJ63" s="18" t="str">
        <f>'P07'!$F57</f>
        <v>N</v>
      </c>
      <c r="AK63" s="18" t="str">
        <f>'P08'!$F57</f>
        <v>N</v>
      </c>
      <c r="AL63" s="18" t="str">
        <f>'P09'!$F57</f>
        <v>N</v>
      </c>
      <c r="AM63" s="18" t="str">
        <f>'P10'!$F57</f>
        <v>N</v>
      </c>
      <c r="AN63" s="18" t="str">
        <f>'P11'!$F57</f>
        <v>N</v>
      </c>
      <c r="AO63" s="18" t="str">
        <f>'P12'!$F57</f>
        <v>N</v>
      </c>
      <c r="AP63" s="18" t="str">
        <f>'P13'!$F57</f>
        <v>N</v>
      </c>
      <c r="AQ63" s="18" t="str">
        <f>'P14'!$F57</f>
        <v>N</v>
      </c>
      <c r="AR63" s="18" t="str">
        <f>'P15'!$F57</f>
        <v>N</v>
      </c>
      <c r="AS63" s="20">
        <f t="shared" si="10"/>
        <v>0</v>
      </c>
      <c r="AT63" s="20">
        <f t="shared" si="11"/>
        <v>0</v>
      </c>
    </row>
    <row r="64" spans="1:46" x14ac:dyDescent="0.25">
      <c r="A64" s="13">
        <v>8</v>
      </c>
      <c r="B64" s="18" t="str">
        <f>Criteria!$B57</f>
        <v>RGAA</v>
      </c>
      <c r="C64" s="18" t="str">
        <f>Criteria!$C57</f>
        <v>8.8</v>
      </c>
      <c r="D64" s="18" t="str">
        <f>Criteria!$A$50</f>
        <v>MANDATORY ELEMENTS</v>
      </c>
      <c r="E64" s="18" t="s">
        <v>139</v>
      </c>
      <c r="F64" s="18" t="str">
        <f>'P01'!$E58</f>
        <v>NT</v>
      </c>
      <c r="G64" s="18" t="str">
        <f>'P02'!$E58</f>
        <v>NT</v>
      </c>
      <c r="H64" s="18" t="str">
        <f>'P03'!$E58</f>
        <v>NT</v>
      </c>
      <c r="I64" s="18" t="str">
        <f>'P04'!$E58</f>
        <v>NT</v>
      </c>
      <c r="J64" s="18" t="str">
        <f>'P05'!$E58</f>
        <v>NT</v>
      </c>
      <c r="K64" s="18" t="str">
        <f>'P06'!$E58</f>
        <v>NT</v>
      </c>
      <c r="L64" s="18" t="str">
        <f>'P07'!$E58</f>
        <v>NT</v>
      </c>
      <c r="M64" s="18" t="str">
        <f>'P08'!$E58</f>
        <v>NT</v>
      </c>
      <c r="N64" s="18" t="str">
        <f>'P09'!$E58</f>
        <v>NT</v>
      </c>
      <c r="O64" s="18" t="str">
        <f>'P10'!$E58</f>
        <v>NT</v>
      </c>
      <c r="P64" s="18" t="str">
        <f>'P11'!$E58</f>
        <v>NT</v>
      </c>
      <c r="Q64" s="18" t="str">
        <f>'P12'!$E58</f>
        <v>NT</v>
      </c>
      <c r="R64" s="18" t="str">
        <f>'P13'!$E58</f>
        <v>NT</v>
      </c>
      <c r="S64" s="18" t="str">
        <f>'P14'!$E58</f>
        <v>NT</v>
      </c>
      <c r="T64" s="18" t="str">
        <f>'P15'!$E58</f>
        <v>NT</v>
      </c>
      <c r="U64" s="20">
        <f t="shared" si="5"/>
        <v>0</v>
      </c>
      <c r="V64" s="20">
        <f t="shared" si="6"/>
        <v>0</v>
      </c>
      <c r="W64" s="20">
        <f t="shared" si="7"/>
        <v>0</v>
      </c>
      <c r="X64" s="20">
        <f t="shared" si="8"/>
        <v>15</v>
      </c>
      <c r="Y64" s="13" t="str">
        <f t="shared" si="9"/>
        <v>NT</v>
      </c>
      <c r="Z64" s="13"/>
      <c r="AA64" s="13">
        <v>8</v>
      </c>
      <c r="AB64" s="18" t="str">
        <f>Criteria!$C57</f>
        <v>8.8</v>
      </c>
      <c r="AC64" s="18" t="str">
        <f>Criteria!$A$50</f>
        <v>MANDATORY ELEMENTS</v>
      </c>
      <c r="AD64" s="18" t="str">
        <f>'P01'!$F58</f>
        <v>N</v>
      </c>
      <c r="AE64" s="18" t="str">
        <f>'P02'!$F58</f>
        <v>N</v>
      </c>
      <c r="AF64" s="18" t="str">
        <f>'P03'!$F58</f>
        <v>N</v>
      </c>
      <c r="AG64" s="18" t="str">
        <f>'P04'!$F58</f>
        <v>N</v>
      </c>
      <c r="AH64" s="18" t="str">
        <f>'P05'!$F58</f>
        <v>N</v>
      </c>
      <c r="AI64" s="18" t="str">
        <f>'P06'!$F58</f>
        <v>N</v>
      </c>
      <c r="AJ64" s="18" t="str">
        <f>'P07'!$F58</f>
        <v>N</v>
      </c>
      <c r="AK64" s="18" t="str">
        <f>'P08'!$F58</f>
        <v>N</v>
      </c>
      <c r="AL64" s="18" t="str">
        <f>'P09'!$F58</f>
        <v>N</v>
      </c>
      <c r="AM64" s="18" t="str">
        <f>'P10'!$F58</f>
        <v>N</v>
      </c>
      <c r="AN64" s="18" t="str">
        <f>'P11'!$F58</f>
        <v>N</v>
      </c>
      <c r="AO64" s="18" t="str">
        <f>'P12'!$F58</f>
        <v>N</v>
      </c>
      <c r="AP64" s="18" t="str">
        <f>'P13'!$F58</f>
        <v>N</v>
      </c>
      <c r="AQ64" s="18" t="str">
        <f>'P14'!$F58</f>
        <v>N</v>
      </c>
      <c r="AR64" s="18" t="str">
        <f>'P15'!$F58</f>
        <v>N</v>
      </c>
      <c r="AS64" s="20">
        <f t="shared" si="10"/>
        <v>0</v>
      </c>
      <c r="AT64" s="20">
        <f t="shared" si="11"/>
        <v>0</v>
      </c>
    </row>
    <row r="65" spans="1:46" x14ac:dyDescent="0.25">
      <c r="A65" s="13">
        <v>8</v>
      </c>
      <c r="B65" s="18" t="str">
        <f>Criteria!$B58</f>
        <v>RGAA</v>
      </c>
      <c r="C65" s="18" t="str">
        <f>Criteria!$C58</f>
        <v>8.9</v>
      </c>
      <c r="D65" s="18" t="str">
        <f>Criteria!$A$50</f>
        <v>MANDATORY ELEMENTS</v>
      </c>
      <c r="E65" s="18" t="s">
        <v>138</v>
      </c>
      <c r="F65" s="18" t="str">
        <f>'P01'!$E59</f>
        <v>NT</v>
      </c>
      <c r="G65" s="18" t="str">
        <f>'P02'!$E59</f>
        <v>NT</v>
      </c>
      <c r="H65" s="18" t="str">
        <f>'P03'!$E59</f>
        <v>NT</v>
      </c>
      <c r="I65" s="18" t="str">
        <f>'P04'!$E59</f>
        <v>NT</v>
      </c>
      <c r="J65" s="18" t="str">
        <f>'P05'!$E59</f>
        <v>NT</v>
      </c>
      <c r="K65" s="18" t="str">
        <f>'P06'!$E59</f>
        <v>NT</v>
      </c>
      <c r="L65" s="18" t="str">
        <f>'P07'!$E59</f>
        <v>NT</v>
      </c>
      <c r="M65" s="18" t="str">
        <f>'P08'!$E59</f>
        <v>NT</v>
      </c>
      <c r="N65" s="18" t="str">
        <f>'P09'!$E59</f>
        <v>NT</v>
      </c>
      <c r="O65" s="18" t="str">
        <f>'P10'!$E59</f>
        <v>NT</v>
      </c>
      <c r="P65" s="18" t="str">
        <f>'P11'!$E59</f>
        <v>NT</v>
      </c>
      <c r="Q65" s="18" t="str">
        <f>'P12'!$E59</f>
        <v>NT</v>
      </c>
      <c r="R65" s="18" t="str">
        <f>'P13'!$E59</f>
        <v>NT</v>
      </c>
      <c r="S65" s="18" t="str">
        <f>'P14'!$E59</f>
        <v>NT</v>
      </c>
      <c r="T65" s="18" t="str">
        <f>'P15'!$E59</f>
        <v>NT</v>
      </c>
      <c r="U65" s="20">
        <f t="shared" si="5"/>
        <v>0</v>
      </c>
      <c r="V65" s="20">
        <f t="shared" si="6"/>
        <v>0</v>
      </c>
      <c r="W65" s="20">
        <f t="shared" si="7"/>
        <v>0</v>
      </c>
      <c r="X65" s="20">
        <f t="shared" si="8"/>
        <v>15</v>
      </c>
      <c r="Y65" s="13" t="str">
        <f t="shared" si="9"/>
        <v>NT</v>
      </c>
      <c r="Z65" s="13"/>
      <c r="AA65" s="13">
        <v>8</v>
      </c>
      <c r="AB65" s="18" t="str">
        <f>Criteria!$C58</f>
        <v>8.9</v>
      </c>
      <c r="AC65" s="18" t="str">
        <f>Criteria!$A$50</f>
        <v>MANDATORY ELEMENTS</v>
      </c>
      <c r="AD65" s="18" t="str">
        <f>'P01'!$F59</f>
        <v>N</v>
      </c>
      <c r="AE65" s="18" t="str">
        <f>'P02'!$F59</f>
        <v>N</v>
      </c>
      <c r="AF65" s="18" t="str">
        <f>'P03'!$F59</f>
        <v>N</v>
      </c>
      <c r="AG65" s="18" t="str">
        <f>'P04'!$F59</f>
        <v>N</v>
      </c>
      <c r="AH65" s="18" t="str">
        <f>'P05'!$F59</f>
        <v>N</v>
      </c>
      <c r="AI65" s="18" t="str">
        <f>'P06'!$F59</f>
        <v>N</v>
      </c>
      <c r="AJ65" s="18" t="str">
        <f>'P07'!$F59</f>
        <v>N</v>
      </c>
      <c r="AK65" s="18" t="str">
        <f>'P08'!$F59</f>
        <v>N</v>
      </c>
      <c r="AL65" s="18" t="str">
        <f>'P09'!$F59</f>
        <v>N</v>
      </c>
      <c r="AM65" s="18" t="str">
        <f>'P10'!$F59</f>
        <v>N</v>
      </c>
      <c r="AN65" s="18" t="str">
        <f>'P11'!$F59</f>
        <v>N</v>
      </c>
      <c r="AO65" s="18" t="str">
        <f>'P12'!$F59</f>
        <v>N</v>
      </c>
      <c r="AP65" s="18" t="str">
        <f>'P13'!$F59</f>
        <v>N</v>
      </c>
      <c r="AQ65" s="18" t="str">
        <f>'P14'!$F59</f>
        <v>N</v>
      </c>
      <c r="AR65" s="18" t="str">
        <f>'P15'!$F59</f>
        <v>N</v>
      </c>
      <c r="AS65" s="20">
        <f t="shared" si="10"/>
        <v>0</v>
      </c>
      <c r="AT65" s="20">
        <f t="shared" si="11"/>
        <v>0</v>
      </c>
    </row>
    <row r="66" spans="1:46" x14ac:dyDescent="0.25">
      <c r="A66" s="13">
        <v>8</v>
      </c>
      <c r="B66" s="18" t="str">
        <f>Criteria!$B59</f>
        <v>RGAA</v>
      </c>
      <c r="C66" s="18" t="str">
        <f>Criteria!$C59</f>
        <v>8.10</v>
      </c>
      <c r="D66" s="18" t="str">
        <f>Criteria!$A$50</f>
        <v>MANDATORY ELEMENTS</v>
      </c>
      <c r="E66" s="18" t="s">
        <v>138</v>
      </c>
      <c r="F66" s="18" t="str">
        <f>'P01'!$E60</f>
        <v>NT</v>
      </c>
      <c r="G66" s="18" t="str">
        <f>'P02'!$E60</f>
        <v>NT</v>
      </c>
      <c r="H66" s="18" t="str">
        <f>'P03'!$E60</f>
        <v>NT</v>
      </c>
      <c r="I66" s="18" t="str">
        <f>'P04'!$E60</f>
        <v>NT</v>
      </c>
      <c r="J66" s="18" t="str">
        <f>'P05'!$E60</f>
        <v>NT</v>
      </c>
      <c r="K66" s="18" t="str">
        <f>'P06'!$E60</f>
        <v>NT</v>
      </c>
      <c r="L66" s="18" t="str">
        <f>'P07'!$E60</f>
        <v>NT</v>
      </c>
      <c r="M66" s="18" t="str">
        <f>'P08'!$E60</f>
        <v>NT</v>
      </c>
      <c r="N66" s="18" t="str">
        <f>'P09'!$E60</f>
        <v>NT</v>
      </c>
      <c r="O66" s="18" t="str">
        <f>'P10'!$E60</f>
        <v>NT</v>
      </c>
      <c r="P66" s="18" t="str">
        <f>'P11'!$E60</f>
        <v>NT</v>
      </c>
      <c r="Q66" s="18" t="str">
        <f>'P12'!$E60</f>
        <v>NT</v>
      </c>
      <c r="R66" s="18" t="str">
        <f>'P13'!$E60</f>
        <v>NT</v>
      </c>
      <c r="S66" s="18" t="str">
        <f>'P14'!$E60</f>
        <v>NT</v>
      </c>
      <c r="T66" s="18" t="str">
        <f>'P15'!$E60</f>
        <v>NT</v>
      </c>
      <c r="U66" s="20">
        <f t="shared" si="5"/>
        <v>0</v>
      </c>
      <c r="V66" s="20">
        <f t="shared" si="6"/>
        <v>0</v>
      </c>
      <c r="W66" s="20">
        <f t="shared" si="7"/>
        <v>0</v>
      </c>
      <c r="X66" s="20">
        <f t="shared" si="8"/>
        <v>15</v>
      </c>
      <c r="Y66" s="13" t="str">
        <f t="shared" si="9"/>
        <v>NT</v>
      </c>
      <c r="Z66" s="13"/>
      <c r="AA66" s="13">
        <v>8</v>
      </c>
      <c r="AB66" s="18" t="str">
        <f>Criteria!$C59</f>
        <v>8.10</v>
      </c>
      <c r="AC66" s="18" t="str">
        <f>Criteria!$A$50</f>
        <v>MANDATORY ELEMENTS</v>
      </c>
      <c r="AD66" s="18" t="str">
        <f>'P01'!$F60</f>
        <v>N</v>
      </c>
      <c r="AE66" s="18" t="str">
        <f>'P02'!$F60</f>
        <v>N</v>
      </c>
      <c r="AF66" s="18" t="str">
        <f>'P03'!$F60</f>
        <v>N</v>
      </c>
      <c r="AG66" s="18" t="str">
        <f>'P04'!$F60</f>
        <v>N</v>
      </c>
      <c r="AH66" s="18" t="str">
        <f>'P05'!$F60</f>
        <v>N</v>
      </c>
      <c r="AI66" s="18" t="str">
        <f>'P06'!$F60</f>
        <v>N</v>
      </c>
      <c r="AJ66" s="18" t="str">
        <f>'P07'!$F60</f>
        <v>N</v>
      </c>
      <c r="AK66" s="18" t="str">
        <f>'P08'!$F60</f>
        <v>N</v>
      </c>
      <c r="AL66" s="18" t="str">
        <f>'P09'!$F60</f>
        <v>N</v>
      </c>
      <c r="AM66" s="18" t="str">
        <f>'P10'!$F60</f>
        <v>N</v>
      </c>
      <c r="AN66" s="18" t="str">
        <f>'P11'!$F60</f>
        <v>N</v>
      </c>
      <c r="AO66" s="18" t="str">
        <f>'P12'!$F60</f>
        <v>N</v>
      </c>
      <c r="AP66" s="18" t="str">
        <f>'P13'!$F60</f>
        <v>N</v>
      </c>
      <c r="AQ66" s="18" t="str">
        <f>'P14'!$F60</f>
        <v>N</v>
      </c>
      <c r="AR66" s="18" t="str">
        <f>'P15'!$F60</f>
        <v>N</v>
      </c>
      <c r="AS66" s="20">
        <f t="shared" si="10"/>
        <v>0</v>
      </c>
      <c r="AT66" s="20">
        <f t="shared" si="11"/>
        <v>0</v>
      </c>
    </row>
    <row r="67" spans="1:46" x14ac:dyDescent="0.25">
      <c r="A67" s="55"/>
      <c r="B67" s="56"/>
      <c r="C67" s="56"/>
      <c r="D67" s="56"/>
      <c r="E67" s="56"/>
      <c r="F67" s="56"/>
      <c r="G67" s="56"/>
      <c r="H67" s="56"/>
      <c r="I67" s="56"/>
      <c r="J67" s="56"/>
      <c r="K67" s="56"/>
      <c r="L67" s="56"/>
      <c r="M67" s="56"/>
      <c r="N67" s="56"/>
      <c r="O67" s="56"/>
      <c r="P67" s="56"/>
      <c r="Q67" s="56"/>
      <c r="R67" s="56"/>
      <c r="S67" s="56"/>
      <c r="T67" s="56"/>
      <c r="U67" s="60">
        <f>SUM(U57:U66)</f>
        <v>0</v>
      </c>
      <c r="V67" s="60">
        <f t="shared" ref="V67:X67" si="26">SUM(V57:V66)</f>
        <v>0</v>
      </c>
      <c r="W67" s="60">
        <f t="shared" si="26"/>
        <v>0</v>
      </c>
      <c r="X67" s="60">
        <f t="shared" si="26"/>
        <v>150</v>
      </c>
      <c r="Y67" s="13"/>
      <c r="Z67" s="13"/>
      <c r="AA67" s="55"/>
      <c r="AB67" s="56"/>
      <c r="AC67" s="56"/>
      <c r="AD67" s="56"/>
      <c r="AE67" s="56"/>
      <c r="AF67" s="56"/>
      <c r="AG67" s="56"/>
      <c r="AH67" s="56"/>
      <c r="AI67" s="56"/>
      <c r="AJ67" s="56"/>
      <c r="AK67" s="56"/>
      <c r="AL67" s="56"/>
      <c r="AM67" s="56"/>
      <c r="AN67" s="56"/>
      <c r="AO67" s="56"/>
      <c r="AP67" s="56"/>
      <c r="AQ67" s="56"/>
      <c r="AR67" s="56"/>
      <c r="AS67" s="60">
        <f>SUM(AS57:AS66)</f>
        <v>0</v>
      </c>
      <c r="AT67" s="60">
        <f t="shared" ref="AT67" si="27">SUM(AT57:AT66)</f>
        <v>0</v>
      </c>
    </row>
    <row r="68" spans="1:46" x14ac:dyDescent="0.25">
      <c r="A68" s="13">
        <v>9</v>
      </c>
      <c r="B68" s="18" t="str">
        <f>Criteria!$B60</f>
        <v>RGAA</v>
      </c>
      <c r="C68" s="18" t="str">
        <f>Criteria!$C60</f>
        <v>9.1</v>
      </c>
      <c r="D68" s="18" t="str">
        <f>Criteria!$A$60</f>
        <v>STRUCTURE</v>
      </c>
      <c r="E68" s="18" t="s">
        <v>138</v>
      </c>
      <c r="F68" s="18" t="str">
        <f>'P01'!$E61</f>
        <v>NT</v>
      </c>
      <c r="G68" s="18" t="str">
        <f>'P02'!$E61</f>
        <v>NT</v>
      </c>
      <c r="H68" s="18" t="str">
        <f>'P03'!$E61</f>
        <v>NT</v>
      </c>
      <c r="I68" s="18" t="str">
        <f>'P04'!$E61</f>
        <v>NT</v>
      </c>
      <c r="J68" s="18" t="str">
        <f>'P05'!$E61</f>
        <v>NT</v>
      </c>
      <c r="K68" s="18" t="str">
        <f>'P06'!$E61</f>
        <v>NT</v>
      </c>
      <c r="L68" s="18" t="str">
        <f>'P07'!$E61</f>
        <v>NT</v>
      </c>
      <c r="M68" s="18" t="str">
        <f>'P08'!$E61</f>
        <v>NT</v>
      </c>
      <c r="N68" s="18" t="str">
        <f>'P09'!$E61</f>
        <v>NT</v>
      </c>
      <c r="O68" s="18" t="str">
        <f>'P10'!$E61</f>
        <v>NT</v>
      </c>
      <c r="P68" s="18" t="str">
        <f>'P11'!$E61</f>
        <v>NT</v>
      </c>
      <c r="Q68" s="18" t="str">
        <f>'P12'!$E61</f>
        <v>NT</v>
      </c>
      <c r="R68" s="18" t="str">
        <f>'P13'!$E61</f>
        <v>NT</v>
      </c>
      <c r="S68" s="18" t="str">
        <f>'P14'!$E61</f>
        <v>NT</v>
      </c>
      <c r="T68" s="18" t="str">
        <f>'P15'!$E61</f>
        <v>NT</v>
      </c>
      <c r="U68" s="20">
        <f t="shared" si="5"/>
        <v>0</v>
      </c>
      <c r="V68" s="20">
        <f t="shared" si="6"/>
        <v>0</v>
      </c>
      <c r="W68" s="20">
        <f t="shared" si="7"/>
        <v>0</v>
      </c>
      <c r="X68" s="20">
        <f t="shared" si="8"/>
        <v>15</v>
      </c>
      <c r="Y68" s="13" t="str">
        <f t="shared" si="9"/>
        <v>NT</v>
      </c>
      <c r="Z68" s="13"/>
      <c r="AA68" s="13">
        <v>9</v>
      </c>
      <c r="AB68" s="18" t="str">
        <f>Criteria!$C60</f>
        <v>9.1</v>
      </c>
      <c r="AC68" s="18" t="str">
        <f>Criteria!$A$60</f>
        <v>STRUCTURE</v>
      </c>
      <c r="AD68" s="18" t="str">
        <f>'P01'!$F61</f>
        <v>N</v>
      </c>
      <c r="AE68" s="18" t="str">
        <f>'P02'!$F61</f>
        <v>N</v>
      </c>
      <c r="AF68" s="18" t="str">
        <f>'P03'!$F61</f>
        <v>N</v>
      </c>
      <c r="AG68" s="18" t="str">
        <f>'P04'!$F61</f>
        <v>N</v>
      </c>
      <c r="AH68" s="18" t="str">
        <f>'P05'!$F61</f>
        <v>N</v>
      </c>
      <c r="AI68" s="18" t="str">
        <f>'P06'!$F61</f>
        <v>N</v>
      </c>
      <c r="AJ68" s="18" t="str">
        <f>'P07'!$F61</f>
        <v>N</v>
      </c>
      <c r="AK68" s="18" t="str">
        <f>'P08'!$F61</f>
        <v>N</v>
      </c>
      <c r="AL68" s="18" t="str">
        <f>'P09'!$F61</f>
        <v>N</v>
      </c>
      <c r="AM68" s="18" t="str">
        <f>'P10'!$F61</f>
        <v>N</v>
      </c>
      <c r="AN68" s="18" t="str">
        <f>'P11'!$F61</f>
        <v>N</v>
      </c>
      <c r="AO68" s="18" t="str">
        <f>'P12'!$F61</f>
        <v>N</v>
      </c>
      <c r="AP68" s="18" t="str">
        <f>'P13'!$F61</f>
        <v>N</v>
      </c>
      <c r="AQ68" s="18" t="str">
        <f>'P14'!$F61</f>
        <v>N</v>
      </c>
      <c r="AR68" s="18" t="str">
        <f>'P15'!$F61</f>
        <v>N</v>
      </c>
      <c r="AS68" s="20">
        <f t="shared" si="10"/>
        <v>0</v>
      </c>
      <c r="AT68" s="20">
        <f t="shared" si="11"/>
        <v>0</v>
      </c>
    </row>
    <row r="69" spans="1:46" x14ac:dyDescent="0.25">
      <c r="A69" s="13">
        <v>9</v>
      </c>
      <c r="B69" s="18" t="str">
        <f>Criteria!$B61</f>
        <v>RGAA</v>
      </c>
      <c r="C69" s="18" t="str">
        <f>Criteria!$C61</f>
        <v>9.2</v>
      </c>
      <c r="D69" s="18" t="str">
        <f>Criteria!$A$60</f>
        <v>STRUCTURE</v>
      </c>
      <c r="E69" s="18" t="s">
        <v>138</v>
      </c>
      <c r="F69" s="18" t="str">
        <f>'P01'!$E62</f>
        <v>NT</v>
      </c>
      <c r="G69" s="18" t="str">
        <f>'P02'!$E62</f>
        <v>NT</v>
      </c>
      <c r="H69" s="18" t="str">
        <f>'P03'!$E62</f>
        <v>NT</v>
      </c>
      <c r="I69" s="18" t="str">
        <f>'P04'!$E62</f>
        <v>NT</v>
      </c>
      <c r="J69" s="18" t="str">
        <f>'P05'!$E62</f>
        <v>NT</v>
      </c>
      <c r="K69" s="18" t="str">
        <f>'P06'!$E62</f>
        <v>NT</v>
      </c>
      <c r="L69" s="18" t="str">
        <f>'P07'!$E62</f>
        <v>NT</v>
      </c>
      <c r="M69" s="18" t="str">
        <f>'P08'!$E62</f>
        <v>NT</v>
      </c>
      <c r="N69" s="18" t="str">
        <f>'P09'!$E62</f>
        <v>NT</v>
      </c>
      <c r="O69" s="18" t="str">
        <f>'P10'!$E62</f>
        <v>NT</v>
      </c>
      <c r="P69" s="18" t="str">
        <f>'P11'!$E62</f>
        <v>NT</v>
      </c>
      <c r="Q69" s="18" t="str">
        <f>'P12'!$E62</f>
        <v>NT</v>
      </c>
      <c r="R69" s="18" t="str">
        <f>'P13'!$E62</f>
        <v>NT</v>
      </c>
      <c r="S69" s="18" t="str">
        <f>'P14'!$E62</f>
        <v>NT</v>
      </c>
      <c r="T69" s="18" t="str">
        <f>'P15'!$E62</f>
        <v>NT</v>
      </c>
      <c r="U69" s="20">
        <f t="shared" si="5"/>
        <v>0</v>
      </c>
      <c r="V69" s="20">
        <f t="shared" si="6"/>
        <v>0</v>
      </c>
      <c r="W69" s="20">
        <f t="shared" si="7"/>
        <v>0</v>
      </c>
      <c r="X69" s="20">
        <f t="shared" si="8"/>
        <v>15</v>
      </c>
      <c r="Y69" s="13" t="str">
        <f t="shared" si="9"/>
        <v>NT</v>
      </c>
      <c r="Z69" s="13"/>
      <c r="AA69" s="13">
        <v>9</v>
      </c>
      <c r="AB69" s="18" t="str">
        <f>Criteria!$C61</f>
        <v>9.2</v>
      </c>
      <c r="AC69" s="18" t="str">
        <f>Criteria!$A$60</f>
        <v>STRUCTURE</v>
      </c>
      <c r="AD69" s="18" t="str">
        <f>'P01'!$F62</f>
        <v>N</v>
      </c>
      <c r="AE69" s="18" t="str">
        <f>'P02'!$F62</f>
        <v>N</v>
      </c>
      <c r="AF69" s="18" t="str">
        <f>'P03'!$F62</f>
        <v>N</v>
      </c>
      <c r="AG69" s="18" t="str">
        <f>'P04'!$F62</f>
        <v>N</v>
      </c>
      <c r="AH69" s="18" t="str">
        <f>'P05'!$F62</f>
        <v>N</v>
      </c>
      <c r="AI69" s="18" t="str">
        <f>'P06'!$F62</f>
        <v>N</v>
      </c>
      <c r="AJ69" s="18" t="str">
        <f>'P07'!$F62</f>
        <v>N</v>
      </c>
      <c r="AK69" s="18" t="str">
        <f>'P08'!$F62</f>
        <v>N</v>
      </c>
      <c r="AL69" s="18" t="str">
        <f>'P09'!$F62</f>
        <v>N</v>
      </c>
      <c r="AM69" s="18" t="str">
        <f>'P10'!$F62</f>
        <v>N</v>
      </c>
      <c r="AN69" s="18" t="str">
        <f>'P11'!$F62</f>
        <v>N</v>
      </c>
      <c r="AO69" s="18" t="str">
        <f>'P12'!$F62</f>
        <v>N</v>
      </c>
      <c r="AP69" s="18" t="str">
        <f>'P13'!$F62</f>
        <v>N</v>
      </c>
      <c r="AQ69" s="18" t="str">
        <f>'P14'!$F62</f>
        <v>N</v>
      </c>
      <c r="AR69" s="18" t="str">
        <f>'P15'!$F62</f>
        <v>N</v>
      </c>
      <c r="AS69" s="20">
        <f t="shared" si="10"/>
        <v>0</v>
      </c>
      <c r="AT69" s="20">
        <f t="shared" si="11"/>
        <v>0</v>
      </c>
    </row>
    <row r="70" spans="1:46" x14ac:dyDescent="0.25">
      <c r="A70" s="13">
        <v>9</v>
      </c>
      <c r="B70" s="18" t="str">
        <f>Criteria!$B62</f>
        <v>RGAA</v>
      </c>
      <c r="C70" s="18" t="str">
        <f>Criteria!$C62</f>
        <v>9.3</v>
      </c>
      <c r="D70" s="18" t="str">
        <f>Criteria!$A$60</f>
        <v>STRUCTURE</v>
      </c>
      <c r="E70" s="18" t="s">
        <v>138</v>
      </c>
      <c r="F70" s="18" t="str">
        <f>'P01'!$E63</f>
        <v>NT</v>
      </c>
      <c r="G70" s="18" t="str">
        <f>'P02'!$E63</f>
        <v>NT</v>
      </c>
      <c r="H70" s="18" t="str">
        <f>'P03'!$E63</f>
        <v>NT</v>
      </c>
      <c r="I70" s="18" t="str">
        <f>'P04'!$E63</f>
        <v>NT</v>
      </c>
      <c r="J70" s="18" t="str">
        <f>'P05'!$E63</f>
        <v>NT</v>
      </c>
      <c r="K70" s="18" t="str">
        <f>'P06'!$E63</f>
        <v>NT</v>
      </c>
      <c r="L70" s="18" t="str">
        <f>'P07'!$E63</f>
        <v>NT</v>
      </c>
      <c r="M70" s="18" t="str">
        <f>'P08'!$E63</f>
        <v>NT</v>
      </c>
      <c r="N70" s="18" t="str">
        <f>'P09'!$E63</f>
        <v>NT</v>
      </c>
      <c r="O70" s="18" t="str">
        <f>'P10'!$E63</f>
        <v>NT</v>
      </c>
      <c r="P70" s="18" t="str">
        <f>'P11'!$E63</f>
        <v>NT</v>
      </c>
      <c r="Q70" s="18" t="str">
        <f>'P12'!$E63</f>
        <v>NT</v>
      </c>
      <c r="R70" s="18" t="str">
        <f>'P13'!$E63</f>
        <v>NT</v>
      </c>
      <c r="S70" s="18" t="str">
        <f>'P14'!$E63</f>
        <v>NT</v>
      </c>
      <c r="T70" s="18" t="str">
        <f>'P15'!$E63</f>
        <v>NT</v>
      </c>
      <c r="U70" s="20">
        <f t="shared" si="5"/>
        <v>0</v>
      </c>
      <c r="V70" s="20">
        <f t="shared" si="6"/>
        <v>0</v>
      </c>
      <c r="W70" s="20">
        <f t="shared" si="7"/>
        <v>0</v>
      </c>
      <c r="X70" s="20">
        <f t="shared" si="8"/>
        <v>15</v>
      </c>
      <c r="Y70" s="13" t="str">
        <f t="shared" si="9"/>
        <v>NT</v>
      </c>
      <c r="Z70" s="13"/>
      <c r="AA70" s="13">
        <v>9</v>
      </c>
      <c r="AB70" s="18" t="str">
        <f>Criteria!$C62</f>
        <v>9.3</v>
      </c>
      <c r="AC70" s="18" t="str">
        <f>Criteria!$A$60</f>
        <v>STRUCTURE</v>
      </c>
      <c r="AD70" s="18" t="str">
        <f>'P01'!$F63</f>
        <v>N</v>
      </c>
      <c r="AE70" s="18" t="str">
        <f>'P02'!$F63</f>
        <v>N</v>
      </c>
      <c r="AF70" s="18" t="str">
        <f>'P03'!$F63</f>
        <v>N</v>
      </c>
      <c r="AG70" s="18" t="str">
        <f>'P04'!$F63</f>
        <v>N</v>
      </c>
      <c r="AH70" s="18" t="str">
        <f>'P05'!$F63</f>
        <v>N</v>
      </c>
      <c r="AI70" s="18" t="str">
        <f>'P06'!$F63</f>
        <v>N</v>
      </c>
      <c r="AJ70" s="18" t="str">
        <f>'P07'!$F63</f>
        <v>N</v>
      </c>
      <c r="AK70" s="18" t="str">
        <f>'P08'!$F63</f>
        <v>N</v>
      </c>
      <c r="AL70" s="18" t="str">
        <f>'P09'!$F63</f>
        <v>N</v>
      </c>
      <c r="AM70" s="18" t="str">
        <f>'P10'!$F63</f>
        <v>N</v>
      </c>
      <c r="AN70" s="18" t="str">
        <f>'P11'!$F63</f>
        <v>N</v>
      </c>
      <c r="AO70" s="18" t="str">
        <f>'P12'!$F63</f>
        <v>N</v>
      </c>
      <c r="AP70" s="18" t="str">
        <f>'P13'!$F63</f>
        <v>N</v>
      </c>
      <c r="AQ70" s="18" t="str">
        <f>'P14'!$F63</f>
        <v>N</v>
      </c>
      <c r="AR70" s="18" t="str">
        <f>'P15'!$F63</f>
        <v>N</v>
      </c>
      <c r="AS70" s="20">
        <f t="shared" si="10"/>
        <v>0</v>
      </c>
      <c r="AT70" s="20">
        <f t="shared" si="11"/>
        <v>0</v>
      </c>
    </row>
    <row r="71" spans="1:46" x14ac:dyDescent="0.25">
      <c r="A71" s="13">
        <v>9</v>
      </c>
      <c r="B71" s="18" t="str">
        <f>Criteria!$B63</f>
        <v>RGAA</v>
      </c>
      <c r="C71" s="18" t="str">
        <f>Criteria!$C63</f>
        <v>9.4</v>
      </c>
      <c r="D71" s="18" t="str">
        <f>Criteria!$A$60</f>
        <v>STRUCTURE</v>
      </c>
      <c r="E71" s="18" t="s">
        <v>138</v>
      </c>
      <c r="F71" s="18" t="str">
        <f>'P01'!$E64</f>
        <v>NT</v>
      </c>
      <c r="G71" s="18" t="str">
        <f>'P02'!$E64</f>
        <v>NT</v>
      </c>
      <c r="H71" s="18" t="str">
        <f>'P03'!$E64</f>
        <v>NT</v>
      </c>
      <c r="I71" s="18" t="str">
        <f>'P04'!$E64</f>
        <v>NT</v>
      </c>
      <c r="J71" s="18" t="str">
        <f>'P05'!$E64</f>
        <v>NT</v>
      </c>
      <c r="K71" s="18" t="str">
        <f>'P06'!$E64</f>
        <v>NT</v>
      </c>
      <c r="L71" s="18" t="str">
        <f>'P07'!$E64</f>
        <v>NT</v>
      </c>
      <c r="M71" s="18" t="str">
        <f>'P08'!$E64</f>
        <v>NT</v>
      </c>
      <c r="N71" s="18" t="str">
        <f>'P09'!$E64</f>
        <v>NT</v>
      </c>
      <c r="O71" s="18" t="str">
        <f>'P10'!$E64</f>
        <v>NT</v>
      </c>
      <c r="P71" s="18" t="str">
        <f>'P11'!$E64</f>
        <v>NT</v>
      </c>
      <c r="Q71" s="18" t="str">
        <f>'P12'!$E64</f>
        <v>NT</v>
      </c>
      <c r="R71" s="18" t="str">
        <f>'P13'!$E64</f>
        <v>NT</v>
      </c>
      <c r="S71" s="18" t="str">
        <f>'P14'!$E64</f>
        <v>NT</v>
      </c>
      <c r="T71" s="18" t="str">
        <f>'P15'!$E64</f>
        <v>NT</v>
      </c>
      <c r="U71" s="20">
        <f t="shared" si="5"/>
        <v>0</v>
      </c>
      <c r="V71" s="20">
        <f t="shared" si="6"/>
        <v>0</v>
      </c>
      <c r="W71" s="20">
        <f t="shared" si="7"/>
        <v>0</v>
      </c>
      <c r="X71" s="20">
        <f t="shared" si="8"/>
        <v>15</v>
      </c>
      <c r="Y71" s="13" t="str">
        <f t="shared" si="9"/>
        <v>NT</v>
      </c>
      <c r="Z71" s="13"/>
      <c r="AA71" s="13">
        <v>9</v>
      </c>
      <c r="AB71" s="18" t="str">
        <f>Criteria!$C63</f>
        <v>9.4</v>
      </c>
      <c r="AC71" s="18" t="str">
        <f>Criteria!$A$60</f>
        <v>STRUCTURE</v>
      </c>
      <c r="AD71" s="18" t="str">
        <f>'P01'!$F64</f>
        <v>N</v>
      </c>
      <c r="AE71" s="18" t="str">
        <f>'P02'!$F64</f>
        <v>N</v>
      </c>
      <c r="AF71" s="18" t="str">
        <f>'P03'!$F64</f>
        <v>N</v>
      </c>
      <c r="AG71" s="18" t="str">
        <f>'P04'!$F64</f>
        <v>N</v>
      </c>
      <c r="AH71" s="18" t="str">
        <f>'P05'!$F64</f>
        <v>N</v>
      </c>
      <c r="AI71" s="18" t="str">
        <f>'P06'!$F64</f>
        <v>N</v>
      </c>
      <c r="AJ71" s="18" t="str">
        <f>'P07'!$F64</f>
        <v>N</v>
      </c>
      <c r="AK71" s="18" t="str">
        <f>'P08'!$F64</f>
        <v>N</v>
      </c>
      <c r="AL71" s="18" t="str">
        <f>'P09'!$F64</f>
        <v>N</v>
      </c>
      <c r="AM71" s="18" t="str">
        <f>'P10'!$F64</f>
        <v>N</v>
      </c>
      <c r="AN71" s="18" t="str">
        <f>'P11'!$F64</f>
        <v>N</v>
      </c>
      <c r="AO71" s="18" t="str">
        <f>'P12'!$F64</f>
        <v>N</v>
      </c>
      <c r="AP71" s="18" t="str">
        <f>'P13'!$F64</f>
        <v>N</v>
      </c>
      <c r="AQ71" s="18" t="str">
        <f>'P14'!$F64</f>
        <v>N</v>
      </c>
      <c r="AR71" s="18" t="str">
        <f>'P15'!$F64</f>
        <v>N</v>
      </c>
      <c r="AS71" s="20">
        <f t="shared" si="10"/>
        <v>0</v>
      </c>
      <c r="AT71" s="20">
        <f t="shared" si="11"/>
        <v>0</v>
      </c>
    </row>
    <row r="72" spans="1:46" x14ac:dyDescent="0.25">
      <c r="A72" s="55"/>
      <c r="B72" s="56"/>
      <c r="C72" s="56"/>
      <c r="D72" s="56"/>
      <c r="E72" s="56"/>
      <c r="F72" s="56"/>
      <c r="G72" s="56"/>
      <c r="H72" s="56"/>
      <c r="I72" s="56"/>
      <c r="J72" s="56"/>
      <c r="K72" s="56"/>
      <c r="L72" s="56"/>
      <c r="M72" s="56"/>
      <c r="N72" s="56"/>
      <c r="O72" s="56"/>
      <c r="P72" s="56"/>
      <c r="Q72" s="56"/>
      <c r="R72" s="56"/>
      <c r="S72" s="56"/>
      <c r="T72" s="56"/>
      <c r="U72" s="60">
        <f>SUM(U68:U71)</f>
        <v>0</v>
      </c>
      <c r="V72" s="60">
        <f t="shared" ref="V72:X72" si="28">SUM(V68:V71)</f>
        <v>0</v>
      </c>
      <c r="W72" s="60">
        <f t="shared" si="28"/>
        <v>0</v>
      </c>
      <c r="X72" s="60">
        <f t="shared" si="28"/>
        <v>60</v>
      </c>
      <c r="Y72" s="13"/>
      <c r="Z72" s="13"/>
      <c r="AA72" s="55"/>
      <c r="AB72" s="56"/>
      <c r="AC72" s="56"/>
      <c r="AD72" s="56"/>
      <c r="AE72" s="56"/>
      <c r="AF72" s="56"/>
      <c r="AG72" s="56"/>
      <c r="AH72" s="56"/>
      <c r="AI72" s="56"/>
      <c r="AJ72" s="56"/>
      <c r="AK72" s="56"/>
      <c r="AL72" s="56"/>
      <c r="AM72" s="56"/>
      <c r="AN72" s="56"/>
      <c r="AO72" s="56"/>
      <c r="AP72" s="56"/>
      <c r="AQ72" s="56"/>
      <c r="AR72" s="56"/>
      <c r="AS72" s="60">
        <f>SUM(AS68:AS71)</f>
        <v>0</v>
      </c>
      <c r="AT72" s="60">
        <f t="shared" ref="AT72" si="29">SUM(AT68:AT71)</f>
        <v>0</v>
      </c>
    </row>
    <row r="73" spans="1:46" x14ac:dyDescent="0.25">
      <c r="A73" s="13">
        <v>10</v>
      </c>
      <c r="B73" s="18" t="str">
        <f>Criteria!$B64</f>
        <v>RGAA</v>
      </c>
      <c r="C73" s="18" t="str">
        <f>Criteria!$C64</f>
        <v>10.1</v>
      </c>
      <c r="D73" s="18" t="str">
        <f>Criteria!$A$64</f>
        <v>PRESENTATION</v>
      </c>
      <c r="E73" s="18" t="s">
        <v>138</v>
      </c>
      <c r="F73" s="18" t="str">
        <f>'P01'!$E65</f>
        <v>NT</v>
      </c>
      <c r="G73" s="18" t="str">
        <f>'P02'!$E65</f>
        <v>NT</v>
      </c>
      <c r="H73" s="18" t="str">
        <f>'P03'!$E65</f>
        <v>NT</v>
      </c>
      <c r="I73" s="18" t="str">
        <f>'P04'!$E65</f>
        <v>NT</v>
      </c>
      <c r="J73" s="18" t="str">
        <f>'P05'!$E65</f>
        <v>NT</v>
      </c>
      <c r="K73" s="18" t="str">
        <f>'P06'!$E65</f>
        <v>NT</v>
      </c>
      <c r="L73" s="18" t="str">
        <f>'P07'!$E65</f>
        <v>NT</v>
      </c>
      <c r="M73" s="18" t="str">
        <f>'P08'!$E65</f>
        <v>NT</v>
      </c>
      <c r="N73" s="18" t="str">
        <f>'P09'!$E65</f>
        <v>NT</v>
      </c>
      <c r="O73" s="18" t="str">
        <f>'P10'!$E65</f>
        <v>NT</v>
      </c>
      <c r="P73" s="18" t="str">
        <f>'P11'!$E65</f>
        <v>NT</v>
      </c>
      <c r="Q73" s="18" t="str">
        <f>'P12'!$E65</f>
        <v>NT</v>
      </c>
      <c r="R73" s="18" t="str">
        <f>'P13'!$E65</f>
        <v>NT</v>
      </c>
      <c r="S73" s="18" t="str">
        <f>'P14'!$E65</f>
        <v>NT</v>
      </c>
      <c r="T73" s="18" t="str">
        <f>'P15'!$E65</f>
        <v>NT</v>
      </c>
      <c r="U73" s="20">
        <f t="shared" si="5"/>
        <v>0</v>
      </c>
      <c r="V73" s="20">
        <f t="shared" si="6"/>
        <v>0</v>
      </c>
      <c r="W73" s="20">
        <f t="shared" si="7"/>
        <v>0</v>
      </c>
      <c r="X73" s="20">
        <f t="shared" si="8"/>
        <v>15</v>
      </c>
      <c r="Y73" s="13" t="str">
        <f t="shared" si="9"/>
        <v>NT</v>
      </c>
      <c r="Z73" s="13"/>
      <c r="AA73" s="13">
        <v>10</v>
      </c>
      <c r="AB73" s="18" t="str">
        <f>Criteria!$C64</f>
        <v>10.1</v>
      </c>
      <c r="AC73" s="18" t="str">
        <f>Criteria!$A$64</f>
        <v>PRESENTATION</v>
      </c>
      <c r="AD73" s="18" t="str">
        <f>'P01'!$F65</f>
        <v>N</v>
      </c>
      <c r="AE73" s="18" t="str">
        <f>'P02'!$F65</f>
        <v>N</v>
      </c>
      <c r="AF73" s="18" t="str">
        <f>'P03'!$F65</f>
        <v>N</v>
      </c>
      <c r="AG73" s="18" t="str">
        <f>'P04'!$F65</f>
        <v>N</v>
      </c>
      <c r="AH73" s="18" t="str">
        <f>'P05'!$F65</f>
        <v>N</v>
      </c>
      <c r="AI73" s="18" t="str">
        <f>'P06'!$F65</f>
        <v>N</v>
      </c>
      <c r="AJ73" s="18" t="str">
        <f>'P07'!$F65</f>
        <v>N</v>
      </c>
      <c r="AK73" s="18" t="str">
        <f>'P08'!$F65</f>
        <v>N</v>
      </c>
      <c r="AL73" s="18" t="str">
        <f>'P09'!$F65</f>
        <v>N</v>
      </c>
      <c r="AM73" s="18" t="str">
        <f>'P10'!$F65</f>
        <v>N</v>
      </c>
      <c r="AN73" s="18" t="str">
        <f>'P11'!$F65</f>
        <v>N</v>
      </c>
      <c r="AO73" s="18" t="str">
        <f>'P12'!$F65</f>
        <v>N</v>
      </c>
      <c r="AP73" s="18" t="str">
        <f>'P13'!$F65</f>
        <v>N</v>
      </c>
      <c r="AQ73" s="18" t="str">
        <f>'P14'!$F65</f>
        <v>N</v>
      </c>
      <c r="AR73" s="18" t="str">
        <f>'P15'!$F65</f>
        <v>N</v>
      </c>
      <c r="AS73" s="20">
        <f t="shared" si="10"/>
        <v>0</v>
      </c>
      <c r="AT73" s="20">
        <f t="shared" si="11"/>
        <v>0</v>
      </c>
    </row>
    <row r="74" spans="1:46" x14ac:dyDescent="0.25">
      <c r="A74" s="13">
        <v>10</v>
      </c>
      <c r="B74" s="18" t="str">
        <f>Criteria!$B65</f>
        <v>RGAA</v>
      </c>
      <c r="C74" s="18" t="str">
        <f>Criteria!$C65</f>
        <v>10.2</v>
      </c>
      <c r="D74" s="18" t="str">
        <f>Criteria!$A$64</f>
        <v>PRESENTATION</v>
      </c>
      <c r="E74" s="18" t="s">
        <v>138</v>
      </c>
      <c r="F74" s="18" t="str">
        <f>'P01'!$E66</f>
        <v>NT</v>
      </c>
      <c r="G74" s="18" t="str">
        <f>'P02'!$E66</f>
        <v>NT</v>
      </c>
      <c r="H74" s="18" t="str">
        <f>'P03'!$E66</f>
        <v>NT</v>
      </c>
      <c r="I74" s="18" t="str">
        <f>'P04'!$E66</f>
        <v>NT</v>
      </c>
      <c r="J74" s="18" t="str">
        <f>'P05'!$E66</f>
        <v>NT</v>
      </c>
      <c r="K74" s="18" t="str">
        <f>'P06'!$E66</f>
        <v>NT</v>
      </c>
      <c r="L74" s="18" t="str">
        <f>'P07'!$E66</f>
        <v>NT</v>
      </c>
      <c r="M74" s="18" t="str">
        <f>'P08'!$E66</f>
        <v>NT</v>
      </c>
      <c r="N74" s="18" t="str">
        <f>'P09'!$E66</f>
        <v>NT</v>
      </c>
      <c r="O74" s="18" t="str">
        <f>'P10'!$E66</f>
        <v>NT</v>
      </c>
      <c r="P74" s="18" t="str">
        <f>'P11'!$E66</f>
        <v>NT</v>
      </c>
      <c r="Q74" s="18" t="str">
        <f>'P12'!$E66</f>
        <v>NT</v>
      </c>
      <c r="R74" s="18" t="str">
        <f>'P13'!$E66</f>
        <v>NT</v>
      </c>
      <c r="S74" s="18" t="str">
        <f>'P14'!$E66</f>
        <v>NT</v>
      </c>
      <c r="T74" s="18" t="str">
        <f>'P15'!$E66</f>
        <v>NT</v>
      </c>
      <c r="U74" s="20">
        <f t="shared" si="5"/>
        <v>0</v>
      </c>
      <c r="V74" s="20">
        <f t="shared" si="6"/>
        <v>0</v>
      </c>
      <c r="W74" s="20">
        <f t="shared" si="7"/>
        <v>0</v>
      </c>
      <c r="X74" s="20">
        <f t="shared" si="8"/>
        <v>15</v>
      </c>
      <c r="Y74" s="13" t="str">
        <f t="shared" si="9"/>
        <v>NT</v>
      </c>
      <c r="Z74" s="13"/>
      <c r="AA74" s="13">
        <v>10</v>
      </c>
      <c r="AB74" s="18" t="str">
        <f>Criteria!$C65</f>
        <v>10.2</v>
      </c>
      <c r="AC74" s="18" t="str">
        <f>Criteria!$A$64</f>
        <v>PRESENTATION</v>
      </c>
      <c r="AD74" s="18" t="str">
        <f>'P01'!$F66</f>
        <v>N</v>
      </c>
      <c r="AE74" s="18" t="str">
        <f>'P02'!$F66</f>
        <v>N</v>
      </c>
      <c r="AF74" s="18" t="str">
        <f>'P03'!$F66</f>
        <v>N</v>
      </c>
      <c r="AG74" s="18" t="str">
        <f>'P04'!$F66</f>
        <v>N</v>
      </c>
      <c r="AH74" s="18" t="str">
        <f>'P05'!$F66</f>
        <v>N</v>
      </c>
      <c r="AI74" s="18" t="str">
        <f>'P06'!$F66</f>
        <v>N</v>
      </c>
      <c r="AJ74" s="18" t="str">
        <f>'P07'!$F66</f>
        <v>N</v>
      </c>
      <c r="AK74" s="18" t="str">
        <f>'P08'!$F66</f>
        <v>N</v>
      </c>
      <c r="AL74" s="18" t="str">
        <f>'P09'!$F66</f>
        <v>N</v>
      </c>
      <c r="AM74" s="18" t="str">
        <f>'P10'!$F66</f>
        <v>N</v>
      </c>
      <c r="AN74" s="18" t="str">
        <f>'P11'!$F66</f>
        <v>N</v>
      </c>
      <c r="AO74" s="18" t="str">
        <f>'P12'!$F66</f>
        <v>N</v>
      </c>
      <c r="AP74" s="18" t="str">
        <f>'P13'!$F66</f>
        <v>N</v>
      </c>
      <c r="AQ74" s="18" t="str">
        <f>'P14'!$F66</f>
        <v>N</v>
      </c>
      <c r="AR74" s="18" t="str">
        <f>'P15'!$F66</f>
        <v>N</v>
      </c>
      <c r="AS74" s="20">
        <f t="shared" si="10"/>
        <v>0</v>
      </c>
      <c r="AT74" s="20">
        <f t="shared" si="11"/>
        <v>0</v>
      </c>
    </row>
    <row r="75" spans="1:46" x14ac:dyDescent="0.25">
      <c r="A75" s="13">
        <v>10</v>
      </c>
      <c r="B75" s="18" t="str">
        <f>Criteria!$B66</f>
        <v>RGAA</v>
      </c>
      <c r="C75" s="18" t="str">
        <f>Criteria!$C66</f>
        <v>10.3</v>
      </c>
      <c r="D75" s="18" t="str">
        <f>Criteria!$A$64</f>
        <v>PRESENTATION</v>
      </c>
      <c r="E75" s="18" t="s">
        <v>138</v>
      </c>
      <c r="F75" s="18" t="str">
        <f>'P01'!$E67</f>
        <v>NT</v>
      </c>
      <c r="G75" s="18" t="str">
        <f>'P02'!$E67</f>
        <v>NT</v>
      </c>
      <c r="H75" s="18" t="str">
        <f>'P03'!$E67</f>
        <v>NT</v>
      </c>
      <c r="I75" s="18" t="str">
        <f>'P04'!$E67</f>
        <v>NT</v>
      </c>
      <c r="J75" s="18" t="str">
        <f>'P05'!$E67</f>
        <v>NT</v>
      </c>
      <c r="K75" s="18" t="str">
        <f>'P06'!$E67</f>
        <v>NT</v>
      </c>
      <c r="L75" s="18" t="str">
        <f>'P07'!$E67</f>
        <v>NT</v>
      </c>
      <c r="M75" s="18" t="str">
        <f>'P08'!$E67</f>
        <v>NT</v>
      </c>
      <c r="N75" s="18" t="str">
        <f>'P09'!$E67</f>
        <v>NT</v>
      </c>
      <c r="O75" s="18" t="str">
        <f>'P10'!$E67</f>
        <v>NT</v>
      </c>
      <c r="P75" s="18" t="str">
        <f>'P11'!$E67</f>
        <v>NT</v>
      </c>
      <c r="Q75" s="18" t="str">
        <f>'P12'!$E67</f>
        <v>NT</v>
      </c>
      <c r="R75" s="18" t="str">
        <f>'P13'!$E67</f>
        <v>NT</v>
      </c>
      <c r="S75" s="18" t="str">
        <f>'P14'!$E67</f>
        <v>NT</v>
      </c>
      <c r="T75" s="18" t="str">
        <f>'P15'!$E67</f>
        <v>NT</v>
      </c>
      <c r="U75" s="20">
        <f t="shared" si="5"/>
        <v>0</v>
      </c>
      <c r="V75" s="20">
        <f t="shared" si="6"/>
        <v>0</v>
      </c>
      <c r="W75" s="20">
        <f t="shared" si="7"/>
        <v>0</v>
      </c>
      <c r="X75" s="20">
        <f t="shared" si="8"/>
        <v>15</v>
      </c>
      <c r="Y75" s="13" t="str">
        <f t="shared" si="9"/>
        <v>NT</v>
      </c>
      <c r="Z75" s="13"/>
      <c r="AA75" s="13">
        <v>10</v>
      </c>
      <c r="AB75" s="18" t="str">
        <f>Criteria!$C66</f>
        <v>10.3</v>
      </c>
      <c r="AC75" s="18" t="str">
        <f>Criteria!$A$64</f>
        <v>PRESENTATION</v>
      </c>
      <c r="AD75" s="18" t="str">
        <f>'P01'!$F67</f>
        <v>N</v>
      </c>
      <c r="AE75" s="18" t="str">
        <f>'P02'!$F67</f>
        <v>N</v>
      </c>
      <c r="AF75" s="18" t="str">
        <f>'P03'!$F67</f>
        <v>N</v>
      </c>
      <c r="AG75" s="18" t="str">
        <f>'P04'!$F67</f>
        <v>N</v>
      </c>
      <c r="AH75" s="18" t="str">
        <f>'P05'!$F67</f>
        <v>N</v>
      </c>
      <c r="AI75" s="18" t="str">
        <f>'P06'!$F67</f>
        <v>N</v>
      </c>
      <c r="AJ75" s="18" t="str">
        <f>'P07'!$F67</f>
        <v>N</v>
      </c>
      <c r="AK75" s="18" t="str">
        <f>'P08'!$F67</f>
        <v>N</v>
      </c>
      <c r="AL75" s="18" t="str">
        <f>'P09'!$F67</f>
        <v>N</v>
      </c>
      <c r="AM75" s="18" t="str">
        <f>'P10'!$F67</f>
        <v>N</v>
      </c>
      <c r="AN75" s="18" t="str">
        <f>'P11'!$F67</f>
        <v>N</v>
      </c>
      <c r="AO75" s="18" t="str">
        <f>'P12'!$F67</f>
        <v>N</v>
      </c>
      <c r="AP75" s="18" t="str">
        <f>'P13'!$F67</f>
        <v>N</v>
      </c>
      <c r="AQ75" s="18" t="str">
        <f>'P14'!$F67</f>
        <v>N</v>
      </c>
      <c r="AR75" s="18" t="str">
        <f>'P15'!$F67</f>
        <v>N</v>
      </c>
      <c r="AS75" s="20">
        <f t="shared" si="10"/>
        <v>0</v>
      </c>
      <c r="AT75" s="20">
        <f t="shared" si="11"/>
        <v>0</v>
      </c>
    </row>
    <row r="76" spans="1:46" x14ac:dyDescent="0.25">
      <c r="A76" s="13">
        <v>10</v>
      </c>
      <c r="B76" s="18" t="str">
        <f>Criteria!$B67</f>
        <v>RGAA</v>
      </c>
      <c r="C76" s="18" t="str">
        <f>Criteria!$C67</f>
        <v>10.4</v>
      </c>
      <c r="D76" s="18" t="str">
        <f>Criteria!$A$64</f>
        <v>PRESENTATION</v>
      </c>
      <c r="E76" s="18" t="s">
        <v>139</v>
      </c>
      <c r="F76" s="18" t="str">
        <f>'P01'!$E68</f>
        <v>NT</v>
      </c>
      <c r="G76" s="18" t="str">
        <f>'P02'!$E68</f>
        <v>NT</v>
      </c>
      <c r="H76" s="18" t="str">
        <f>'P03'!$E68</f>
        <v>NT</v>
      </c>
      <c r="I76" s="18" t="str">
        <f>'P04'!$E68</f>
        <v>NT</v>
      </c>
      <c r="J76" s="18" t="str">
        <f>'P05'!$E68</f>
        <v>NT</v>
      </c>
      <c r="K76" s="18" t="str">
        <f>'P06'!$E68</f>
        <v>NT</v>
      </c>
      <c r="L76" s="18" t="str">
        <f>'P07'!$E68</f>
        <v>NT</v>
      </c>
      <c r="M76" s="18" t="str">
        <f>'P08'!$E68</f>
        <v>NT</v>
      </c>
      <c r="N76" s="18" t="str">
        <f>'P09'!$E68</f>
        <v>NT</v>
      </c>
      <c r="O76" s="18" t="str">
        <f>'P10'!$E68</f>
        <v>NT</v>
      </c>
      <c r="P76" s="18" t="str">
        <f>'P11'!$E68</f>
        <v>NT</v>
      </c>
      <c r="Q76" s="18" t="str">
        <f>'P12'!$E68</f>
        <v>NT</v>
      </c>
      <c r="R76" s="18" t="str">
        <f>'P13'!$E68</f>
        <v>NT</v>
      </c>
      <c r="S76" s="18" t="str">
        <f>'P14'!$E68</f>
        <v>NT</v>
      </c>
      <c r="T76" s="18" t="str">
        <f>'P15'!$E68</f>
        <v>NT</v>
      </c>
      <c r="U76" s="20">
        <f t="shared" si="5"/>
        <v>0</v>
      </c>
      <c r="V76" s="20">
        <f t="shared" si="6"/>
        <v>0</v>
      </c>
      <c r="W76" s="20">
        <f t="shared" si="7"/>
        <v>0</v>
      </c>
      <c r="X76" s="20">
        <f>COUNTIF(F76:T76,"NT")</f>
        <v>15</v>
      </c>
      <c r="Y76" s="13" t="str">
        <f t="shared" si="9"/>
        <v>NT</v>
      </c>
      <c r="Z76" s="13"/>
      <c r="AA76" s="13">
        <v>10</v>
      </c>
      <c r="AB76" s="18" t="str">
        <f>Criteria!$C67</f>
        <v>10.4</v>
      </c>
      <c r="AC76" s="18" t="str">
        <f>Criteria!$A$64</f>
        <v>PRESENTATION</v>
      </c>
      <c r="AD76" s="18" t="str">
        <f>'P01'!$F68</f>
        <v>N</v>
      </c>
      <c r="AE76" s="18" t="str">
        <f>'P02'!$F68</f>
        <v>N</v>
      </c>
      <c r="AF76" s="18" t="str">
        <f>'P03'!$F68</f>
        <v>N</v>
      </c>
      <c r="AG76" s="18" t="str">
        <f>'P04'!$F68</f>
        <v>N</v>
      </c>
      <c r="AH76" s="18" t="str">
        <f>'P05'!$F68</f>
        <v>N</v>
      </c>
      <c r="AI76" s="18" t="str">
        <f>'P06'!$F68</f>
        <v>N</v>
      </c>
      <c r="AJ76" s="18" t="str">
        <f>'P07'!$F68</f>
        <v>N</v>
      </c>
      <c r="AK76" s="18" t="str">
        <f>'P08'!$F68</f>
        <v>N</v>
      </c>
      <c r="AL76" s="18" t="str">
        <f>'P09'!$F68</f>
        <v>N</v>
      </c>
      <c r="AM76" s="18" t="str">
        <f>'P10'!$F68</f>
        <v>N</v>
      </c>
      <c r="AN76" s="18" t="str">
        <f>'P11'!$F68</f>
        <v>N</v>
      </c>
      <c r="AO76" s="18" t="str">
        <f>'P12'!$F68</f>
        <v>N</v>
      </c>
      <c r="AP76" s="18" t="str">
        <f>'P13'!$F68</f>
        <v>N</v>
      </c>
      <c r="AQ76" s="18" t="str">
        <f>'P14'!$F68</f>
        <v>N</v>
      </c>
      <c r="AR76" s="18" t="str">
        <f>'P15'!$F68</f>
        <v>N</v>
      </c>
      <c r="AS76" s="20">
        <f t="shared" si="10"/>
        <v>0</v>
      </c>
      <c r="AT76" s="20">
        <f t="shared" si="11"/>
        <v>0</v>
      </c>
    </row>
    <row r="77" spans="1:46" x14ac:dyDescent="0.25">
      <c r="A77" s="13">
        <v>10</v>
      </c>
      <c r="B77" s="18" t="str">
        <f>Criteria!$B68</f>
        <v>RGAA</v>
      </c>
      <c r="C77" s="18" t="str">
        <f>Criteria!$C68</f>
        <v>10.5</v>
      </c>
      <c r="D77" s="18" t="str">
        <f>Criteria!$A$64</f>
        <v>PRESENTATION</v>
      </c>
      <c r="E77" s="18" t="s">
        <v>139</v>
      </c>
      <c r="F77" s="18" t="str">
        <f>'P01'!$E69</f>
        <v>NT</v>
      </c>
      <c r="G77" s="18" t="str">
        <f>'P02'!$E69</f>
        <v>NT</v>
      </c>
      <c r="H77" s="18" t="str">
        <f>'P03'!$E69</f>
        <v>NT</v>
      </c>
      <c r="I77" s="18" t="str">
        <f>'P04'!$E69</f>
        <v>NT</v>
      </c>
      <c r="J77" s="18" t="str">
        <f>'P05'!$E69</f>
        <v>NT</v>
      </c>
      <c r="K77" s="18" t="str">
        <f>'P06'!$E69</f>
        <v>NT</v>
      </c>
      <c r="L77" s="18" t="str">
        <f>'P07'!$E69</f>
        <v>NT</v>
      </c>
      <c r="M77" s="18" t="str">
        <f>'P08'!$E69</f>
        <v>NT</v>
      </c>
      <c r="N77" s="18" t="str">
        <f>'P09'!$E69</f>
        <v>NT</v>
      </c>
      <c r="O77" s="18" t="str">
        <f>'P10'!$E69</f>
        <v>NT</v>
      </c>
      <c r="P77" s="18" t="str">
        <f>'P11'!$E69</f>
        <v>NT</v>
      </c>
      <c r="Q77" s="18" t="str">
        <f>'P12'!$E69</f>
        <v>NT</v>
      </c>
      <c r="R77" s="18" t="str">
        <f>'P13'!$E69</f>
        <v>NT</v>
      </c>
      <c r="S77" s="18" t="str">
        <f>'P14'!$E69</f>
        <v>NT</v>
      </c>
      <c r="T77" s="18" t="str">
        <f>'P15'!$E69</f>
        <v>NT</v>
      </c>
      <c r="U77" s="20">
        <f t="shared" ref="U77:U147" si="30">COUNTIF(F77:T77,"C")</f>
        <v>0</v>
      </c>
      <c r="V77" s="20">
        <f t="shared" ref="V77:V147" si="31">COUNTIF(F77:T77,"NC")</f>
        <v>0</v>
      </c>
      <c r="W77" s="20">
        <f t="shared" ref="W77:W147" si="32">COUNTIF(F77:T77,"NA")</f>
        <v>0</v>
      </c>
      <c r="X77" s="20">
        <f t="shared" ref="X77:X147" si="33">COUNTIF(F77:T77,"NT")</f>
        <v>15</v>
      </c>
      <c r="Y77" s="13" t="str">
        <f t="shared" ref="Y77:Y147" si="34">IF(V77&gt;0,"NC",IF(U77&gt;0,"C",IF(X77&gt;0,"NT","NA")))</f>
        <v>NT</v>
      </c>
      <c r="Z77" s="13"/>
      <c r="AA77" s="13">
        <v>10</v>
      </c>
      <c r="AB77" s="18" t="str">
        <f>Criteria!$C68</f>
        <v>10.5</v>
      </c>
      <c r="AC77" s="18" t="str">
        <f>Criteria!$A$64</f>
        <v>PRESENTATION</v>
      </c>
      <c r="AD77" s="18" t="str">
        <f>'P01'!$F69</f>
        <v>N</v>
      </c>
      <c r="AE77" s="18" t="str">
        <f>'P02'!$F69</f>
        <v>N</v>
      </c>
      <c r="AF77" s="18" t="str">
        <f>'P03'!$F69</f>
        <v>N</v>
      </c>
      <c r="AG77" s="18" t="str">
        <f>'P04'!$F69</f>
        <v>N</v>
      </c>
      <c r="AH77" s="18" t="str">
        <f>'P05'!$F69</f>
        <v>N</v>
      </c>
      <c r="AI77" s="18" t="str">
        <f>'P06'!$F69</f>
        <v>N</v>
      </c>
      <c r="AJ77" s="18" t="str">
        <f>'P07'!$F69</f>
        <v>N</v>
      </c>
      <c r="AK77" s="18" t="str">
        <f>'P08'!$F69</f>
        <v>N</v>
      </c>
      <c r="AL77" s="18" t="str">
        <f>'P09'!$F69</f>
        <v>N</v>
      </c>
      <c r="AM77" s="18" t="str">
        <f>'P10'!$F69</f>
        <v>N</v>
      </c>
      <c r="AN77" s="18" t="str">
        <f>'P11'!$F69</f>
        <v>N</v>
      </c>
      <c r="AO77" s="18" t="str">
        <f>'P12'!$F69</f>
        <v>N</v>
      </c>
      <c r="AP77" s="18" t="str">
        <f>'P13'!$F69</f>
        <v>N</v>
      </c>
      <c r="AQ77" s="18" t="str">
        <f>'P14'!$F69</f>
        <v>N</v>
      </c>
      <c r="AR77" s="18" t="str">
        <f>'P15'!$F69</f>
        <v>N</v>
      </c>
      <c r="AS77" s="20">
        <f t="shared" ref="AS77:AS147" si="35">COUNTIF(AD77:AR77,"D")</f>
        <v>0</v>
      </c>
      <c r="AT77" s="20">
        <f t="shared" ref="AT77:AT147" si="36">COUNTIF(AD77:AR77,"E")</f>
        <v>0</v>
      </c>
    </row>
    <row r="78" spans="1:46" x14ac:dyDescent="0.25">
      <c r="A78" s="13">
        <v>10</v>
      </c>
      <c r="B78" s="18" t="str">
        <f>Criteria!$B69</f>
        <v>RGAA</v>
      </c>
      <c r="C78" s="18" t="str">
        <f>Criteria!$C69</f>
        <v>10.6</v>
      </c>
      <c r="D78" s="18" t="str">
        <f>Criteria!$A$64</f>
        <v>PRESENTATION</v>
      </c>
      <c r="E78" s="18" t="s">
        <v>138</v>
      </c>
      <c r="F78" s="18" t="str">
        <f>'P01'!$E70</f>
        <v>NT</v>
      </c>
      <c r="G78" s="18" t="str">
        <f>'P02'!$E70</f>
        <v>NT</v>
      </c>
      <c r="H78" s="18" t="str">
        <f>'P03'!$E70</f>
        <v>NT</v>
      </c>
      <c r="I78" s="18" t="str">
        <f>'P04'!$E70</f>
        <v>NT</v>
      </c>
      <c r="J78" s="18" t="str">
        <f>'P05'!$E70</f>
        <v>NT</v>
      </c>
      <c r="K78" s="18" t="str">
        <f>'P06'!$E70</f>
        <v>NT</v>
      </c>
      <c r="L78" s="18" t="str">
        <f>'P07'!$E70</f>
        <v>NT</v>
      </c>
      <c r="M78" s="18" t="str">
        <f>'P08'!$E70</f>
        <v>NT</v>
      </c>
      <c r="N78" s="18" t="str">
        <f>'P09'!$E70</f>
        <v>NT</v>
      </c>
      <c r="O78" s="18" t="str">
        <f>'P10'!$E70</f>
        <v>NT</v>
      </c>
      <c r="P78" s="18" t="str">
        <f>'P11'!$E70</f>
        <v>NT</v>
      </c>
      <c r="Q78" s="18" t="str">
        <f>'P12'!$E70</f>
        <v>NT</v>
      </c>
      <c r="R78" s="18" t="str">
        <f>'P13'!$E70</f>
        <v>NT</v>
      </c>
      <c r="S78" s="18" t="str">
        <f>'P14'!$E70</f>
        <v>NT</v>
      </c>
      <c r="T78" s="18" t="str">
        <f>'P15'!$E70</f>
        <v>NT</v>
      </c>
      <c r="U78" s="20">
        <f t="shared" si="30"/>
        <v>0</v>
      </c>
      <c r="V78" s="20">
        <f t="shared" si="31"/>
        <v>0</v>
      </c>
      <c r="W78" s="20">
        <f t="shared" si="32"/>
        <v>0</v>
      </c>
      <c r="X78" s="20">
        <f t="shared" si="33"/>
        <v>15</v>
      </c>
      <c r="Y78" s="13" t="str">
        <f t="shared" si="34"/>
        <v>NT</v>
      </c>
      <c r="Z78" s="13"/>
      <c r="AA78" s="13">
        <v>10</v>
      </c>
      <c r="AB78" s="18" t="str">
        <f>Criteria!$C69</f>
        <v>10.6</v>
      </c>
      <c r="AC78" s="18" t="str">
        <f>Criteria!$A$64</f>
        <v>PRESENTATION</v>
      </c>
      <c r="AD78" s="18" t="str">
        <f>'P01'!$F70</f>
        <v>N</v>
      </c>
      <c r="AE78" s="18" t="str">
        <f>'P02'!$F70</f>
        <v>N</v>
      </c>
      <c r="AF78" s="18" t="str">
        <f>'P03'!$F70</f>
        <v>N</v>
      </c>
      <c r="AG78" s="18" t="str">
        <f>'P04'!$F70</f>
        <v>N</v>
      </c>
      <c r="AH78" s="18" t="str">
        <f>'P05'!$F70</f>
        <v>N</v>
      </c>
      <c r="AI78" s="18" t="str">
        <f>'P06'!$F70</f>
        <v>N</v>
      </c>
      <c r="AJ78" s="18" t="str">
        <f>'P07'!$F70</f>
        <v>N</v>
      </c>
      <c r="AK78" s="18" t="str">
        <f>'P08'!$F70</f>
        <v>N</v>
      </c>
      <c r="AL78" s="18" t="str">
        <f>'P09'!$F70</f>
        <v>N</v>
      </c>
      <c r="AM78" s="18" t="str">
        <f>'P10'!$F70</f>
        <v>N</v>
      </c>
      <c r="AN78" s="18" t="str">
        <f>'P11'!$F70</f>
        <v>N</v>
      </c>
      <c r="AO78" s="18" t="str">
        <f>'P12'!$F70</f>
        <v>N</v>
      </c>
      <c r="AP78" s="18" t="str">
        <f>'P13'!$F70</f>
        <v>N</v>
      </c>
      <c r="AQ78" s="18" t="str">
        <f>'P14'!$F70</f>
        <v>N</v>
      </c>
      <c r="AR78" s="18" t="str">
        <f>'P15'!$F70</f>
        <v>N</v>
      </c>
      <c r="AS78" s="20">
        <f t="shared" si="35"/>
        <v>0</v>
      </c>
      <c r="AT78" s="20">
        <f t="shared" si="36"/>
        <v>0</v>
      </c>
    </row>
    <row r="79" spans="1:46" x14ac:dyDescent="0.25">
      <c r="A79" s="13">
        <v>10</v>
      </c>
      <c r="B79" s="18" t="str">
        <f>Criteria!$B70</f>
        <v>RGAA</v>
      </c>
      <c r="C79" s="18" t="str">
        <f>Criteria!$C70</f>
        <v>10.7</v>
      </c>
      <c r="D79" s="18" t="str">
        <f>Criteria!$A$64</f>
        <v>PRESENTATION</v>
      </c>
      <c r="E79" s="18" t="s">
        <v>138</v>
      </c>
      <c r="F79" s="18" t="str">
        <f>'P01'!$E71</f>
        <v>NT</v>
      </c>
      <c r="G79" s="18" t="str">
        <f>'P02'!$E71</f>
        <v>NT</v>
      </c>
      <c r="H79" s="18" t="str">
        <f>'P03'!$E71</f>
        <v>NT</v>
      </c>
      <c r="I79" s="18" t="str">
        <f>'P04'!$E71</f>
        <v>NT</v>
      </c>
      <c r="J79" s="18" t="str">
        <f>'P05'!$E71</f>
        <v>NT</v>
      </c>
      <c r="K79" s="18" t="str">
        <f>'P06'!$E71</f>
        <v>NT</v>
      </c>
      <c r="L79" s="18" t="str">
        <f>'P07'!$E71</f>
        <v>NT</v>
      </c>
      <c r="M79" s="18" t="str">
        <f>'P08'!$E71</f>
        <v>NT</v>
      </c>
      <c r="N79" s="18" t="str">
        <f>'P09'!$E71</f>
        <v>NT</v>
      </c>
      <c r="O79" s="18" t="str">
        <f>'P10'!$E71</f>
        <v>NT</v>
      </c>
      <c r="P79" s="18" t="str">
        <f>'P11'!$E71</f>
        <v>NT</v>
      </c>
      <c r="Q79" s="18" t="str">
        <f>'P12'!$E71</f>
        <v>NT</v>
      </c>
      <c r="R79" s="18" t="str">
        <f>'P13'!$E71</f>
        <v>NT</v>
      </c>
      <c r="S79" s="18" t="str">
        <f>'P14'!$E71</f>
        <v>NT</v>
      </c>
      <c r="T79" s="18" t="str">
        <f>'P15'!$E71</f>
        <v>NT</v>
      </c>
      <c r="U79" s="20">
        <f t="shared" si="30"/>
        <v>0</v>
      </c>
      <c r="V79" s="20">
        <f t="shared" si="31"/>
        <v>0</v>
      </c>
      <c r="W79" s="20">
        <f t="shared" si="32"/>
        <v>0</v>
      </c>
      <c r="X79" s="20">
        <f t="shared" si="33"/>
        <v>15</v>
      </c>
      <c r="Y79" s="13" t="str">
        <f t="shared" si="34"/>
        <v>NT</v>
      </c>
      <c r="Z79" s="13"/>
      <c r="AA79" s="13">
        <v>10</v>
      </c>
      <c r="AB79" s="18" t="str">
        <f>Criteria!$C70</f>
        <v>10.7</v>
      </c>
      <c r="AC79" s="18" t="str">
        <f>Criteria!$A$64</f>
        <v>PRESENTATION</v>
      </c>
      <c r="AD79" s="18" t="str">
        <f>'P01'!$F71</f>
        <v>N</v>
      </c>
      <c r="AE79" s="18" t="str">
        <f>'P02'!$F71</f>
        <v>N</v>
      </c>
      <c r="AF79" s="18" t="str">
        <f>'P03'!$F71</f>
        <v>N</v>
      </c>
      <c r="AG79" s="18" t="str">
        <f>'P04'!$F71</f>
        <v>N</v>
      </c>
      <c r="AH79" s="18" t="str">
        <f>'P05'!$F71</f>
        <v>N</v>
      </c>
      <c r="AI79" s="18" t="str">
        <f>'P06'!$F71</f>
        <v>N</v>
      </c>
      <c r="AJ79" s="18" t="str">
        <f>'P07'!$F71</f>
        <v>N</v>
      </c>
      <c r="AK79" s="18" t="str">
        <f>'P08'!$F71</f>
        <v>N</v>
      </c>
      <c r="AL79" s="18" t="str">
        <f>'P09'!$F71</f>
        <v>N</v>
      </c>
      <c r="AM79" s="18" t="str">
        <f>'P10'!$F71</f>
        <v>N</v>
      </c>
      <c r="AN79" s="18" t="str">
        <f>'P11'!$F71</f>
        <v>N</v>
      </c>
      <c r="AO79" s="18" t="str">
        <f>'P12'!$F71</f>
        <v>N</v>
      </c>
      <c r="AP79" s="18" t="str">
        <f>'P13'!$F71</f>
        <v>N</v>
      </c>
      <c r="AQ79" s="18" t="str">
        <f>'P14'!$F71</f>
        <v>N</v>
      </c>
      <c r="AR79" s="18" t="str">
        <f>'P15'!$F71</f>
        <v>N</v>
      </c>
      <c r="AS79" s="20">
        <f t="shared" si="35"/>
        <v>0</v>
      </c>
      <c r="AT79" s="20">
        <f t="shared" si="36"/>
        <v>0</v>
      </c>
    </row>
    <row r="80" spans="1:46" x14ac:dyDescent="0.25">
      <c r="A80" s="13">
        <v>10</v>
      </c>
      <c r="B80" s="18" t="str">
        <f>Criteria!$B71</f>
        <v>RGAA</v>
      </c>
      <c r="C80" s="18" t="str">
        <f>Criteria!$C71</f>
        <v>10.8</v>
      </c>
      <c r="D80" s="18" t="str">
        <f>Criteria!$A$64</f>
        <v>PRESENTATION</v>
      </c>
      <c r="E80" s="18" t="s">
        <v>138</v>
      </c>
      <c r="F80" s="18" t="str">
        <f>'P01'!$E72</f>
        <v>NT</v>
      </c>
      <c r="G80" s="18" t="str">
        <f>'P02'!$E72</f>
        <v>NT</v>
      </c>
      <c r="H80" s="18" t="str">
        <f>'P03'!$E72</f>
        <v>NT</v>
      </c>
      <c r="I80" s="18" t="str">
        <f>'P04'!$E72</f>
        <v>NT</v>
      </c>
      <c r="J80" s="18" t="str">
        <f>'P05'!$E72</f>
        <v>NT</v>
      </c>
      <c r="K80" s="18" t="str">
        <f>'P06'!$E72</f>
        <v>NT</v>
      </c>
      <c r="L80" s="18" t="str">
        <f>'P07'!$E72</f>
        <v>NT</v>
      </c>
      <c r="M80" s="18" t="str">
        <f>'P08'!$E72</f>
        <v>NT</v>
      </c>
      <c r="N80" s="18" t="str">
        <f>'P09'!$E72</f>
        <v>NT</v>
      </c>
      <c r="O80" s="18" t="str">
        <f>'P10'!$E72</f>
        <v>NT</v>
      </c>
      <c r="P80" s="18" t="str">
        <f>'P11'!$E72</f>
        <v>NT</v>
      </c>
      <c r="Q80" s="18" t="str">
        <f>'P12'!$E72</f>
        <v>NT</v>
      </c>
      <c r="R80" s="18" t="str">
        <f>'P13'!$E72</f>
        <v>NT</v>
      </c>
      <c r="S80" s="18" t="str">
        <f>'P14'!$E72</f>
        <v>NT</v>
      </c>
      <c r="T80" s="18" t="str">
        <f>'P15'!$E72</f>
        <v>NT</v>
      </c>
      <c r="U80" s="20">
        <f t="shared" si="30"/>
        <v>0</v>
      </c>
      <c r="V80" s="20">
        <f t="shared" si="31"/>
        <v>0</v>
      </c>
      <c r="W80" s="20">
        <f t="shared" si="32"/>
        <v>0</v>
      </c>
      <c r="X80" s="20">
        <f t="shared" si="33"/>
        <v>15</v>
      </c>
      <c r="Y80" s="13" t="str">
        <f t="shared" si="34"/>
        <v>NT</v>
      </c>
      <c r="Z80" s="13"/>
      <c r="AA80" s="13">
        <v>10</v>
      </c>
      <c r="AB80" s="18" t="str">
        <f>Criteria!$C71</f>
        <v>10.8</v>
      </c>
      <c r="AC80" s="18" t="str">
        <f>Criteria!$A$64</f>
        <v>PRESENTATION</v>
      </c>
      <c r="AD80" s="18" t="str">
        <f>'P01'!$F72</f>
        <v>N</v>
      </c>
      <c r="AE80" s="18" t="str">
        <f>'P02'!$F72</f>
        <v>N</v>
      </c>
      <c r="AF80" s="18" t="str">
        <f>'P03'!$F72</f>
        <v>N</v>
      </c>
      <c r="AG80" s="18" t="str">
        <f>'P04'!$F72</f>
        <v>N</v>
      </c>
      <c r="AH80" s="18" t="str">
        <f>'P05'!$F72</f>
        <v>N</v>
      </c>
      <c r="AI80" s="18" t="str">
        <f>'P06'!$F72</f>
        <v>N</v>
      </c>
      <c r="AJ80" s="18" t="str">
        <f>'P07'!$F72</f>
        <v>N</v>
      </c>
      <c r="AK80" s="18" t="str">
        <f>'P08'!$F72</f>
        <v>N</v>
      </c>
      <c r="AL80" s="18" t="str">
        <f>'P09'!$F72</f>
        <v>N</v>
      </c>
      <c r="AM80" s="18" t="str">
        <f>'P10'!$F72</f>
        <v>N</v>
      </c>
      <c r="AN80" s="18" t="str">
        <f>'P11'!$F72</f>
        <v>N</v>
      </c>
      <c r="AO80" s="18" t="str">
        <f>'P12'!$F72</f>
        <v>N</v>
      </c>
      <c r="AP80" s="18" t="str">
        <f>'P13'!$F72</f>
        <v>N</v>
      </c>
      <c r="AQ80" s="18" t="str">
        <f>'P14'!$F72</f>
        <v>N</v>
      </c>
      <c r="AR80" s="18" t="str">
        <f>'P15'!$F72</f>
        <v>N</v>
      </c>
      <c r="AS80" s="20">
        <f t="shared" si="35"/>
        <v>0</v>
      </c>
      <c r="AT80" s="20">
        <f t="shared" si="36"/>
        <v>0</v>
      </c>
    </row>
    <row r="81" spans="1:46" x14ac:dyDescent="0.25">
      <c r="A81" s="13">
        <v>10</v>
      </c>
      <c r="B81" s="18" t="str">
        <f>Criteria!$B72</f>
        <v>RGAA</v>
      </c>
      <c r="C81" s="18" t="str">
        <f>Criteria!$C72</f>
        <v>10.9</v>
      </c>
      <c r="D81" s="18" t="str">
        <f>Criteria!$A$64</f>
        <v>PRESENTATION</v>
      </c>
      <c r="E81" s="18" t="s">
        <v>138</v>
      </c>
      <c r="F81" s="18" t="str">
        <f>'P01'!$E73</f>
        <v>NT</v>
      </c>
      <c r="G81" s="18" t="str">
        <f>'P02'!$E73</f>
        <v>NT</v>
      </c>
      <c r="H81" s="18" t="str">
        <f>'P03'!$E73</f>
        <v>NT</v>
      </c>
      <c r="I81" s="18" t="str">
        <f>'P04'!$E73</f>
        <v>NT</v>
      </c>
      <c r="J81" s="18" t="str">
        <f>'P05'!$E73</f>
        <v>NT</v>
      </c>
      <c r="K81" s="18" t="str">
        <f>'P06'!$E73</f>
        <v>NT</v>
      </c>
      <c r="L81" s="18" t="str">
        <f>'P07'!$E73</f>
        <v>NT</v>
      </c>
      <c r="M81" s="18" t="str">
        <f>'P08'!$E73</f>
        <v>NT</v>
      </c>
      <c r="N81" s="18" t="str">
        <f>'P09'!$E73</f>
        <v>NT</v>
      </c>
      <c r="O81" s="18" t="str">
        <f>'P10'!$E73</f>
        <v>NT</v>
      </c>
      <c r="P81" s="18" t="str">
        <f>'P11'!$E73</f>
        <v>NT</v>
      </c>
      <c r="Q81" s="18" t="str">
        <f>'P12'!$E73</f>
        <v>NT</v>
      </c>
      <c r="R81" s="18" t="str">
        <f>'P13'!$E73</f>
        <v>NT</v>
      </c>
      <c r="S81" s="18" t="str">
        <f>'P14'!$E73</f>
        <v>NT</v>
      </c>
      <c r="T81" s="18" t="str">
        <f>'P15'!$E73</f>
        <v>NT</v>
      </c>
      <c r="U81" s="20">
        <f t="shared" si="30"/>
        <v>0</v>
      </c>
      <c r="V81" s="20">
        <f t="shared" si="31"/>
        <v>0</v>
      </c>
      <c r="W81" s="20">
        <f t="shared" si="32"/>
        <v>0</v>
      </c>
      <c r="X81" s="20">
        <f t="shared" si="33"/>
        <v>15</v>
      </c>
      <c r="Y81" s="13" t="str">
        <f t="shared" si="34"/>
        <v>NT</v>
      </c>
      <c r="Z81" s="13"/>
      <c r="AA81" s="13">
        <v>10</v>
      </c>
      <c r="AB81" s="18" t="str">
        <f>Criteria!$C72</f>
        <v>10.9</v>
      </c>
      <c r="AC81" s="18" t="str">
        <f>Criteria!$A$64</f>
        <v>PRESENTATION</v>
      </c>
      <c r="AD81" s="18" t="str">
        <f>'P01'!$F73</f>
        <v>N</v>
      </c>
      <c r="AE81" s="18" t="str">
        <f>'P02'!$F73</f>
        <v>N</v>
      </c>
      <c r="AF81" s="18" t="str">
        <f>'P03'!$F73</f>
        <v>N</v>
      </c>
      <c r="AG81" s="18" t="str">
        <f>'P04'!$F73</f>
        <v>N</v>
      </c>
      <c r="AH81" s="18" t="str">
        <f>'P05'!$F73</f>
        <v>N</v>
      </c>
      <c r="AI81" s="18" t="str">
        <f>'P06'!$F73</f>
        <v>N</v>
      </c>
      <c r="AJ81" s="18" t="str">
        <f>'P07'!$F73</f>
        <v>N</v>
      </c>
      <c r="AK81" s="18" t="str">
        <f>'P08'!$F73</f>
        <v>N</v>
      </c>
      <c r="AL81" s="18" t="str">
        <f>'P09'!$F73</f>
        <v>N</v>
      </c>
      <c r="AM81" s="18" t="str">
        <f>'P10'!$F73</f>
        <v>N</v>
      </c>
      <c r="AN81" s="18" t="str">
        <f>'P11'!$F73</f>
        <v>N</v>
      </c>
      <c r="AO81" s="18" t="str">
        <f>'P12'!$F73</f>
        <v>N</v>
      </c>
      <c r="AP81" s="18" t="str">
        <f>'P13'!$F73</f>
        <v>N</v>
      </c>
      <c r="AQ81" s="18" t="str">
        <f>'P14'!$F73</f>
        <v>N</v>
      </c>
      <c r="AR81" s="18" t="str">
        <f>'P15'!$F73</f>
        <v>N</v>
      </c>
      <c r="AS81" s="20">
        <f t="shared" si="35"/>
        <v>0</v>
      </c>
      <c r="AT81" s="20">
        <f t="shared" si="36"/>
        <v>0</v>
      </c>
    </row>
    <row r="82" spans="1:46" x14ac:dyDescent="0.25">
      <c r="A82" s="13">
        <v>10</v>
      </c>
      <c r="B82" s="18" t="str">
        <f>Criteria!$B73</f>
        <v>RGAA</v>
      </c>
      <c r="C82" s="18" t="str">
        <f>Criteria!$C73</f>
        <v>10.10</v>
      </c>
      <c r="D82" s="18" t="str">
        <f>Criteria!$A$64</f>
        <v>PRESENTATION</v>
      </c>
      <c r="E82" s="18" t="s">
        <v>138</v>
      </c>
      <c r="F82" s="18" t="str">
        <f>'P01'!$E74</f>
        <v>NT</v>
      </c>
      <c r="G82" s="18" t="str">
        <f>'P02'!$E74</f>
        <v>NT</v>
      </c>
      <c r="H82" s="18" t="str">
        <f>'P03'!$E74</f>
        <v>NT</v>
      </c>
      <c r="I82" s="18" t="str">
        <f>'P04'!$E74</f>
        <v>NT</v>
      </c>
      <c r="J82" s="18" t="str">
        <f>'P05'!$E74</f>
        <v>NT</v>
      </c>
      <c r="K82" s="18" t="str">
        <f>'P06'!$E74</f>
        <v>NT</v>
      </c>
      <c r="L82" s="18" t="str">
        <f>'P07'!$E74</f>
        <v>NT</v>
      </c>
      <c r="M82" s="18" t="str">
        <f>'P08'!$E74</f>
        <v>NT</v>
      </c>
      <c r="N82" s="18" t="str">
        <f>'P09'!$E74</f>
        <v>NT</v>
      </c>
      <c r="O82" s="18" t="str">
        <f>'P10'!$E74</f>
        <v>NT</v>
      </c>
      <c r="P82" s="18" t="str">
        <f>'P11'!$E74</f>
        <v>NT</v>
      </c>
      <c r="Q82" s="18" t="str">
        <f>'P12'!$E74</f>
        <v>NT</v>
      </c>
      <c r="R82" s="18" t="str">
        <f>'P13'!$E74</f>
        <v>NT</v>
      </c>
      <c r="S82" s="18" t="str">
        <f>'P14'!$E74</f>
        <v>NT</v>
      </c>
      <c r="T82" s="18" t="str">
        <f>'P15'!$E74</f>
        <v>NT</v>
      </c>
      <c r="U82" s="20">
        <f t="shared" si="30"/>
        <v>0</v>
      </c>
      <c r="V82" s="20">
        <f t="shared" si="31"/>
        <v>0</v>
      </c>
      <c r="W82" s="20">
        <f t="shared" si="32"/>
        <v>0</v>
      </c>
      <c r="X82" s="20">
        <f t="shared" si="33"/>
        <v>15</v>
      </c>
      <c r="Y82" s="13" t="str">
        <f t="shared" si="34"/>
        <v>NT</v>
      </c>
      <c r="Z82" s="13"/>
      <c r="AA82" s="13">
        <v>10</v>
      </c>
      <c r="AB82" s="18" t="str">
        <f>Criteria!$C73</f>
        <v>10.10</v>
      </c>
      <c r="AC82" s="18" t="str">
        <f>Criteria!$A$64</f>
        <v>PRESENTATION</v>
      </c>
      <c r="AD82" s="18" t="str">
        <f>'P01'!$F74</f>
        <v>N</v>
      </c>
      <c r="AE82" s="18" t="str">
        <f>'P02'!$F74</f>
        <v>N</v>
      </c>
      <c r="AF82" s="18" t="str">
        <f>'P03'!$F74</f>
        <v>N</v>
      </c>
      <c r="AG82" s="18" t="str">
        <f>'P04'!$F74</f>
        <v>N</v>
      </c>
      <c r="AH82" s="18" t="str">
        <f>'P05'!$F74</f>
        <v>N</v>
      </c>
      <c r="AI82" s="18" t="str">
        <f>'P06'!$F74</f>
        <v>N</v>
      </c>
      <c r="AJ82" s="18" t="str">
        <f>'P07'!$F74</f>
        <v>N</v>
      </c>
      <c r="AK82" s="18" t="str">
        <f>'P08'!$F74</f>
        <v>N</v>
      </c>
      <c r="AL82" s="18" t="str">
        <f>'P09'!$F74</f>
        <v>N</v>
      </c>
      <c r="AM82" s="18" t="str">
        <f>'P10'!$F74</f>
        <v>N</v>
      </c>
      <c r="AN82" s="18" t="str">
        <f>'P11'!$F74</f>
        <v>N</v>
      </c>
      <c r="AO82" s="18" t="str">
        <f>'P12'!$F74</f>
        <v>N</v>
      </c>
      <c r="AP82" s="18" t="str">
        <f>'P13'!$F74</f>
        <v>N</v>
      </c>
      <c r="AQ82" s="18" t="str">
        <f>'P14'!$F74</f>
        <v>N</v>
      </c>
      <c r="AR82" s="18" t="str">
        <f>'P15'!$F74</f>
        <v>N</v>
      </c>
      <c r="AS82" s="20">
        <f t="shared" si="35"/>
        <v>0</v>
      </c>
      <c r="AT82" s="20">
        <f t="shared" si="36"/>
        <v>0</v>
      </c>
    </row>
    <row r="83" spans="1:46" x14ac:dyDescent="0.25">
      <c r="A83" s="13">
        <v>10</v>
      </c>
      <c r="B83" s="18" t="str">
        <f>Criteria!$B74</f>
        <v>RGAA</v>
      </c>
      <c r="C83" s="18" t="str">
        <f>Criteria!$C74</f>
        <v>10.11</v>
      </c>
      <c r="D83" s="18" t="str">
        <f>Criteria!$A$64</f>
        <v>PRESENTATION</v>
      </c>
      <c r="E83" s="18" t="s">
        <v>139</v>
      </c>
      <c r="F83" s="18" t="str">
        <f>'P01'!$E75</f>
        <v>NT</v>
      </c>
      <c r="G83" s="18" t="str">
        <f>'P02'!$E75</f>
        <v>NT</v>
      </c>
      <c r="H83" s="18" t="str">
        <f>'P03'!$E75</f>
        <v>NT</v>
      </c>
      <c r="I83" s="18" t="str">
        <f>'P04'!$E75</f>
        <v>NT</v>
      </c>
      <c r="J83" s="18" t="str">
        <f>'P05'!$E75</f>
        <v>NT</v>
      </c>
      <c r="K83" s="18" t="str">
        <f>'P06'!$E75</f>
        <v>NT</v>
      </c>
      <c r="L83" s="18" t="str">
        <f>'P07'!$E75</f>
        <v>NT</v>
      </c>
      <c r="M83" s="18" t="str">
        <f>'P08'!$E75</f>
        <v>NT</v>
      </c>
      <c r="N83" s="18" t="str">
        <f>'P09'!$E75</f>
        <v>NT</v>
      </c>
      <c r="O83" s="18" t="str">
        <f>'P10'!$E75</f>
        <v>NT</v>
      </c>
      <c r="P83" s="18" t="str">
        <f>'P11'!$E75</f>
        <v>NT</v>
      </c>
      <c r="Q83" s="18" t="str">
        <f>'P12'!$E75</f>
        <v>NT</v>
      </c>
      <c r="R83" s="18" t="str">
        <f>'P13'!$E75</f>
        <v>NT</v>
      </c>
      <c r="S83" s="18" t="str">
        <f>'P14'!$E75</f>
        <v>NT</v>
      </c>
      <c r="T83" s="18" t="str">
        <f>'P15'!$E75</f>
        <v>NT</v>
      </c>
      <c r="U83" s="20">
        <f t="shared" si="30"/>
        <v>0</v>
      </c>
      <c r="V83" s="20">
        <f t="shared" si="31"/>
        <v>0</v>
      </c>
      <c r="W83" s="20">
        <f t="shared" si="32"/>
        <v>0</v>
      </c>
      <c r="X83" s="20">
        <f t="shared" si="33"/>
        <v>15</v>
      </c>
      <c r="Y83" s="13" t="str">
        <f t="shared" si="34"/>
        <v>NT</v>
      </c>
      <c r="Z83" s="13"/>
      <c r="AA83" s="13">
        <v>10</v>
      </c>
      <c r="AB83" s="18" t="str">
        <f>Criteria!$C74</f>
        <v>10.11</v>
      </c>
      <c r="AC83" s="18" t="str">
        <f>Criteria!$A$64</f>
        <v>PRESENTATION</v>
      </c>
      <c r="AD83" s="18" t="str">
        <f>'P01'!$F75</f>
        <v>N</v>
      </c>
      <c r="AE83" s="18" t="str">
        <f>'P02'!$F75</f>
        <v>N</v>
      </c>
      <c r="AF83" s="18" t="str">
        <f>'P03'!$F75</f>
        <v>N</v>
      </c>
      <c r="AG83" s="18" t="str">
        <f>'P04'!$F75</f>
        <v>N</v>
      </c>
      <c r="AH83" s="18" t="str">
        <f>'P05'!$F75</f>
        <v>N</v>
      </c>
      <c r="AI83" s="18" t="str">
        <f>'P06'!$F75</f>
        <v>N</v>
      </c>
      <c r="AJ83" s="18" t="str">
        <f>'P07'!$F75</f>
        <v>N</v>
      </c>
      <c r="AK83" s="18" t="str">
        <f>'P08'!$F75</f>
        <v>N</v>
      </c>
      <c r="AL83" s="18" t="str">
        <f>'P09'!$F75</f>
        <v>N</v>
      </c>
      <c r="AM83" s="18" t="str">
        <f>'P10'!$F75</f>
        <v>N</v>
      </c>
      <c r="AN83" s="18" t="str">
        <f>'P11'!$F75</f>
        <v>N</v>
      </c>
      <c r="AO83" s="18" t="str">
        <f>'P12'!$F75</f>
        <v>N</v>
      </c>
      <c r="AP83" s="18" t="str">
        <f>'P13'!$F75</f>
        <v>N</v>
      </c>
      <c r="AQ83" s="18" t="str">
        <f>'P14'!$F75</f>
        <v>N</v>
      </c>
      <c r="AR83" s="18" t="str">
        <f>'P15'!$F75</f>
        <v>N</v>
      </c>
      <c r="AS83" s="20">
        <f t="shared" si="35"/>
        <v>0</v>
      </c>
      <c r="AT83" s="20">
        <f t="shared" si="36"/>
        <v>0</v>
      </c>
    </row>
    <row r="84" spans="1:46" x14ac:dyDescent="0.25">
      <c r="A84" s="13">
        <v>10</v>
      </c>
      <c r="B84" s="18" t="str">
        <f>Criteria!$B75</f>
        <v>RGAA</v>
      </c>
      <c r="C84" s="18" t="str">
        <f>Criteria!$C75</f>
        <v>10.12</v>
      </c>
      <c r="D84" s="18" t="str">
        <f>Criteria!$A$64</f>
        <v>PRESENTATION</v>
      </c>
      <c r="E84" s="18" t="s">
        <v>139</v>
      </c>
      <c r="F84" s="18" t="str">
        <f>'P01'!$E76</f>
        <v>NT</v>
      </c>
      <c r="G84" s="18" t="str">
        <f>'P02'!$E76</f>
        <v>NT</v>
      </c>
      <c r="H84" s="18" t="str">
        <f>'P03'!$E76</f>
        <v>NT</v>
      </c>
      <c r="I84" s="18" t="str">
        <f>'P04'!$E76</f>
        <v>NT</v>
      </c>
      <c r="J84" s="18" t="str">
        <f>'P05'!$E76</f>
        <v>NT</v>
      </c>
      <c r="K84" s="18" t="str">
        <f>'P06'!$E76</f>
        <v>NT</v>
      </c>
      <c r="L84" s="18" t="str">
        <f>'P07'!$E76</f>
        <v>NT</v>
      </c>
      <c r="M84" s="18" t="str">
        <f>'P08'!$E76</f>
        <v>NT</v>
      </c>
      <c r="N84" s="18" t="str">
        <f>'P09'!$E76</f>
        <v>NT</v>
      </c>
      <c r="O84" s="18" t="str">
        <f>'P10'!$E76</f>
        <v>NT</v>
      </c>
      <c r="P84" s="18" t="str">
        <f>'P11'!$E76</f>
        <v>NT</v>
      </c>
      <c r="Q84" s="18" t="str">
        <f>'P12'!$E76</f>
        <v>NT</v>
      </c>
      <c r="R84" s="18" t="str">
        <f>'P13'!$E76</f>
        <v>NT</v>
      </c>
      <c r="S84" s="18" t="str">
        <f>'P14'!$E76</f>
        <v>NT</v>
      </c>
      <c r="T84" s="18" t="str">
        <f>'P15'!$E76</f>
        <v>NT</v>
      </c>
      <c r="U84" s="20">
        <f t="shared" si="30"/>
        <v>0</v>
      </c>
      <c r="V84" s="20">
        <f t="shared" si="31"/>
        <v>0</v>
      </c>
      <c r="W84" s="20">
        <f t="shared" si="32"/>
        <v>0</v>
      </c>
      <c r="X84" s="20">
        <f t="shared" si="33"/>
        <v>15</v>
      </c>
      <c r="Y84" s="13" t="str">
        <f t="shared" si="34"/>
        <v>NT</v>
      </c>
      <c r="Z84" s="13"/>
      <c r="AA84" s="13">
        <v>10</v>
      </c>
      <c r="AB84" s="18" t="str">
        <f>Criteria!$C75</f>
        <v>10.12</v>
      </c>
      <c r="AC84" s="18" t="str">
        <f>Criteria!$A$64</f>
        <v>PRESENTATION</v>
      </c>
      <c r="AD84" s="18" t="str">
        <f>'P01'!$F76</f>
        <v>N</v>
      </c>
      <c r="AE84" s="18" t="str">
        <f>'P02'!$F76</f>
        <v>N</v>
      </c>
      <c r="AF84" s="18" t="str">
        <f>'P03'!$F76</f>
        <v>N</v>
      </c>
      <c r="AG84" s="18" t="str">
        <f>'P04'!$F76</f>
        <v>N</v>
      </c>
      <c r="AH84" s="18" t="str">
        <f>'P05'!$F76</f>
        <v>N</v>
      </c>
      <c r="AI84" s="18" t="str">
        <f>'P06'!$F76</f>
        <v>N</v>
      </c>
      <c r="AJ84" s="18" t="str">
        <f>'P07'!$F76</f>
        <v>N</v>
      </c>
      <c r="AK84" s="18" t="str">
        <f>'P08'!$F76</f>
        <v>N</v>
      </c>
      <c r="AL84" s="18" t="str">
        <f>'P09'!$F76</f>
        <v>N</v>
      </c>
      <c r="AM84" s="18" t="str">
        <f>'P10'!$F76</f>
        <v>N</v>
      </c>
      <c r="AN84" s="18" t="str">
        <f>'P11'!$F76</f>
        <v>N</v>
      </c>
      <c r="AO84" s="18" t="str">
        <f>'P12'!$F76</f>
        <v>N</v>
      </c>
      <c r="AP84" s="18" t="str">
        <f>'P13'!$F76</f>
        <v>N</v>
      </c>
      <c r="AQ84" s="18" t="str">
        <f>'P14'!$F76</f>
        <v>N</v>
      </c>
      <c r="AR84" s="18" t="str">
        <f>'P15'!$F76</f>
        <v>N</v>
      </c>
      <c r="AS84" s="20">
        <f t="shared" si="35"/>
        <v>0</v>
      </c>
      <c r="AT84" s="20">
        <f t="shared" si="36"/>
        <v>0</v>
      </c>
    </row>
    <row r="85" spans="1:46" x14ac:dyDescent="0.25">
      <c r="A85" s="13">
        <v>10</v>
      </c>
      <c r="B85" s="18" t="str">
        <f>Criteria!$B76</f>
        <v>RGAA</v>
      </c>
      <c r="C85" s="18" t="str">
        <f>Criteria!$C76</f>
        <v>10.13</v>
      </c>
      <c r="D85" s="18" t="str">
        <f>Criteria!$A$64</f>
        <v>PRESENTATION</v>
      </c>
      <c r="E85" s="18" t="s">
        <v>139</v>
      </c>
      <c r="F85" s="18" t="str">
        <f>'P01'!$E77</f>
        <v>NT</v>
      </c>
      <c r="G85" s="18" t="str">
        <f>'P02'!$E77</f>
        <v>NT</v>
      </c>
      <c r="H85" s="18" t="str">
        <f>'P03'!$E77</f>
        <v>NT</v>
      </c>
      <c r="I85" s="18" t="str">
        <f>'P04'!$E77</f>
        <v>NT</v>
      </c>
      <c r="J85" s="18" t="str">
        <f>'P05'!$E77</f>
        <v>NT</v>
      </c>
      <c r="K85" s="18" t="str">
        <f>'P06'!$E77</f>
        <v>NT</v>
      </c>
      <c r="L85" s="18" t="str">
        <f>'P07'!$E77</f>
        <v>NT</v>
      </c>
      <c r="M85" s="18" t="str">
        <f>'P08'!$E77</f>
        <v>NT</v>
      </c>
      <c r="N85" s="18" t="str">
        <f>'P09'!$E77</f>
        <v>NT</v>
      </c>
      <c r="O85" s="18" t="str">
        <f>'P10'!$E77</f>
        <v>NT</v>
      </c>
      <c r="P85" s="18" t="str">
        <f>'P11'!$E77</f>
        <v>NT</v>
      </c>
      <c r="Q85" s="18" t="str">
        <f>'P12'!$E77</f>
        <v>NT</v>
      </c>
      <c r="R85" s="18" t="str">
        <f>'P13'!$E77</f>
        <v>NT</v>
      </c>
      <c r="S85" s="18" t="str">
        <f>'P14'!$E77</f>
        <v>NT</v>
      </c>
      <c r="T85" s="18" t="str">
        <f>'P15'!$E77</f>
        <v>NT</v>
      </c>
      <c r="U85" s="20">
        <f t="shared" si="30"/>
        <v>0</v>
      </c>
      <c r="V85" s="20">
        <f t="shared" si="31"/>
        <v>0</v>
      </c>
      <c r="W85" s="20">
        <f t="shared" si="32"/>
        <v>0</v>
      </c>
      <c r="X85" s="20">
        <f t="shared" si="33"/>
        <v>15</v>
      </c>
      <c r="Y85" s="13" t="str">
        <f t="shared" si="34"/>
        <v>NT</v>
      </c>
      <c r="Z85" s="13"/>
      <c r="AA85" s="13">
        <v>10</v>
      </c>
      <c r="AB85" s="18" t="str">
        <f>Criteria!$C76</f>
        <v>10.13</v>
      </c>
      <c r="AC85" s="18" t="str">
        <f>Criteria!$A$64</f>
        <v>PRESENTATION</v>
      </c>
      <c r="AD85" s="18" t="str">
        <f>'P01'!$F77</f>
        <v>N</v>
      </c>
      <c r="AE85" s="18" t="str">
        <f>'P02'!$F77</f>
        <v>N</v>
      </c>
      <c r="AF85" s="18" t="str">
        <f>'P03'!$F77</f>
        <v>N</v>
      </c>
      <c r="AG85" s="18" t="str">
        <f>'P04'!$F77</f>
        <v>N</v>
      </c>
      <c r="AH85" s="18" t="str">
        <f>'P05'!$F77</f>
        <v>N</v>
      </c>
      <c r="AI85" s="18" t="str">
        <f>'P06'!$F77</f>
        <v>N</v>
      </c>
      <c r="AJ85" s="18" t="str">
        <f>'P07'!$F77</f>
        <v>N</v>
      </c>
      <c r="AK85" s="18" t="str">
        <f>'P08'!$F77</f>
        <v>N</v>
      </c>
      <c r="AL85" s="18" t="str">
        <f>'P09'!$F77</f>
        <v>N</v>
      </c>
      <c r="AM85" s="18" t="str">
        <f>'P10'!$F77</f>
        <v>N</v>
      </c>
      <c r="AN85" s="18" t="str">
        <f>'P11'!$F77</f>
        <v>N</v>
      </c>
      <c r="AO85" s="18" t="str">
        <f>'P12'!$F77</f>
        <v>N</v>
      </c>
      <c r="AP85" s="18" t="str">
        <f>'P13'!$F77</f>
        <v>N</v>
      </c>
      <c r="AQ85" s="18" t="str">
        <f>'P14'!$F77</f>
        <v>N</v>
      </c>
      <c r="AR85" s="18" t="str">
        <f>'P15'!$F77</f>
        <v>N</v>
      </c>
      <c r="AS85" s="20">
        <f t="shared" si="35"/>
        <v>0</v>
      </c>
      <c r="AT85" s="20">
        <f t="shared" si="36"/>
        <v>0</v>
      </c>
    </row>
    <row r="86" spans="1:46" x14ac:dyDescent="0.25">
      <c r="A86" s="13">
        <v>10</v>
      </c>
      <c r="B86" s="18" t="str">
        <f>Criteria!$B77</f>
        <v>RGAA</v>
      </c>
      <c r="C86" s="18" t="str">
        <f>Criteria!$C77</f>
        <v>10.14</v>
      </c>
      <c r="D86" s="18" t="str">
        <f>Criteria!$A$64</f>
        <v>PRESENTATION</v>
      </c>
      <c r="E86" s="18" t="s">
        <v>138</v>
      </c>
      <c r="F86" s="18" t="str">
        <f>'P01'!$E78</f>
        <v>NT</v>
      </c>
      <c r="G86" s="18" t="str">
        <f>'P02'!$E78</f>
        <v>NT</v>
      </c>
      <c r="H86" s="18" t="str">
        <f>'P03'!$E78</f>
        <v>NT</v>
      </c>
      <c r="I86" s="18" t="str">
        <f>'P04'!$E78</f>
        <v>NT</v>
      </c>
      <c r="J86" s="18" t="str">
        <f>'P05'!$E78</f>
        <v>NT</v>
      </c>
      <c r="K86" s="18" t="str">
        <f>'P06'!$E78</f>
        <v>NT</v>
      </c>
      <c r="L86" s="18" t="str">
        <f>'P07'!$E78</f>
        <v>NT</v>
      </c>
      <c r="M86" s="18" t="str">
        <f>'P08'!$E78</f>
        <v>NT</v>
      </c>
      <c r="N86" s="18" t="str">
        <f>'P09'!$E78</f>
        <v>NT</v>
      </c>
      <c r="O86" s="18" t="str">
        <f>'P10'!$E78</f>
        <v>NT</v>
      </c>
      <c r="P86" s="18" t="str">
        <f>'P11'!$E78</f>
        <v>NT</v>
      </c>
      <c r="Q86" s="18" t="str">
        <f>'P12'!$E78</f>
        <v>NT</v>
      </c>
      <c r="R86" s="18" t="str">
        <f>'P13'!$E78</f>
        <v>NT</v>
      </c>
      <c r="S86" s="18" t="str">
        <f>'P14'!$E78</f>
        <v>NT</v>
      </c>
      <c r="T86" s="18" t="str">
        <f>'P15'!$E78</f>
        <v>NT</v>
      </c>
      <c r="U86" s="20">
        <f t="shared" si="30"/>
        <v>0</v>
      </c>
      <c r="V86" s="20">
        <f t="shared" si="31"/>
        <v>0</v>
      </c>
      <c r="W86" s="20">
        <f t="shared" si="32"/>
        <v>0</v>
      </c>
      <c r="X86" s="20">
        <f t="shared" si="33"/>
        <v>15</v>
      </c>
      <c r="Y86" s="13" t="str">
        <f t="shared" si="34"/>
        <v>NT</v>
      </c>
      <c r="Z86" s="13"/>
      <c r="AA86" s="13">
        <v>10</v>
      </c>
      <c r="AB86" s="18" t="str">
        <f>Criteria!$C77</f>
        <v>10.14</v>
      </c>
      <c r="AC86" s="18" t="str">
        <f>Criteria!$A$64</f>
        <v>PRESENTATION</v>
      </c>
      <c r="AD86" s="18" t="str">
        <f>'P01'!$F78</f>
        <v>N</v>
      </c>
      <c r="AE86" s="18" t="str">
        <f>'P02'!$F78</f>
        <v>N</v>
      </c>
      <c r="AF86" s="18" t="str">
        <f>'P03'!$F78</f>
        <v>N</v>
      </c>
      <c r="AG86" s="18" t="str">
        <f>'P04'!$F78</f>
        <v>N</v>
      </c>
      <c r="AH86" s="18" t="str">
        <f>'P05'!$F78</f>
        <v>N</v>
      </c>
      <c r="AI86" s="18" t="str">
        <f>'P06'!$F78</f>
        <v>N</v>
      </c>
      <c r="AJ86" s="18" t="str">
        <f>'P07'!$F78</f>
        <v>N</v>
      </c>
      <c r="AK86" s="18" t="str">
        <f>'P08'!$F78</f>
        <v>N</v>
      </c>
      <c r="AL86" s="18" t="str">
        <f>'P09'!$F78</f>
        <v>N</v>
      </c>
      <c r="AM86" s="18" t="str">
        <f>'P10'!$F78</f>
        <v>N</v>
      </c>
      <c r="AN86" s="18" t="str">
        <f>'P11'!$F78</f>
        <v>N</v>
      </c>
      <c r="AO86" s="18" t="str">
        <f>'P12'!$F78</f>
        <v>N</v>
      </c>
      <c r="AP86" s="18" t="str">
        <f>'P13'!$F78</f>
        <v>N</v>
      </c>
      <c r="AQ86" s="18" t="str">
        <f>'P14'!$F78</f>
        <v>N</v>
      </c>
      <c r="AR86" s="18" t="str">
        <f>'P15'!$F78</f>
        <v>N</v>
      </c>
      <c r="AS86" s="20">
        <f t="shared" si="35"/>
        <v>0</v>
      </c>
      <c r="AT86" s="20">
        <f t="shared" si="36"/>
        <v>0</v>
      </c>
    </row>
    <row r="87" spans="1:46" x14ac:dyDescent="0.25">
      <c r="A87" s="55"/>
      <c r="B87" s="56"/>
      <c r="C87" s="56"/>
      <c r="D87" s="56"/>
      <c r="E87" s="56"/>
      <c r="F87" s="56"/>
      <c r="G87" s="56"/>
      <c r="H87" s="56"/>
      <c r="I87" s="56"/>
      <c r="J87" s="56"/>
      <c r="K87" s="56"/>
      <c r="L87" s="56"/>
      <c r="M87" s="56"/>
      <c r="N87" s="56"/>
      <c r="O87" s="56"/>
      <c r="P87" s="56"/>
      <c r="Q87" s="56"/>
      <c r="R87" s="56"/>
      <c r="S87" s="56"/>
      <c r="T87" s="56"/>
      <c r="U87" s="60">
        <f>SUM(U73:U86)</f>
        <v>0</v>
      </c>
      <c r="V87" s="60">
        <f t="shared" ref="V87:X87" si="37">SUM(V73:V86)</f>
        <v>0</v>
      </c>
      <c r="W87" s="60">
        <f t="shared" si="37"/>
        <v>0</v>
      </c>
      <c r="X87" s="60">
        <f t="shared" si="37"/>
        <v>210</v>
      </c>
      <c r="Y87" s="13"/>
      <c r="Z87" s="13"/>
      <c r="AA87" s="55"/>
      <c r="AB87" s="56"/>
      <c r="AC87" s="56"/>
      <c r="AD87" s="56"/>
      <c r="AE87" s="56"/>
      <c r="AF87" s="56"/>
      <c r="AG87" s="56"/>
      <c r="AH87" s="56"/>
      <c r="AI87" s="56"/>
      <c r="AJ87" s="56"/>
      <c r="AK87" s="56"/>
      <c r="AL87" s="56"/>
      <c r="AM87" s="56"/>
      <c r="AN87" s="56"/>
      <c r="AO87" s="56"/>
      <c r="AP87" s="56"/>
      <c r="AQ87" s="56"/>
      <c r="AR87" s="56"/>
      <c r="AS87" s="60">
        <f>SUM(AS73:AS86)</f>
        <v>0</v>
      </c>
      <c r="AT87" s="60">
        <f t="shared" ref="AT87" si="38">SUM(AT73:AT86)</f>
        <v>0</v>
      </c>
    </row>
    <row r="88" spans="1:46" x14ac:dyDescent="0.25">
      <c r="A88" s="13">
        <v>11</v>
      </c>
      <c r="B88" s="18" t="str">
        <f>Criteria!$B78</f>
        <v>RGAA</v>
      </c>
      <c r="C88" s="18" t="str">
        <f>Criteria!$C78</f>
        <v>11.1</v>
      </c>
      <c r="D88" s="18" t="str">
        <f>Criteria!$A$78</f>
        <v>FORMS</v>
      </c>
      <c r="E88" s="18" t="s">
        <v>138</v>
      </c>
      <c r="F88" s="18" t="str">
        <f>'P01'!$E79</f>
        <v>NT</v>
      </c>
      <c r="G88" s="18" t="str">
        <f>'P02'!$E79</f>
        <v>NT</v>
      </c>
      <c r="H88" s="18" t="str">
        <f>'P03'!$E79</f>
        <v>NT</v>
      </c>
      <c r="I88" s="18" t="str">
        <f>'P04'!$E79</f>
        <v>NT</v>
      </c>
      <c r="J88" s="18" t="str">
        <f>'P05'!$E79</f>
        <v>NT</v>
      </c>
      <c r="K88" s="18" t="str">
        <f>'P06'!$E79</f>
        <v>NT</v>
      </c>
      <c r="L88" s="18" t="str">
        <f>'P07'!$E79</f>
        <v>NT</v>
      </c>
      <c r="M88" s="18" t="str">
        <f>'P08'!$E79</f>
        <v>NT</v>
      </c>
      <c r="N88" s="18" t="str">
        <f>'P09'!$E79</f>
        <v>NT</v>
      </c>
      <c r="O88" s="18" t="str">
        <f>'P10'!$E79</f>
        <v>NT</v>
      </c>
      <c r="P88" s="18" t="str">
        <f>'P11'!$E79</f>
        <v>NT</v>
      </c>
      <c r="Q88" s="18" t="str">
        <f>'P12'!$E79</f>
        <v>NT</v>
      </c>
      <c r="R88" s="18" t="str">
        <f>'P13'!$E79</f>
        <v>NT</v>
      </c>
      <c r="S88" s="18" t="str">
        <f>'P14'!$E79</f>
        <v>NT</v>
      </c>
      <c r="T88" s="18" t="str">
        <f>'P15'!$E79</f>
        <v>NT</v>
      </c>
      <c r="U88" s="20">
        <f t="shared" si="30"/>
        <v>0</v>
      </c>
      <c r="V88" s="20">
        <f t="shared" si="31"/>
        <v>0</v>
      </c>
      <c r="W88" s="20">
        <f t="shared" si="32"/>
        <v>0</v>
      </c>
      <c r="X88" s="20">
        <f t="shared" si="33"/>
        <v>15</v>
      </c>
      <c r="Y88" s="13" t="str">
        <f t="shared" si="34"/>
        <v>NT</v>
      </c>
      <c r="Z88" s="13"/>
      <c r="AA88" s="13">
        <v>11</v>
      </c>
      <c r="AB88" s="18" t="str">
        <f>Criteria!$C78</f>
        <v>11.1</v>
      </c>
      <c r="AC88" s="18" t="str">
        <f>Criteria!$A$78</f>
        <v>FORMS</v>
      </c>
      <c r="AD88" s="18" t="str">
        <f>'P01'!$F79</f>
        <v>N</v>
      </c>
      <c r="AE88" s="18" t="str">
        <f>'P02'!$F79</f>
        <v>N</v>
      </c>
      <c r="AF88" s="18" t="str">
        <f>'P03'!$F79</f>
        <v>N</v>
      </c>
      <c r="AG88" s="18" t="str">
        <f>'P04'!$F79</f>
        <v>N</v>
      </c>
      <c r="AH88" s="18" t="str">
        <f>'P05'!$F79</f>
        <v>N</v>
      </c>
      <c r="AI88" s="18" t="str">
        <f>'P06'!$F79</f>
        <v>N</v>
      </c>
      <c r="AJ88" s="18" t="str">
        <f>'P07'!$F79</f>
        <v>N</v>
      </c>
      <c r="AK88" s="18" t="str">
        <f>'P08'!$F79</f>
        <v>N</v>
      </c>
      <c r="AL88" s="18" t="str">
        <f>'P09'!$F79</f>
        <v>N</v>
      </c>
      <c r="AM88" s="18" t="str">
        <f>'P10'!$F79</f>
        <v>N</v>
      </c>
      <c r="AN88" s="18" t="str">
        <f>'P11'!$F79</f>
        <v>N</v>
      </c>
      <c r="AO88" s="18" t="str">
        <f>'P12'!$F79</f>
        <v>N</v>
      </c>
      <c r="AP88" s="18" t="str">
        <f>'P13'!$F79</f>
        <v>N</v>
      </c>
      <c r="AQ88" s="18" t="str">
        <f>'P14'!$F79</f>
        <v>N</v>
      </c>
      <c r="AR88" s="18" t="str">
        <f>'P15'!$F79</f>
        <v>N</v>
      </c>
      <c r="AS88" s="20">
        <f t="shared" si="35"/>
        <v>0</v>
      </c>
      <c r="AT88" s="20">
        <f t="shared" si="36"/>
        <v>0</v>
      </c>
    </row>
    <row r="89" spans="1:46" x14ac:dyDescent="0.25">
      <c r="A89" s="13">
        <v>11</v>
      </c>
      <c r="B89" s="18" t="str">
        <f>Criteria!$B79</f>
        <v>RGAA</v>
      </c>
      <c r="C89" s="18" t="str">
        <f>Criteria!$C79</f>
        <v>11.2</v>
      </c>
      <c r="D89" s="18" t="str">
        <f>Criteria!$A$78</f>
        <v>FORMS</v>
      </c>
      <c r="E89" s="18" t="s">
        <v>138</v>
      </c>
      <c r="F89" s="18" t="str">
        <f>'P01'!$E80</f>
        <v>NT</v>
      </c>
      <c r="G89" s="18" t="str">
        <f>'P02'!$E80</f>
        <v>NT</v>
      </c>
      <c r="H89" s="18" t="str">
        <f>'P03'!$E80</f>
        <v>NT</v>
      </c>
      <c r="I89" s="18" t="str">
        <f>'P04'!$E80</f>
        <v>NT</v>
      </c>
      <c r="J89" s="18" t="str">
        <f>'P05'!$E80</f>
        <v>NT</v>
      </c>
      <c r="K89" s="18" t="str">
        <f>'P06'!$E80</f>
        <v>NT</v>
      </c>
      <c r="L89" s="18" t="str">
        <f>'P07'!$E80</f>
        <v>NT</v>
      </c>
      <c r="M89" s="18" t="str">
        <f>'P08'!$E80</f>
        <v>NT</v>
      </c>
      <c r="N89" s="18" t="str">
        <f>'P09'!$E80</f>
        <v>NT</v>
      </c>
      <c r="O89" s="18" t="str">
        <f>'P10'!$E80</f>
        <v>NT</v>
      </c>
      <c r="P89" s="18" t="str">
        <f>'P11'!$E80</f>
        <v>NT</v>
      </c>
      <c r="Q89" s="18" t="str">
        <f>'P12'!$E80</f>
        <v>NT</v>
      </c>
      <c r="R89" s="18" t="str">
        <f>'P13'!$E80</f>
        <v>NT</v>
      </c>
      <c r="S89" s="18" t="str">
        <f>'P14'!$E80</f>
        <v>NT</v>
      </c>
      <c r="T89" s="18" t="str">
        <f>'P15'!$E80</f>
        <v>NT</v>
      </c>
      <c r="U89" s="20">
        <f t="shared" si="30"/>
        <v>0</v>
      </c>
      <c r="V89" s="20">
        <f t="shared" si="31"/>
        <v>0</v>
      </c>
      <c r="W89" s="20">
        <f t="shared" si="32"/>
        <v>0</v>
      </c>
      <c r="X89" s="20">
        <f t="shared" si="33"/>
        <v>15</v>
      </c>
      <c r="Y89" s="13" t="str">
        <f t="shared" si="34"/>
        <v>NT</v>
      </c>
      <c r="Z89" s="13"/>
      <c r="AA89" s="13">
        <v>11</v>
      </c>
      <c r="AB89" s="18" t="str">
        <f>Criteria!$C79</f>
        <v>11.2</v>
      </c>
      <c r="AC89" s="18" t="str">
        <f>Criteria!$A$78</f>
        <v>FORMS</v>
      </c>
      <c r="AD89" s="18" t="str">
        <f>'P01'!$F80</f>
        <v>N</v>
      </c>
      <c r="AE89" s="18" t="str">
        <f>'P02'!$F80</f>
        <v>N</v>
      </c>
      <c r="AF89" s="18" t="str">
        <f>'P03'!$F80</f>
        <v>N</v>
      </c>
      <c r="AG89" s="18" t="str">
        <f>'P04'!$F80</f>
        <v>N</v>
      </c>
      <c r="AH89" s="18" t="str">
        <f>'P05'!$F80</f>
        <v>N</v>
      </c>
      <c r="AI89" s="18" t="str">
        <f>'P06'!$F80</f>
        <v>N</v>
      </c>
      <c r="AJ89" s="18" t="str">
        <f>'P07'!$F80</f>
        <v>N</v>
      </c>
      <c r="AK89" s="18" t="str">
        <f>'P08'!$F80</f>
        <v>N</v>
      </c>
      <c r="AL89" s="18" t="str">
        <f>'P09'!$F80</f>
        <v>N</v>
      </c>
      <c r="AM89" s="18" t="str">
        <f>'P10'!$F80</f>
        <v>N</v>
      </c>
      <c r="AN89" s="18" t="str">
        <f>'P11'!$F80</f>
        <v>N</v>
      </c>
      <c r="AO89" s="18" t="str">
        <f>'P12'!$F80</f>
        <v>N</v>
      </c>
      <c r="AP89" s="18" t="str">
        <f>'P13'!$F80</f>
        <v>N</v>
      </c>
      <c r="AQ89" s="18" t="str">
        <f>'P14'!$F80</f>
        <v>N</v>
      </c>
      <c r="AR89" s="18" t="str">
        <f>'P15'!$F80</f>
        <v>N</v>
      </c>
      <c r="AS89" s="20">
        <f t="shared" si="35"/>
        <v>0</v>
      </c>
      <c r="AT89" s="20">
        <f t="shared" si="36"/>
        <v>0</v>
      </c>
    </row>
    <row r="90" spans="1:46" x14ac:dyDescent="0.25">
      <c r="A90" s="13">
        <v>11</v>
      </c>
      <c r="B90" s="18" t="str">
        <f>Criteria!$B80</f>
        <v>RGAA</v>
      </c>
      <c r="C90" s="18" t="str">
        <f>Criteria!$C80</f>
        <v>11.3</v>
      </c>
      <c r="D90" s="18" t="str">
        <f>Criteria!$A$78</f>
        <v>FORMS</v>
      </c>
      <c r="E90" s="18" t="s">
        <v>139</v>
      </c>
      <c r="F90" s="18" t="str">
        <f>'P01'!$E81</f>
        <v>NT</v>
      </c>
      <c r="G90" s="18" t="str">
        <f>'P02'!$E81</f>
        <v>NT</v>
      </c>
      <c r="H90" s="18" t="str">
        <f>'P03'!$E81</f>
        <v>NT</v>
      </c>
      <c r="I90" s="18" t="str">
        <f>'P04'!$E81</f>
        <v>NT</v>
      </c>
      <c r="J90" s="18" t="str">
        <f>'P05'!$E81</f>
        <v>NT</v>
      </c>
      <c r="K90" s="18" t="str">
        <f>'P06'!$E81</f>
        <v>NT</v>
      </c>
      <c r="L90" s="18" t="str">
        <f>'P07'!$E81</f>
        <v>NT</v>
      </c>
      <c r="M90" s="18" t="str">
        <f>'P08'!$E81</f>
        <v>NT</v>
      </c>
      <c r="N90" s="18" t="str">
        <f>'P09'!$E81</f>
        <v>NT</v>
      </c>
      <c r="O90" s="18" t="str">
        <f>'P10'!$E81</f>
        <v>NT</v>
      </c>
      <c r="P90" s="18" t="str">
        <f>'P11'!$E81</f>
        <v>NT</v>
      </c>
      <c r="Q90" s="18" t="str">
        <f>'P12'!$E81</f>
        <v>NT</v>
      </c>
      <c r="R90" s="18" t="str">
        <f>'P13'!$E81</f>
        <v>NT</v>
      </c>
      <c r="S90" s="18" t="str">
        <f>'P14'!$E81</f>
        <v>NT</v>
      </c>
      <c r="T90" s="18" t="str">
        <f>'P15'!$E81</f>
        <v>NT</v>
      </c>
      <c r="U90" s="20">
        <f t="shared" si="30"/>
        <v>0</v>
      </c>
      <c r="V90" s="20">
        <f t="shared" si="31"/>
        <v>0</v>
      </c>
      <c r="W90" s="20">
        <f t="shared" si="32"/>
        <v>0</v>
      </c>
      <c r="X90" s="20">
        <f t="shared" si="33"/>
        <v>15</v>
      </c>
      <c r="Y90" s="13" t="str">
        <f t="shared" si="34"/>
        <v>NT</v>
      </c>
      <c r="Z90" s="13"/>
      <c r="AA90" s="13">
        <v>11</v>
      </c>
      <c r="AB90" s="18" t="str">
        <f>Criteria!$C80</f>
        <v>11.3</v>
      </c>
      <c r="AC90" s="18" t="str">
        <f>Criteria!$A$78</f>
        <v>FORMS</v>
      </c>
      <c r="AD90" s="18" t="str">
        <f>'P01'!$F81</f>
        <v>N</v>
      </c>
      <c r="AE90" s="18" t="str">
        <f>'P02'!$F81</f>
        <v>N</v>
      </c>
      <c r="AF90" s="18" t="str">
        <f>'P03'!$F81</f>
        <v>N</v>
      </c>
      <c r="AG90" s="18" t="str">
        <f>'P04'!$F81</f>
        <v>N</v>
      </c>
      <c r="AH90" s="18" t="str">
        <f>'P05'!$F81</f>
        <v>N</v>
      </c>
      <c r="AI90" s="18" t="str">
        <f>'P06'!$F81</f>
        <v>N</v>
      </c>
      <c r="AJ90" s="18" t="str">
        <f>'P07'!$F81</f>
        <v>N</v>
      </c>
      <c r="AK90" s="18" t="str">
        <f>'P08'!$F81</f>
        <v>N</v>
      </c>
      <c r="AL90" s="18" t="str">
        <f>'P09'!$F81</f>
        <v>N</v>
      </c>
      <c r="AM90" s="18" t="str">
        <f>'P10'!$F81</f>
        <v>N</v>
      </c>
      <c r="AN90" s="18" t="str">
        <f>'P11'!$F81</f>
        <v>N</v>
      </c>
      <c r="AO90" s="18" t="str">
        <f>'P12'!$F81</f>
        <v>N</v>
      </c>
      <c r="AP90" s="18" t="str">
        <f>'P13'!$F81</f>
        <v>N</v>
      </c>
      <c r="AQ90" s="18" t="str">
        <f>'P14'!$F81</f>
        <v>N</v>
      </c>
      <c r="AR90" s="18" t="str">
        <f>'P15'!$F81</f>
        <v>N</v>
      </c>
      <c r="AS90" s="20">
        <f t="shared" si="35"/>
        <v>0</v>
      </c>
      <c r="AT90" s="20">
        <f t="shared" si="36"/>
        <v>0</v>
      </c>
    </row>
    <row r="91" spans="1:46" x14ac:dyDescent="0.25">
      <c r="A91" s="13">
        <v>11</v>
      </c>
      <c r="B91" s="18" t="str">
        <f>Criteria!$B81</f>
        <v>RGAA</v>
      </c>
      <c r="C91" s="18" t="str">
        <f>Criteria!$C81</f>
        <v>11.4</v>
      </c>
      <c r="D91" s="18" t="str">
        <f>Criteria!$A$78</f>
        <v>FORMS</v>
      </c>
      <c r="E91" s="18" t="s">
        <v>138</v>
      </c>
      <c r="F91" s="18" t="str">
        <f>'P01'!$E82</f>
        <v>NT</v>
      </c>
      <c r="G91" s="18" t="str">
        <f>'P02'!$E82</f>
        <v>NT</v>
      </c>
      <c r="H91" s="18" t="str">
        <f>'P03'!$E82</f>
        <v>NT</v>
      </c>
      <c r="I91" s="18" t="str">
        <f>'P04'!$E82</f>
        <v>NT</v>
      </c>
      <c r="J91" s="18" t="str">
        <f>'P05'!$E82</f>
        <v>NT</v>
      </c>
      <c r="K91" s="18" t="str">
        <f>'P06'!$E82</f>
        <v>NT</v>
      </c>
      <c r="L91" s="18" t="str">
        <f>'P07'!$E82</f>
        <v>NT</v>
      </c>
      <c r="M91" s="18" t="str">
        <f>'P08'!$E82</f>
        <v>NT</v>
      </c>
      <c r="N91" s="18" t="str">
        <f>'P09'!$E82</f>
        <v>NT</v>
      </c>
      <c r="O91" s="18" t="str">
        <f>'P10'!$E82</f>
        <v>NT</v>
      </c>
      <c r="P91" s="18" t="str">
        <f>'P11'!$E82</f>
        <v>NT</v>
      </c>
      <c r="Q91" s="18" t="str">
        <f>'P12'!$E82</f>
        <v>NT</v>
      </c>
      <c r="R91" s="18" t="str">
        <f>'P13'!$E82</f>
        <v>NT</v>
      </c>
      <c r="S91" s="18" t="str">
        <f>'P14'!$E82</f>
        <v>NT</v>
      </c>
      <c r="T91" s="18" t="str">
        <f>'P15'!$E82</f>
        <v>NT</v>
      </c>
      <c r="U91" s="20">
        <f t="shared" si="30"/>
        <v>0</v>
      </c>
      <c r="V91" s="20">
        <f t="shared" si="31"/>
        <v>0</v>
      </c>
      <c r="W91" s="20">
        <f t="shared" si="32"/>
        <v>0</v>
      </c>
      <c r="X91" s="20">
        <f t="shared" si="33"/>
        <v>15</v>
      </c>
      <c r="Y91" s="13" t="str">
        <f t="shared" si="34"/>
        <v>NT</v>
      </c>
      <c r="Z91" s="13"/>
      <c r="AA91" s="13">
        <v>11</v>
      </c>
      <c r="AB91" s="18" t="str">
        <f>Criteria!$C81</f>
        <v>11.4</v>
      </c>
      <c r="AC91" s="18" t="str">
        <f>Criteria!$A$78</f>
        <v>FORMS</v>
      </c>
      <c r="AD91" s="18" t="str">
        <f>'P01'!$F82</f>
        <v>N</v>
      </c>
      <c r="AE91" s="18" t="str">
        <f>'P02'!$F82</f>
        <v>N</v>
      </c>
      <c r="AF91" s="18" t="str">
        <f>'P03'!$F82</f>
        <v>N</v>
      </c>
      <c r="AG91" s="18" t="str">
        <f>'P04'!$F82</f>
        <v>N</v>
      </c>
      <c r="AH91" s="18" t="str">
        <f>'P05'!$F82</f>
        <v>N</v>
      </c>
      <c r="AI91" s="18" t="str">
        <f>'P06'!$F82</f>
        <v>N</v>
      </c>
      <c r="AJ91" s="18" t="str">
        <f>'P07'!$F82</f>
        <v>N</v>
      </c>
      <c r="AK91" s="18" t="str">
        <f>'P08'!$F82</f>
        <v>N</v>
      </c>
      <c r="AL91" s="18" t="str">
        <f>'P09'!$F82</f>
        <v>N</v>
      </c>
      <c r="AM91" s="18" t="str">
        <f>'P10'!$F82</f>
        <v>N</v>
      </c>
      <c r="AN91" s="18" t="str">
        <f>'P11'!$F82</f>
        <v>N</v>
      </c>
      <c r="AO91" s="18" t="str">
        <f>'P12'!$F82</f>
        <v>N</v>
      </c>
      <c r="AP91" s="18" t="str">
        <f>'P13'!$F82</f>
        <v>N</v>
      </c>
      <c r="AQ91" s="18" t="str">
        <f>'P14'!$F82</f>
        <v>N</v>
      </c>
      <c r="AR91" s="18" t="str">
        <f>'P15'!$F82</f>
        <v>N</v>
      </c>
      <c r="AS91" s="20">
        <f t="shared" si="35"/>
        <v>0</v>
      </c>
      <c r="AT91" s="20">
        <f t="shared" si="36"/>
        <v>0</v>
      </c>
    </row>
    <row r="92" spans="1:46" x14ac:dyDescent="0.25">
      <c r="A92" s="13">
        <v>11</v>
      </c>
      <c r="B92" s="18" t="str">
        <f>Criteria!$B82</f>
        <v>RGAA</v>
      </c>
      <c r="C92" s="18" t="str">
        <f>Criteria!$C82</f>
        <v>11.5</v>
      </c>
      <c r="D92" s="18" t="str">
        <f>Criteria!$A$78</f>
        <v>FORMS</v>
      </c>
      <c r="E92" s="18" t="s">
        <v>138</v>
      </c>
      <c r="F92" s="18" t="str">
        <f>'P01'!$E83</f>
        <v>NT</v>
      </c>
      <c r="G92" s="18" t="str">
        <f>'P02'!$E83</f>
        <v>NT</v>
      </c>
      <c r="H92" s="18" t="str">
        <f>'P03'!$E83</f>
        <v>NT</v>
      </c>
      <c r="I92" s="18" t="str">
        <f>'P04'!$E83</f>
        <v>NT</v>
      </c>
      <c r="J92" s="18" t="str">
        <f>'P05'!$E83</f>
        <v>NT</v>
      </c>
      <c r="K92" s="18" t="str">
        <f>'P06'!$E83</f>
        <v>NT</v>
      </c>
      <c r="L92" s="18" t="str">
        <f>'P07'!$E83</f>
        <v>NT</v>
      </c>
      <c r="M92" s="18" t="str">
        <f>'P08'!$E83</f>
        <v>NT</v>
      </c>
      <c r="N92" s="18" t="str">
        <f>'P09'!$E83</f>
        <v>NT</v>
      </c>
      <c r="O92" s="18" t="str">
        <f>'P10'!$E83</f>
        <v>NT</v>
      </c>
      <c r="P92" s="18" t="str">
        <f>'P11'!$E83</f>
        <v>NT</v>
      </c>
      <c r="Q92" s="18" t="str">
        <f>'P12'!$E83</f>
        <v>NT</v>
      </c>
      <c r="R92" s="18" t="str">
        <f>'P13'!$E83</f>
        <v>NT</v>
      </c>
      <c r="S92" s="18" t="str">
        <f>'P14'!$E83</f>
        <v>NT</v>
      </c>
      <c r="T92" s="18" t="str">
        <f>'P15'!$E83</f>
        <v>NT</v>
      </c>
      <c r="U92" s="20">
        <f t="shared" si="30"/>
        <v>0</v>
      </c>
      <c r="V92" s="20">
        <f t="shared" si="31"/>
        <v>0</v>
      </c>
      <c r="W92" s="20">
        <f t="shared" si="32"/>
        <v>0</v>
      </c>
      <c r="X92" s="20">
        <f t="shared" si="33"/>
        <v>15</v>
      </c>
      <c r="Y92" s="13" t="str">
        <f t="shared" si="34"/>
        <v>NT</v>
      </c>
      <c r="Z92" s="13"/>
      <c r="AA92" s="13">
        <v>11</v>
      </c>
      <c r="AB92" s="18" t="str">
        <f>Criteria!$C82</f>
        <v>11.5</v>
      </c>
      <c r="AC92" s="18" t="str">
        <f>Criteria!$A$78</f>
        <v>FORMS</v>
      </c>
      <c r="AD92" s="18" t="str">
        <f>'P01'!$F83</f>
        <v>N</v>
      </c>
      <c r="AE92" s="18" t="str">
        <f>'P02'!$F83</f>
        <v>N</v>
      </c>
      <c r="AF92" s="18" t="str">
        <f>'P03'!$F83</f>
        <v>N</v>
      </c>
      <c r="AG92" s="18" t="str">
        <f>'P04'!$F83</f>
        <v>N</v>
      </c>
      <c r="AH92" s="18" t="str">
        <f>'P05'!$F83</f>
        <v>N</v>
      </c>
      <c r="AI92" s="18" t="str">
        <f>'P06'!$F83</f>
        <v>N</v>
      </c>
      <c r="AJ92" s="18" t="str">
        <f>'P07'!$F83</f>
        <v>N</v>
      </c>
      <c r="AK92" s="18" t="str">
        <f>'P08'!$F83</f>
        <v>N</v>
      </c>
      <c r="AL92" s="18" t="str">
        <f>'P09'!$F83</f>
        <v>N</v>
      </c>
      <c r="AM92" s="18" t="str">
        <f>'P10'!$F83</f>
        <v>N</v>
      </c>
      <c r="AN92" s="18" t="str">
        <f>'P11'!$F83</f>
        <v>N</v>
      </c>
      <c r="AO92" s="18" t="str">
        <f>'P12'!$F83</f>
        <v>N</v>
      </c>
      <c r="AP92" s="18" t="str">
        <f>'P13'!$F83</f>
        <v>N</v>
      </c>
      <c r="AQ92" s="18" t="str">
        <f>'P14'!$F83</f>
        <v>N</v>
      </c>
      <c r="AR92" s="18" t="str">
        <f>'P15'!$F83</f>
        <v>N</v>
      </c>
      <c r="AS92" s="20">
        <f t="shared" si="35"/>
        <v>0</v>
      </c>
      <c r="AT92" s="20">
        <f t="shared" si="36"/>
        <v>0</v>
      </c>
    </row>
    <row r="93" spans="1:46" x14ac:dyDescent="0.25">
      <c r="A93" s="13">
        <v>11</v>
      </c>
      <c r="B93" s="18" t="str">
        <f>Criteria!$B83</f>
        <v>RGAA</v>
      </c>
      <c r="C93" s="18" t="str">
        <f>Criteria!$C83</f>
        <v>11.6</v>
      </c>
      <c r="D93" s="18" t="str">
        <f>Criteria!$A$78</f>
        <v>FORMS</v>
      </c>
      <c r="E93" s="18" t="s">
        <v>138</v>
      </c>
      <c r="F93" s="18" t="str">
        <f>'P01'!$E84</f>
        <v>NT</v>
      </c>
      <c r="G93" s="18" t="str">
        <f>'P02'!$E84</f>
        <v>NT</v>
      </c>
      <c r="H93" s="18" t="str">
        <f>'P03'!$E84</f>
        <v>NT</v>
      </c>
      <c r="I93" s="18" t="str">
        <f>'P04'!$E84</f>
        <v>NT</v>
      </c>
      <c r="J93" s="18" t="str">
        <f>'P05'!$E84</f>
        <v>NT</v>
      </c>
      <c r="K93" s="18" t="str">
        <f>'P06'!$E84</f>
        <v>NT</v>
      </c>
      <c r="L93" s="18" t="str">
        <f>'P07'!$E84</f>
        <v>NT</v>
      </c>
      <c r="M93" s="18" t="str">
        <f>'P08'!$E84</f>
        <v>NT</v>
      </c>
      <c r="N93" s="18" t="str">
        <f>'P09'!$E84</f>
        <v>NT</v>
      </c>
      <c r="O93" s="18" t="str">
        <f>'P10'!$E84</f>
        <v>NT</v>
      </c>
      <c r="P93" s="18" t="str">
        <f>'P11'!$E84</f>
        <v>NT</v>
      </c>
      <c r="Q93" s="18" t="str">
        <f>'P12'!$E84</f>
        <v>NT</v>
      </c>
      <c r="R93" s="18" t="str">
        <f>'P13'!$E84</f>
        <v>NT</v>
      </c>
      <c r="S93" s="18" t="str">
        <f>'P14'!$E84</f>
        <v>NT</v>
      </c>
      <c r="T93" s="18" t="str">
        <f>'P15'!$E84</f>
        <v>NT</v>
      </c>
      <c r="U93" s="20">
        <f t="shared" si="30"/>
        <v>0</v>
      </c>
      <c r="V93" s="20">
        <f t="shared" si="31"/>
        <v>0</v>
      </c>
      <c r="W93" s="20">
        <f t="shared" si="32"/>
        <v>0</v>
      </c>
      <c r="X93" s="20">
        <f t="shared" si="33"/>
        <v>15</v>
      </c>
      <c r="Y93" s="13" t="str">
        <f t="shared" si="34"/>
        <v>NT</v>
      </c>
      <c r="Z93" s="13"/>
      <c r="AA93" s="13">
        <v>11</v>
      </c>
      <c r="AB93" s="18" t="str">
        <f>Criteria!$C83</f>
        <v>11.6</v>
      </c>
      <c r="AC93" s="18" t="str">
        <f>Criteria!$A$78</f>
        <v>FORMS</v>
      </c>
      <c r="AD93" s="18" t="str">
        <f>'P01'!$F84</f>
        <v>N</v>
      </c>
      <c r="AE93" s="18" t="str">
        <f>'P02'!$F84</f>
        <v>N</v>
      </c>
      <c r="AF93" s="18" t="str">
        <f>'P03'!$F84</f>
        <v>N</v>
      </c>
      <c r="AG93" s="18" t="str">
        <f>'P04'!$F84</f>
        <v>N</v>
      </c>
      <c r="AH93" s="18" t="str">
        <f>'P05'!$F84</f>
        <v>N</v>
      </c>
      <c r="AI93" s="18" t="str">
        <f>'P06'!$F84</f>
        <v>N</v>
      </c>
      <c r="AJ93" s="18" t="str">
        <f>'P07'!$F84</f>
        <v>N</v>
      </c>
      <c r="AK93" s="18" t="str">
        <f>'P08'!$F84</f>
        <v>N</v>
      </c>
      <c r="AL93" s="18" t="str">
        <f>'P09'!$F84</f>
        <v>N</v>
      </c>
      <c r="AM93" s="18" t="str">
        <f>'P10'!$F84</f>
        <v>N</v>
      </c>
      <c r="AN93" s="18" t="str">
        <f>'P11'!$F84</f>
        <v>N</v>
      </c>
      <c r="AO93" s="18" t="str">
        <f>'P12'!$F84</f>
        <v>N</v>
      </c>
      <c r="AP93" s="18" t="str">
        <f>'P13'!$F84</f>
        <v>N</v>
      </c>
      <c r="AQ93" s="18" t="str">
        <f>'P14'!$F84</f>
        <v>N</v>
      </c>
      <c r="AR93" s="18" t="str">
        <f>'P15'!$F84</f>
        <v>N</v>
      </c>
      <c r="AS93" s="20">
        <f t="shared" si="35"/>
        <v>0</v>
      </c>
      <c r="AT93" s="20">
        <f t="shared" si="36"/>
        <v>0</v>
      </c>
    </row>
    <row r="94" spans="1:46" x14ac:dyDescent="0.25">
      <c r="A94" s="13">
        <v>11</v>
      </c>
      <c r="B94" s="18" t="str">
        <f>Criteria!$B84</f>
        <v>RGAA</v>
      </c>
      <c r="C94" s="18" t="str">
        <f>Criteria!$C84</f>
        <v>11.7</v>
      </c>
      <c r="D94" s="18" t="str">
        <f>Criteria!$A$78</f>
        <v>FORMS</v>
      </c>
      <c r="E94" s="18" t="s">
        <v>138</v>
      </c>
      <c r="F94" s="18" t="str">
        <f>'P01'!$E85</f>
        <v>NT</v>
      </c>
      <c r="G94" s="18" t="str">
        <f>'P02'!$E85</f>
        <v>NT</v>
      </c>
      <c r="H94" s="18" t="str">
        <f>'P03'!$E85</f>
        <v>NT</v>
      </c>
      <c r="I94" s="18" t="str">
        <f>'P04'!$E85</f>
        <v>NT</v>
      </c>
      <c r="J94" s="18" t="str">
        <f>'P05'!$E85</f>
        <v>NT</v>
      </c>
      <c r="K94" s="18" t="str">
        <f>'P06'!$E85</f>
        <v>NT</v>
      </c>
      <c r="L94" s="18" t="str">
        <f>'P07'!$E85</f>
        <v>NT</v>
      </c>
      <c r="M94" s="18" t="str">
        <f>'P08'!$E85</f>
        <v>NT</v>
      </c>
      <c r="N94" s="18" t="str">
        <f>'P09'!$E85</f>
        <v>NT</v>
      </c>
      <c r="O94" s="18" t="str">
        <f>'P10'!$E85</f>
        <v>NT</v>
      </c>
      <c r="P94" s="18" t="str">
        <f>'P11'!$E85</f>
        <v>NT</v>
      </c>
      <c r="Q94" s="18" t="str">
        <f>'P12'!$E85</f>
        <v>NT</v>
      </c>
      <c r="R94" s="18" t="str">
        <f>'P13'!$E85</f>
        <v>NT</v>
      </c>
      <c r="S94" s="18" t="str">
        <f>'P14'!$E85</f>
        <v>NT</v>
      </c>
      <c r="T94" s="18" t="str">
        <f>'P15'!$E85</f>
        <v>NT</v>
      </c>
      <c r="U94" s="20">
        <f t="shared" si="30"/>
        <v>0</v>
      </c>
      <c r="V94" s="20">
        <f t="shared" si="31"/>
        <v>0</v>
      </c>
      <c r="W94" s="20">
        <f t="shared" si="32"/>
        <v>0</v>
      </c>
      <c r="X94" s="20">
        <f t="shared" si="33"/>
        <v>15</v>
      </c>
      <c r="Y94" s="13" t="str">
        <f t="shared" si="34"/>
        <v>NT</v>
      </c>
      <c r="Z94" s="13"/>
      <c r="AA94" s="13">
        <v>11</v>
      </c>
      <c r="AB94" s="18" t="str">
        <f>Criteria!$C84</f>
        <v>11.7</v>
      </c>
      <c r="AC94" s="18" t="str">
        <f>Criteria!$A$78</f>
        <v>FORMS</v>
      </c>
      <c r="AD94" s="18" t="str">
        <f>'P01'!$F85</f>
        <v>N</v>
      </c>
      <c r="AE94" s="18" t="str">
        <f>'P02'!$F85</f>
        <v>N</v>
      </c>
      <c r="AF94" s="18" t="str">
        <f>'P03'!$F85</f>
        <v>N</v>
      </c>
      <c r="AG94" s="18" t="str">
        <f>'P04'!$F85</f>
        <v>N</v>
      </c>
      <c r="AH94" s="18" t="str">
        <f>'P05'!$F85</f>
        <v>N</v>
      </c>
      <c r="AI94" s="18" t="str">
        <f>'P06'!$F85</f>
        <v>N</v>
      </c>
      <c r="AJ94" s="18" t="str">
        <f>'P07'!$F85</f>
        <v>N</v>
      </c>
      <c r="AK94" s="18" t="str">
        <f>'P08'!$F85</f>
        <v>N</v>
      </c>
      <c r="AL94" s="18" t="str">
        <f>'P09'!$F85</f>
        <v>N</v>
      </c>
      <c r="AM94" s="18" t="str">
        <f>'P10'!$F85</f>
        <v>N</v>
      </c>
      <c r="AN94" s="18" t="str">
        <f>'P11'!$F85</f>
        <v>N</v>
      </c>
      <c r="AO94" s="18" t="str">
        <f>'P12'!$F85</f>
        <v>N</v>
      </c>
      <c r="AP94" s="18" t="str">
        <f>'P13'!$F85</f>
        <v>N</v>
      </c>
      <c r="AQ94" s="18" t="str">
        <f>'P14'!$F85</f>
        <v>N</v>
      </c>
      <c r="AR94" s="18" t="str">
        <f>'P15'!$F85</f>
        <v>N</v>
      </c>
      <c r="AS94" s="20">
        <f t="shared" si="35"/>
        <v>0</v>
      </c>
      <c r="AT94" s="20">
        <f t="shared" si="36"/>
        <v>0</v>
      </c>
    </row>
    <row r="95" spans="1:46" x14ac:dyDescent="0.25">
      <c r="A95" s="13">
        <v>11</v>
      </c>
      <c r="B95" s="18" t="str">
        <f>Criteria!$B85</f>
        <v>RGAA</v>
      </c>
      <c r="C95" s="18" t="str">
        <f>Criteria!$C85</f>
        <v>11.8</v>
      </c>
      <c r="D95" s="18" t="str">
        <f>Criteria!$A$78</f>
        <v>FORMS</v>
      </c>
      <c r="E95" s="18" t="s">
        <v>138</v>
      </c>
      <c r="F95" s="18" t="str">
        <f>'P01'!$E86</f>
        <v>NT</v>
      </c>
      <c r="G95" s="18" t="str">
        <f>'P02'!$E86</f>
        <v>NT</v>
      </c>
      <c r="H95" s="18" t="str">
        <f>'P03'!$E86</f>
        <v>NT</v>
      </c>
      <c r="I95" s="18" t="str">
        <f>'P04'!$E86</f>
        <v>NT</v>
      </c>
      <c r="J95" s="18" t="str">
        <f>'P05'!$E86</f>
        <v>NT</v>
      </c>
      <c r="K95" s="18" t="str">
        <f>'P06'!$E86</f>
        <v>NT</v>
      </c>
      <c r="L95" s="18" t="str">
        <f>'P07'!$E86</f>
        <v>NT</v>
      </c>
      <c r="M95" s="18" t="str">
        <f>'P08'!$E86</f>
        <v>NT</v>
      </c>
      <c r="N95" s="18" t="str">
        <f>'P09'!$E86</f>
        <v>NT</v>
      </c>
      <c r="O95" s="18" t="str">
        <f>'P10'!$E86</f>
        <v>NT</v>
      </c>
      <c r="P95" s="18" t="str">
        <f>'P11'!$E86</f>
        <v>NT</v>
      </c>
      <c r="Q95" s="18" t="str">
        <f>'P12'!$E86</f>
        <v>NT</v>
      </c>
      <c r="R95" s="18" t="str">
        <f>'P13'!$E86</f>
        <v>NT</v>
      </c>
      <c r="S95" s="18" t="str">
        <f>'P14'!$E86</f>
        <v>NT</v>
      </c>
      <c r="T95" s="18" t="str">
        <f>'P15'!$E86</f>
        <v>NT</v>
      </c>
      <c r="U95" s="20">
        <f t="shared" si="30"/>
        <v>0</v>
      </c>
      <c r="V95" s="20">
        <f t="shared" si="31"/>
        <v>0</v>
      </c>
      <c r="W95" s="20">
        <f t="shared" si="32"/>
        <v>0</v>
      </c>
      <c r="X95" s="20">
        <f t="shared" si="33"/>
        <v>15</v>
      </c>
      <c r="Y95" s="13" t="str">
        <f t="shared" si="34"/>
        <v>NT</v>
      </c>
      <c r="Z95" s="13"/>
      <c r="AA95" s="13">
        <v>11</v>
      </c>
      <c r="AB95" s="18" t="str">
        <f>Criteria!$C85</f>
        <v>11.8</v>
      </c>
      <c r="AC95" s="18" t="str">
        <f>Criteria!$A$78</f>
        <v>FORMS</v>
      </c>
      <c r="AD95" s="18" t="str">
        <f>'P01'!$F86</f>
        <v>N</v>
      </c>
      <c r="AE95" s="18" t="str">
        <f>'P02'!$F86</f>
        <v>N</v>
      </c>
      <c r="AF95" s="18" t="str">
        <f>'P03'!$F86</f>
        <v>N</v>
      </c>
      <c r="AG95" s="18" t="str">
        <f>'P04'!$F86</f>
        <v>N</v>
      </c>
      <c r="AH95" s="18" t="str">
        <f>'P05'!$F86</f>
        <v>N</v>
      </c>
      <c r="AI95" s="18" t="str">
        <f>'P06'!$F86</f>
        <v>N</v>
      </c>
      <c r="AJ95" s="18" t="str">
        <f>'P07'!$F86</f>
        <v>N</v>
      </c>
      <c r="AK95" s="18" t="str">
        <f>'P08'!$F86</f>
        <v>N</v>
      </c>
      <c r="AL95" s="18" t="str">
        <f>'P09'!$F86</f>
        <v>N</v>
      </c>
      <c r="AM95" s="18" t="str">
        <f>'P10'!$F86</f>
        <v>N</v>
      </c>
      <c r="AN95" s="18" t="str">
        <f>'P11'!$F86</f>
        <v>N</v>
      </c>
      <c r="AO95" s="18" t="str">
        <f>'P12'!$F86</f>
        <v>N</v>
      </c>
      <c r="AP95" s="18" t="str">
        <f>'P13'!$F86</f>
        <v>N</v>
      </c>
      <c r="AQ95" s="18" t="str">
        <f>'P14'!$F86</f>
        <v>N</v>
      </c>
      <c r="AR95" s="18" t="str">
        <f>'P15'!$F86</f>
        <v>N</v>
      </c>
      <c r="AS95" s="20">
        <f t="shared" si="35"/>
        <v>0</v>
      </c>
      <c r="AT95" s="20">
        <f t="shared" si="36"/>
        <v>0</v>
      </c>
    </row>
    <row r="96" spans="1:46" x14ac:dyDescent="0.25">
      <c r="A96" s="13">
        <v>11</v>
      </c>
      <c r="B96" s="18" t="str">
        <f>Criteria!$B86</f>
        <v>RGAA</v>
      </c>
      <c r="C96" s="18" t="str">
        <f>Criteria!$C86</f>
        <v>11.9</v>
      </c>
      <c r="D96" s="18" t="str">
        <f>Criteria!$A$78</f>
        <v>FORMS</v>
      </c>
      <c r="E96" s="18" t="s">
        <v>138</v>
      </c>
      <c r="F96" s="18" t="str">
        <f>'P01'!$E87</f>
        <v>NT</v>
      </c>
      <c r="G96" s="18" t="str">
        <f>'P02'!$E87</f>
        <v>NT</v>
      </c>
      <c r="H96" s="18" t="str">
        <f>'P03'!$E87</f>
        <v>NT</v>
      </c>
      <c r="I96" s="18" t="str">
        <f>'P04'!$E87</f>
        <v>NT</v>
      </c>
      <c r="J96" s="18" t="str">
        <f>'P05'!$E87</f>
        <v>NT</v>
      </c>
      <c r="K96" s="18" t="str">
        <f>'P06'!$E87</f>
        <v>NT</v>
      </c>
      <c r="L96" s="18" t="str">
        <f>'P07'!$E87</f>
        <v>NT</v>
      </c>
      <c r="M96" s="18" t="str">
        <f>'P08'!$E87</f>
        <v>NT</v>
      </c>
      <c r="N96" s="18" t="str">
        <f>'P09'!$E87</f>
        <v>NT</v>
      </c>
      <c r="O96" s="18" t="str">
        <f>'P10'!$E87</f>
        <v>NT</v>
      </c>
      <c r="P96" s="18" t="str">
        <f>'P11'!$E87</f>
        <v>NT</v>
      </c>
      <c r="Q96" s="18" t="str">
        <f>'P12'!$E87</f>
        <v>NT</v>
      </c>
      <c r="R96" s="18" t="str">
        <f>'P13'!$E87</f>
        <v>NT</v>
      </c>
      <c r="S96" s="18" t="str">
        <f>'P14'!$E87</f>
        <v>NT</v>
      </c>
      <c r="T96" s="18" t="str">
        <f>'P15'!$E87</f>
        <v>NT</v>
      </c>
      <c r="U96" s="20">
        <f t="shared" si="30"/>
        <v>0</v>
      </c>
      <c r="V96" s="20">
        <f t="shared" si="31"/>
        <v>0</v>
      </c>
      <c r="W96" s="20">
        <f t="shared" si="32"/>
        <v>0</v>
      </c>
      <c r="X96" s="20">
        <f t="shared" si="33"/>
        <v>15</v>
      </c>
      <c r="Y96" s="13" t="str">
        <f t="shared" si="34"/>
        <v>NT</v>
      </c>
      <c r="Z96" s="13"/>
      <c r="AA96" s="13">
        <v>11</v>
      </c>
      <c r="AB96" s="18" t="str">
        <f>Criteria!$C86</f>
        <v>11.9</v>
      </c>
      <c r="AC96" s="18" t="str">
        <f>Criteria!$A$78</f>
        <v>FORMS</v>
      </c>
      <c r="AD96" s="18" t="str">
        <f>'P01'!$F87</f>
        <v>N</v>
      </c>
      <c r="AE96" s="18" t="str">
        <f>'P02'!$F87</f>
        <v>N</v>
      </c>
      <c r="AF96" s="18" t="str">
        <f>'P03'!$F87</f>
        <v>N</v>
      </c>
      <c r="AG96" s="18" t="str">
        <f>'P04'!$F87</f>
        <v>N</v>
      </c>
      <c r="AH96" s="18" t="str">
        <f>'P05'!$F87</f>
        <v>N</v>
      </c>
      <c r="AI96" s="18" t="str">
        <f>'P06'!$F87</f>
        <v>N</v>
      </c>
      <c r="AJ96" s="18" t="str">
        <f>'P07'!$F87</f>
        <v>N</v>
      </c>
      <c r="AK96" s="18" t="str">
        <f>'P08'!$F87</f>
        <v>N</v>
      </c>
      <c r="AL96" s="18" t="str">
        <f>'P09'!$F87</f>
        <v>N</v>
      </c>
      <c r="AM96" s="18" t="str">
        <f>'P10'!$F87</f>
        <v>N</v>
      </c>
      <c r="AN96" s="18" t="str">
        <f>'P11'!$F87</f>
        <v>N</v>
      </c>
      <c r="AO96" s="18" t="str">
        <f>'P12'!$F87</f>
        <v>N</v>
      </c>
      <c r="AP96" s="18" t="str">
        <f>'P13'!$F87</f>
        <v>N</v>
      </c>
      <c r="AQ96" s="18" t="str">
        <f>'P14'!$F87</f>
        <v>N</v>
      </c>
      <c r="AR96" s="18" t="str">
        <f>'P15'!$F87</f>
        <v>N</v>
      </c>
      <c r="AS96" s="20">
        <f t="shared" si="35"/>
        <v>0</v>
      </c>
      <c r="AT96" s="20">
        <f t="shared" si="36"/>
        <v>0</v>
      </c>
    </row>
    <row r="97" spans="1:46" x14ac:dyDescent="0.25">
      <c r="A97" s="13">
        <v>11</v>
      </c>
      <c r="B97" s="18" t="str">
        <f>Criteria!$B87</f>
        <v>RGAA</v>
      </c>
      <c r="C97" s="18" t="str">
        <f>Criteria!$C87</f>
        <v>11.10</v>
      </c>
      <c r="D97" s="18" t="str">
        <f>Criteria!$A$78</f>
        <v>FORMS</v>
      </c>
      <c r="E97" s="18" t="s">
        <v>138</v>
      </c>
      <c r="F97" s="18" t="str">
        <f>'P01'!$E88</f>
        <v>NT</v>
      </c>
      <c r="G97" s="18" t="str">
        <f>'P02'!$E88</f>
        <v>NT</v>
      </c>
      <c r="H97" s="18" t="str">
        <f>'P03'!$E88</f>
        <v>NT</v>
      </c>
      <c r="I97" s="18" t="str">
        <f>'P04'!$E88</f>
        <v>NT</v>
      </c>
      <c r="J97" s="18" t="str">
        <f>'P05'!$E88</f>
        <v>NT</v>
      </c>
      <c r="K97" s="18" t="str">
        <f>'P06'!$E88</f>
        <v>NT</v>
      </c>
      <c r="L97" s="18" t="str">
        <f>'P07'!$E88</f>
        <v>NT</v>
      </c>
      <c r="M97" s="18" t="str">
        <f>'P08'!$E88</f>
        <v>NT</v>
      </c>
      <c r="N97" s="18" t="str">
        <f>'P09'!$E88</f>
        <v>NT</v>
      </c>
      <c r="O97" s="18" t="str">
        <f>'P10'!$E88</f>
        <v>NT</v>
      </c>
      <c r="P97" s="18" t="str">
        <f>'P11'!$E88</f>
        <v>NT</v>
      </c>
      <c r="Q97" s="18" t="str">
        <f>'P12'!$E88</f>
        <v>NT</v>
      </c>
      <c r="R97" s="18" t="str">
        <f>'P13'!$E88</f>
        <v>NT</v>
      </c>
      <c r="S97" s="18" t="str">
        <f>'P14'!$E88</f>
        <v>NT</v>
      </c>
      <c r="T97" s="18" t="str">
        <f>'P15'!$E88</f>
        <v>NT</v>
      </c>
      <c r="U97" s="20">
        <f t="shared" si="30"/>
        <v>0</v>
      </c>
      <c r="V97" s="20">
        <f t="shared" si="31"/>
        <v>0</v>
      </c>
      <c r="W97" s="20">
        <f t="shared" si="32"/>
        <v>0</v>
      </c>
      <c r="X97" s="20">
        <f t="shared" si="33"/>
        <v>15</v>
      </c>
      <c r="Y97" s="13" t="str">
        <f t="shared" si="34"/>
        <v>NT</v>
      </c>
      <c r="Z97" s="13"/>
      <c r="AA97" s="13">
        <v>11</v>
      </c>
      <c r="AB97" s="18" t="str">
        <f>Criteria!$C87</f>
        <v>11.10</v>
      </c>
      <c r="AC97" s="18" t="str">
        <f>Criteria!$A$78</f>
        <v>FORMS</v>
      </c>
      <c r="AD97" s="18" t="str">
        <f>'P01'!$F88</f>
        <v>N</v>
      </c>
      <c r="AE97" s="18" t="str">
        <f>'P02'!$F88</f>
        <v>N</v>
      </c>
      <c r="AF97" s="18" t="str">
        <f>'P03'!$F88</f>
        <v>N</v>
      </c>
      <c r="AG97" s="18" t="str">
        <f>'P04'!$F88</f>
        <v>N</v>
      </c>
      <c r="AH97" s="18" t="str">
        <f>'P05'!$F88</f>
        <v>N</v>
      </c>
      <c r="AI97" s="18" t="str">
        <f>'P06'!$F88</f>
        <v>N</v>
      </c>
      <c r="AJ97" s="18" t="str">
        <f>'P07'!$F88</f>
        <v>N</v>
      </c>
      <c r="AK97" s="18" t="str">
        <f>'P08'!$F88</f>
        <v>N</v>
      </c>
      <c r="AL97" s="18" t="str">
        <f>'P09'!$F88</f>
        <v>N</v>
      </c>
      <c r="AM97" s="18" t="str">
        <f>'P10'!$F88</f>
        <v>N</v>
      </c>
      <c r="AN97" s="18" t="str">
        <f>'P11'!$F88</f>
        <v>N</v>
      </c>
      <c r="AO97" s="18" t="str">
        <f>'P12'!$F88</f>
        <v>N</v>
      </c>
      <c r="AP97" s="18" t="str">
        <f>'P13'!$F88</f>
        <v>N</v>
      </c>
      <c r="AQ97" s="18" t="str">
        <f>'P14'!$F88</f>
        <v>N</v>
      </c>
      <c r="AR97" s="18" t="str">
        <f>'P15'!$F88</f>
        <v>N</v>
      </c>
      <c r="AS97" s="20">
        <f t="shared" si="35"/>
        <v>0</v>
      </c>
      <c r="AT97" s="20">
        <f t="shared" si="36"/>
        <v>0</v>
      </c>
    </row>
    <row r="98" spans="1:46" x14ac:dyDescent="0.25">
      <c r="A98" s="13">
        <v>11</v>
      </c>
      <c r="B98" s="18" t="str">
        <f>Criteria!$B88</f>
        <v>RGAA</v>
      </c>
      <c r="C98" s="18" t="str">
        <f>Criteria!$C88</f>
        <v>11.11</v>
      </c>
      <c r="D98" s="18" t="str">
        <f>Criteria!$A$78</f>
        <v>FORMS</v>
      </c>
      <c r="E98" s="18" t="s">
        <v>139</v>
      </c>
      <c r="F98" s="18" t="str">
        <f>'P01'!$E89</f>
        <v>NT</v>
      </c>
      <c r="G98" s="18" t="str">
        <f>'P02'!$E89</f>
        <v>NT</v>
      </c>
      <c r="H98" s="18" t="str">
        <f>'P03'!$E89</f>
        <v>NT</v>
      </c>
      <c r="I98" s="18" t="str">
        <f>'P04'!$E89</f>
        <v>NT</v>
      </c>
      <c r="J98" s="18" t="str">
        <f>'P05'!$E89</f>
        <v>NT</v>
      </c>
      <c r="K98" s="18" t="str">
        <f>'P06'!$E89</f>
        <v>NT</v>
      </c>
      <c r="L98" s="18" t="str">
        <f>'P07'!$E89</f>
        <v>NT</v>
      </c>
      <c r="M98" s="18" t="str">
        <f>'P08'!$E89</f>
        <v>NT</v>
      </c>
      <c r="N98" s="18" t="str">
        <f>'P09'!$E89</f>
        <v>NT</v>
      </c>
      <c r="O98" s="18" t="str">
        <f>'P10'!$E89</f>
        <v>NT</v>
      </c>
      <c r="P98" s="18" t="str">
        <f>'P11'!$E89</f>
        <v>NT</v>
      </c>
      <c r="Q98" s="18" t="str">
        <f>'P12'!$E89</f>
        <v>NT</v>
      </c>
      <c r="R98" s="18" t="str">
        <f>'P13'!$E89</f>
        <v>NT</v>
      </c>
      <c r="S98" s="18" t="str">
        <f>'P14'!$E89</f>
        <v>NT</v>
      </c>
      <c r="T98" s="18" t="str">
        <f>'P15'!$E89</f>
        <v>NT</v>
      </c>
      <c r="U98" s="20">
        <f t="shared" si="30"/>
        <v>0</v>
      </c>
      <c r="V98" s="20">
        <f t="shared" si="31"/>
        <v>0</v>
      </c>
      <c r="W98" s="20">
        <f t="shared" si="32"/>
        <v>0</v>
      </c>
      <c r="X98" s="20">
        <f t="shared" si="33"/>
        <v>15</v>
      </c>
      <c r="Y98" s="13" t="str">
        <f t="shared" si="34"/>
        <v>NT</v>
      </c>
      <c r="Z98" s="13"/>
      <c r="AA98" s="13">
        <v>11</v>
      </c>
      <c r="AB98" s="18" t="str">
        <f>Criteria!$C88</f>
        <v>11.11</v>
      </c>
      <c r="AC98" s="18" t="str">
        <f>Criteria!$A$78</f>
        <v>FORMS</v>
      </c>
      <c r="AD98" s="18" t="str">
        <f>'P01'!$F89</f>
        <v>N</v>
      </c>
      <c r="AE98" s="18" t="str">
        <f>'P02'!$F89</f>
        <v>N</v>
      </c>
      <c r="AF98" s="18" t="str">
        <f>'P03'!$F89</f>
        <v>N</v>
      </c>
      <c r="AG98" s="18" t="str">
        <f>'P04'!$F89</f>
        <v>N</v>
      </c>
      <c r="AH98" s="18" t="str">
        <f>'P05'!$F89</f>
        <v>N</v>
      </c>
      <c r="AI98" s="18" t="str">
        <f>'P06'!$F89</f>
        <v>N</v>
      </c>
      <c r="AJ98" s="18" t="str">
        <f>'P07'!$F89</f>
        <v>N</v>
      </c>
      <c r="AK98" s="18" t="str">
        <f>'P08'!$F89</f>
        <v>N</v>
      </c>
      <c r="AL98" s="18" t="str">
        <f>'P09'!$F89</f>
        <v>N</v>
      </c>
      <c r="AM98" s="18" t="str">
        <f>'P10'!$F89</f>
        <v>N</v>
      </c>
      <c r="AN98" s="18" t="str">
        <f>'P11'!$F89</f>
        <v>N</v>
      </c>
      <c r="AO98" s="18" t="str">
        <f>'P12'!$F89</f>
        <v>N</v>
      </c>
      <c r="AP98" s="18" t="str">
        <f>'P13'!$F89</f>
        <v>N</v>
      </c>
      <c r="AQ98" s="18" t="str">
        <f>'P14'!$F89</f>
        <v>N</v>
      </c>
      <c r="AR98" s="18" t="str">
        <f>'P15'!$F89</f>
        <v>N</v>
      </c>
      <c r="AS98" s="20">
        <f t="shared" si="35"/>
        <v>0</v>
      </c>
      <c r="AT98" s="20">
        <f t="shared" si="36"/>
        <v>0</v>
      </c>
    </row>
    <row r="99" spans="1:46" x14ac:dyDescent="0.25">
      <c r="A99" s="13">
        <v>11</v>
      </c>
      <c r="B99" s="18" t="str">
        <f>Criteria!$B89</f>
        <v>RGAA</v>
      </c>
      <c r="C99" s="18" t="str">
        <f>Criteria!$C89</f>
        <v>11.12</v>
      </c>
      <c r="D99" s="18" t="str">
        <f>Criteria!$A$78</f>
        <v>FORMS</v>
      </c>
      <c r="E99" s="18" t="s">
        <v>139</v>
      </c>
      <c r="F99" s="18" t="str">
        <f>'P01'!$E90</f>
        <v>NT</v>
      </c>
      <c r="G99" s="18" t="str">
        <f>'P02'!$E90</f>
        <v>NT</v>
      </c>
      <c r="H99" s="18" t="str">
        <f>'P03'!$E90</f>
        <v>NT</v>
      </c>
      <c r="I99" s="18" t="str">
        <f>'P04'!$E90</f>
        <v>NT</v>
      </c>
      <c r="J99" s="18" t="str">
        <f>'P05'!$E90</f>
        <v>NT</v>
      </c>
      <c r="K99" s="18" t="str">
        <f>'P06'!$E90</f>
        <v>NT</v>
      </c>
      <c r="L99" s="18" t="str">
        <f>'P07'!$E90</f>
        <v>NT</v>
      </c>
      <c r="M99" s="18" t="str">
        <f>'P08'!$E90</f>
        <v>NT</v>
      </c>
      <c r="N99" s="18" t="str">
        <f>'P09'!$E90</f>
        <v>NT</v>
      </c>
      <c r="O99" s="18" t="str">
        <f>'P10'!$E90</f>
        <v>NT</v>
      </c>
      <c r="P99" s="18" t="str">
        <f>'P11'!$E90</f>
        <v>NT</v>
      </c>
      <c r="Q99" s="18" t="str">
        <f>'P12'!$E90</f>
        <v>NT</v>
      </c>
      <c r="R99" s="18" t="str">
        <f>'P13'!$E90</f>
        <v>NT</v>
      </c>
      <c r="S99" s="18" t="str">
        <f>'P14'!$E90</f>
        <v>NT</v>
      </c>
      <c r="T99" s="18" t="str">
        <f>'P15'!$E90</f>
        <v>NT</v>
      </c>
      <c r="U99" s="20">
        <f t="shared" si="30"/>
        <v>0</v>
      </c>
      <c r="V99" s="20">
        <f t="shared" si="31"/>
        <v>0</v>
      </c>
      <c r="W99" s="20">
        <f t="shared" si="32"/>
        <v>0</v>
      </c>
      <c r="X99" s="20">
        <f t="shared" si="33"/>
        <v>15</v>
      </c>
      <c r="Y99" s="13" t="str">
        <f t="shared" si="34"/>
        <v>NT</v>
      </c>
      <c r="Z99" s="13"/>
      <c r="AA99" s="13">
        <v>11</v>
      </c>
      <c r="AB99" s="18" t="str">
        <f>Criteria!$C89</f>
        <v>11.12</v>
      </c>
      <c r="AC99" s="18" t="str">
        <f>Criteria!$A$78</f>
        <v>FORMS</v>
      </c>
      <c r="AD99" s="18" t="str">
        <f>'P01'!$F90</f>
        <v>N</v>
      </c>
      <c r="AE99" s="18" t="str">
        <f>'P02'!$F90</f>
        <v>N</v>
      </c>
      <c r="AF99" s="18" t="str">
        <f>'P03'!$F90</f>
        <v>N</v>
      </c>
      <c r="AG99" s="18" t="str">
        <f>'P04'!$F90</f>
        <v>N</v>
      </c>
      <c r="AH99" s="18" t="str">
        <f>'P05'!$F90</f>
        <v>N</v>
      </c>
      <c r="AI99" s="18" t="str">
        <f>'P06'!$F90</f>
        <v>N</v>
      </c>
      <c r="AJ99" s="18" t="str">
        <f>'P07'!$F90</f>
        <v>N</v>
      </c>
      <c r="AK99" s="18" t="str">
        <f>'P08'!$F90</f>
        <v>N</v>
      </c>
      <c r="AL99" s="18" t="str">
        <f>'P09'!$F90</f>
        <v>N</v>
      </c>
      <c r="AM99" s="18" t="str">
        <f>'P10'!$F90</f>
        <v>N</v>
      </c>
      <c r="AN99" s="18" t="str">
        <f>'P11'!$F90</f>
        <v>N</v>
      </c>
      <c r="AO99" s="18" t="str">
        <f>'P12'!$F90</f>
        <v>N</v>
      </c>
      <c r="AP99" s="18" t="str">
        <f>'P13'!$F90</f>
        <v>N</v>
      </c>
      <c r="AQ99" s="18" t="str">
        <f>'P14'!$F90</f>
        <v>N</v>
      </c>
      <c r="AR99" s="18" t="str">
        <f>'P15'!$F90</f>
        <v>N</v>
      </c>
      <c r="AS99" s="20">
        <f t="shared" si="35"/>
        <v>0</v>
      </c>
      <c r="AT99" s="20">
        <f t="shared" si="36"/>
        <v>0</v>
      </c>
    </row>
    <row r="100" spans="1:46" x14ac:dyDescent="0.25">
      <c r="A100" s="13">
        <v>11</v>
      </c>
      <c r="B100" s="18" t="str">
        <f>Criteria!$B90</f>
        <v>RGAA</v>
      </c>
      <c r="C100" s="18" t="str">
        <f>Criteria!$C90</f>
        <v>11.13</v>
      </c>
      <c r="D100" s="18" t="str">
        <f>Criteria!$A$78</f>
        <v>FORMS</v>
      </c>
      <c r="E100" s="18" t="s">
        <v>139</v>
      </c>
      <c r="F100" s="18" t="str">
        <f>'P01'!$E91</f>
        <v>NT</v>
      </c>
      <c r="G100" s="18" t="str">
        <f>'P02'!$E91</f>
        <v>NT</v>
      </c>
      <c r="H100" s="18" t="str">
        <f>'P03'!$E91</f>
        <v>NT</v>
      </c>
      <c r="I100" s="18" t="str">
        <f>'P04'!$E91</f>
        <v>NT</v>
      </c>
      <c r="J100" s="18" t="str">
        <f>'P05'!$E91</f>
        <v>NT</v>
      </c>
      <c r="K100" s="18" t="str">
        <f>'P06'!$E91</f>
        <v>NT</v>
      </c>
      <c r="L100" s="18" t="str">
        <f>'P07'!$E91</f>
        <v>NT</v>
      </c>
      <c r="M100" s="18" t="str">
        <f>'P08'!$E91</f>
        <v>NT</v>
      </c>
      <c r="N100" s="18" t="str">
        <f>'P09'!$E91</f>
        <v>NT</v>
      </c>
      <c r="O100" s="18" t="str">
        <f>'P10'!$E91</f>
        <v>NT</v>
      </c>
      <c r="P100" s="18" t="str">
        <f>'P11'!$E91</f>
        <v>NT</v>
      </c>
      <c r="Q100" s="18" t="str">
        <f>'P12'!$E91</f>
        <v>NT</v>
      </c>
      <c r="R100" s="18" t="str">
        <f>'P13'!$E91</f>
        <v>NT</v>
      </c>
      <c r="S100" s="18" t="str">
        <f>'P14'!$E91</f>
        <v>NT</v>
      </c>
      <c r="T100" s="18" t="str">
        <f>'P15'!$E91</f>
        <v>NT</v>
      </c>
      <c r="U100" s="20">
        <f t="shared" si="30"/>
        <v>0</v>
      </c>
      <c r="V100" s="20">
        <f t="shared" si="31"/>
        <v>0</v>
      </c>
      <c r="W100" s="20">
        <f t="shared" si="32"/>
        <v>0</v>
      </c>
      <c r="X100" s="20">
        <f t="shared" si="33"/>
        <v>15</v>
      </c>
      <c r="Y100" s="13" t="str">
        <f t="shared" si="34"/>
        <v>NT</v>
      </c>
      <c r="Z100" s="13"/>
      <c r="AA100" s="13">
        <v>11</v>
      </c>
      <c r="AB100" s="18" t="str">
        <f>Criteria!$C90</f>
        <v>11.13</v>
      </c>
      <c r="AC100" s="18" t="str">
        <f>Criteria!$A$78</f>
        <v>FORMS</v>
      </c>
      <c r="AD100" s="18" t="str">
        <f>'P01'!$F91</f>
        <v>N</v>
      </c>
      <c r="AE100" s="18" t="str">
        <f>'P02'!$F91</f>
        <v>N</v>
      </c>
      <c r="AF100" s="18" t="str">
        <f>'P03'!$F91</f>
        <v>N</v>
      </c>
      <c r="AG100" s="18" t="str">
        <f>'P04'!$F91</f>
        <v>N</v>
      </c>
      <c r="AH100" s="18" t="str">
        <f>'P05'!$F91</f>
        <v>N</v>
      </c>
      <c r="AI100" s="18" t="str">
        <f>'P06'!$F91</f>
        <v>N</v>
      </c>
      <c r="AJ100" s="18" t="str">
        <f>'P07'!$F91</f>
        <v>N</v>
      </c>
      <c r="AK100" s="18" t="str">
        <f>'P08'!$F91</f>
        <v>N</v>
      </c>
      <c r="AL100" s="18" t="str">
        <f>'P09'!$F91</f>
        <v>N</v>
      </c>
      <c r="AM100" s="18" t="str">
        <f>'P10'!$F91</f>
        <v>N</v>
      </c>
      <c r="AN100" s="18" t="str">
        <f>'P11'!$F91</f>
        <v>N</v>
      </c>
      <c r="AO100" s="18" t="str">
        <f>'P12'!$F91</f>
        <v>N</v>
      </c>
      <c r="AP100" s="18" t="str">
        <f>'P13'!$F91</f>
        <v>N</v>
      </c>
      <c r="AQ100" s="18" t="str">
        <f>'P14'!$F91</f>
        <v>N</v>
      </c>
      <c r="AR100" s="18" t="str">
        <f>'P15'!$F91</f>
        <v>N</v>
      </c>
      <c r="AS100" s="20">
        <f t="shared" si="35"/>
        <v>0</v>
      </c>
      <c r="AT100" s="20">
        <f t="shared" si="36"/>
        <v>0</v>
      </c>
    </row>
    <row r="101" spans="1:46" x14ac:dyDescent="0.25">
      <c r="A101" s="55"/>
      <c r="B101" s="56"/>
      <c r="C101" s="56"/>
      <c r="D101" s="56"/>
      <c r="E101" s="56"/>
      <c r="F101" s="56"/>
      <c r="G101" s="56"/>
      <c r="H101" s="56"/>
      <c r="I101" s="56"/>
      <c r="J101" s="56"/>
      <c r="K101" s="56"/>
      <c r="L101" s="56"/>
      <c r="M101" s="56"/>
      <c r="N101" s="56"/>
      <c r="O101" s="56"/>
      <c r="P101" s="56"/>
      <c r="Q101" s="56"/>
      <c r="R101" s="56"/>
      <c r="S101" s="56"/>
      <c r="T101" s="56"/>
      <c r="U101" s="60">
        <f>SUM(U88:U100)</f>
        <v>0</v>
      </c>
      <c r="V101" s="60">
        <f t="shared" ref="V101:X101" si="39">SUM(V88:V100)</f>
        <v>0</v>
      </c>
      <c r="W101" s="60">
        <f t="shared" si="39"/>
        <v>0</v>
      </c>
      <c r="X101" s="60">
        <f t="shared" si="39"/>
        <v>195</v>
      </c>
      <c r="Y101" s="13"/>
      <c r="Z101" s="13"/>
      <c r="AA101" s="55"/>
      <c r="AB101" s="56"/>
      <c r="AC101" s="56"/>
      <c r="AD101" s="56"/>
      <c r="AE101" s="56"/>
      <c r="AF101" s="56"/>
      <c r="AG101" s="56"/>
      <c r="AH101" s="56"/>
      <c r="AI101" s="56"/>
      <c r="AJ101" s="56"/>
      <c r="AK101" s="56"/>
      <c r="AL101" s="56"/>
      <c r="AM101" s="56"/>
      <c r="AN101" s="56"/>
      <c r="AO101" s="56"/>
      <c r="AP101" s="56"/>
      <c r="AQ101" s="56"/>
      <c r="AR101" s="56"/>
      <c r="AS101" s="60">
        <f>SUM(AS88:AS100)</f>
        <v>0</v>
      </c>
      <c r="AT101" s="60">
        <f t="shared" ref="AT101" si="40">SUM(AT88:AT100)</f>
        <v>0</v>
      </c>
    </row>
    <row r="102" spans="1:46" x14ac:dyDescent="0.25">
      <c r="A102" s="13">
        <v>12</v>
      </c>
      <c r="B102" s="18" t="str">
        <f>Criteria!$B91</f>
        <v>RGAA</v>
      </c>
      <c r="C102" s="18" t="str">
        <f>Criteria!$C91</f>
        <v>12.1</v>
      </c>
      <c r="D102" s="18" t="str">
        <f>Criteria!$A$91</f>
        <v>NAVIGATION</v>
      </c>
      <c r="E102" s="18" t="s">
        <v>139</v>
      </c>
      <c r="F102" s="18" t="str">
        <f>'P01'!$E92</f>
        <v>NT</v>
      </c>
      <c r="G102" s="18" t="str">
        <f>'P02'!$E92</f>
        <v>NT</v>
      </c>
      <c r="H102" s="18" t="str">
        <f>'P03'!$E92</f>
        <v>NT</v>
      </c>
      <c r="I102" s="18" t="str">
        <f>'P04'!$E92</f>
        <v>NT</v>
      </c>
      <c r="J102" s="18" t="str">
        <f>'P05'!$E92</f>
        <v>NT</v>
      </c>
      <c r="K102" s="18" t="str">
        <f>'P06'!$E92</f>
        <v>NT</v>
      </c>
      <c r="L102" s="18" t="str">
        <f>'P07'!$E92</f>
        <v>NT</v>
      </c>
      <c r="M102" s="18" t="str">
        <f>'P08'!$E92</f>
        <v>NT</v>
      </c>
      <c r="N102" s="18" t="str">
        <f>'P09'!$E92</f>
        <v>NT</v>
      </c>
      <c r="O102" s="18" t="str">
        <f>'P10'!$E92</f>
        <v>NT</v>
      </c>
      <c r="P102" s="18" t="str">
        <f>'P11'!$E92</f>
        <v>NT</v>
      </c>
      <c r="Q102" s="18" t="str">
        <f>'P12'!$E92</f>
        <v>NT</v>
      </c>
      <c r="R102" s="18" t="str">
        <f>'P13'!$E92</f>
        <v>NT</v>
      </c>
      <c r="S102" s="18" t="str">
        <f>'P14'!$E92</f>
        <v>NT</v>
      </c>
      <c r="T102" s="18" t="str">
        <f>'P15'!$E92</f>
        <v>NT</v>
      </c>
      <c r="U102" s="20">
        <f t="shared" si="30"/>
        <v>0</v>
      </c>
      <c r="V102" s="20">
        <f t="shared" si="31"/>
        <v>0</v>
      </c>
      <c r="W102" s="20">
        <f t="shared" si="32"/>
        <v>0</v>
      </c>
      <c r="X102" s="20">
        <f t="shared" si="33"/>
        <v>15</v>
      </c>
      <c r="Y102" s="13" t="str">
        <f t="shared" si="34"/>
        <v>NT</v>
      </c>
      <c r="Z102" s="13"/>
      <c r="AA102" s="13">
        <v>12</v>
      </c>
      <c r="AB102" s="18" t="str">
        <f>Criteria!$C91</f>
        <v>12.1</v>
      </c>
      <c r="AC102" s="18" t="str">
        <f>Criteria!$A$91</f>
        <v>NAVIGATION</v>
      </c>
      <c r="AD102" s="18" t="str">
        <f>'P01'!$F92</f>
        <v>N</v>
      </c>
      <c r="AE102" s="18" t="str">
        <f>'P02'!$F92</f>
        <v>N</v>
      </c>
      <c r="AF102" s="18" t="str">
        <f>'P03'!$F92</f>
        <v>N</v>
      </c>
      <c r="AG102" s="18" t="str">
        <f>'P04'!$F92</f>
        <v>N</v>
      </c>
      <c r="AH102" s="18" t="str">
        <f>'P05'!$F92</f>
        <v>N</v>
      </c>
      <c r="AI102" s="18" t="str">
        <f>'P06'!$F92</f>
        <v>N</v>
      </c>
      <c r="AJ102" s="18" t="str">
        <f>'P07'!$F92</f>
        <v>N</v>
      </c>
      <c r="AK102" s="18" t="str">
        <f>'P08'!$F92</f>
        <v>N</v>
      </c>
      <c r="AL102" s="18" t="str">
        <f>'P09'!$F92</f>
        <v>N</v>
      </c>
      <c r="AM102" s="18" t="str">
        <f>'P10'!$F92</f>
        <v>N</v>
      </c>
      <c r="AN102" s="18" t="str">
        <f>'P11'!$F92</f>
        <v>N</v>
      </c>
      <c r="AO102" s="18" t="str">
        <f>'P12'!$F92</f>
        <v>N</v>
      </c>
      <c r="AP102" s="18" t="str">
        <f>'P13'!$F92</f>
        <v>N</v>
      </c>
      <c r="AQ102" s="18" t="str">
        <f>'P14'!$F92</f>
        <v>N</v>
      </c>
      <c r="AR102" s="18" t="str">
        <f>'P15'!$F92</f>
        <v>N</v>
      </c>
      <c r="AS102" s="20">
        <f t="shared" si="35"/>
        <v>0</v>
      </c>
      <c r="AT102" s="20">
        <f t="shared" si="36"/>
        <v>0</v>
      </c>
    </row>
    <row r="103" spans="1:46" x14ac:dyDescent="0.25">
      <c r="A103" s="13">
        <v>12</v>
      </c>
      <c r="B103" s="18" t="str">
        <f>Criteria!$B92</f>
        <v>RGAA</v>
      </c>
      <c r="C103" s="18" t="str">
        <f>Criteria!$C92</f>
        <v>12.2</v>
      </c>
      <c r="D103" s="18" t="str">
        <f>Criteria!$A$91</f>
        <v>NAVIGATION</v>
      </c>
      <c r="E103" s="18" t="s">
        <v>139</v>
      </c>
      <c r="F103" s="18" t="str">
        <f>'P01'!$E93</f>
        <v>NT</v>
      </c>
      <c r="G103" s="18" t="str">
        <f>'P02'!$E93</f>
        <v>NT</v>
      </c>
      <c r="H103" s="18" t="str">
        <f>'P03'!$E93</f>
        <v>NT</v>
      </c>
      <c r="I103" s="18" t="str">
        <f>'P04'!$E93</f>
        <v>NT</v>
      </c>
      <c r="J103" s="18" t="str">
        <f>'P05'!$E93</f>
        <v>NT</v>
      </c>
      <c r="K103" s="18" t="str">
        <f>'P06'!$E93</f>
        <v>NT</v>
      </c>
      <c r="L103" s="18" t="str">
        <f>'P07'!$E93</f>
        <v>NT</v>
      </c>
      <c r="M103" s="18" t="str">
        <f>'P08'!$E93</f>
        <v>NT</v>
      </c>
      <c r="N103" s="18" t="str">
        <f>'P09'!$E93</f>
        <v>NT</v>
      </c>
      <c r="O103" s="18" t="str">
        <f>'P10'!$E93</f>
        <v>NT</v>
      </c>
      <c r="P103" s="18" t="str">
        <f>'P11'!$E93</f>
        <v>NT</v>
      </c>
      <c r="Q103" s="18" t="str">
        <f>'P12'!$E93</f>
        <v>NT</v>
      </c>
      <c r="R103" s="18" t="str">
        <f>'P13'!$E93</f>
        <v>NT</v>
      </c>
      <c r="S103" s="18" t="str">
        <f>'P14'!$E93</f>
        <v>NT</v>
      </c>
      <c r="T103" s="18" t="str">
        <f>'P15'!$E93</f>
        <v>NT</v>
      </c>
      <c r="U103" s="20">
        <f t="shared" si="30"/>
        <v>0</v>
      </c>
      <c r="V103" s="20">
        <f t="shared" si="31"/>
        <v>0</v>
      </c>
      <c r="W103" s="20">
        <f t="shared" si="32"/>
        <v>0</v>
      </c>
      <c r="X103" s="20">
        <f t="shared" si="33"/>
        <v>15</v>
      </c>
      <c r="Y103" s="13" t="str">
        <f t="shared" si="34"/>
        <v>NT</v>
      </c>
      <c r="Z103" s="13"/>
      <c r="AA103" s="13">
        <v>12</v>
      </c>
      <c r="AB103" s="18" t="str">
        <f>Criteria!$C92</f>
        <v>12.2</v>
      </c>
      <c r="AC103" s="18" t="str">
        <f>Criteria!$A$91</f>
        <v>NAVIGATION</v>
      </c>
      <c r="AD103" s="18" t="str">
        <f>'P01'!$F93</f>
        <v>N</v>
      </c>
      <c r="AE103" s="18" t="str">
        <f>'P02'!$F93</f>
        <v>N</v>
      </c>
      <c r="AF103" s="18" t="str">
        <f>'P03'!$F93</f>
        <v>N</v>
      </c>
      <c r="AG103" s="18" t="str">
        <f>'P04'!$F93</f>
        <v>N</v>
      </c>
      <c r="AH103" s="18" t="str">
        <f>'P05'!$F93</f>
        <v>N</v>
      </c>
      <c r="AI103" s="18" t="str">
        <f>'P06'!$F93</f>
        <v>N</v>
      </c>
      <c r="AJ103" s="18" t="str">
        <f>'P07'!$F93</f>
        <v>N</v>
      </c>
      <c r="AK103" s="18" t="str">
        <f>'P08'!$F93</f>
        <v>N</v>
      </c>
      <c r="AL103" s="18" t="str">
        <f>'P09'!$F93</f>
        <v>N</v>
      </c>
      <c r="AM103" s="18" t="str">
        <f>'P10'!$F93</f>
        <v>N</v>
      </c>
      <c r="AN103" s="18" t="str">
        <f>'P11'!$F93</f>
        <v>N</v>
      </c>
      <c r="AO103" s="18" t="str">
        <f>'P12'!$F93</f>
        <v>N</v>
      </c>
      <c r="AP103" s="18" t="str">
        <f>'P13'!$F93</f>
        <v>N</v>
      </c>
      <c r="AQ103" s="18" t="str">
        <f>'P14'!$F93</f>
        <v>N</v>
      </c>
      <c r="AR103" s="18" t="str">
        <f>'P15'!$F93</f>
        <v>N</v>
      </c>
      <c r="AS103" s="20">
        <f t="shared" si="35"/>
        <v>0</v>
      </c>
      <c r="AT103" s="20">
        <f t="shared" si="36"/>
        <v>0</v>
      </c>
    </row>
    <row r="104" spans="1:46" x14ac:dyDescent="0.25">
      <c r="A104" s="13">
        <v>12</v>
      </c>
      <c r="B104" s="18" t="str">
        <f>Criteria!$B93</f>
        <v>RGAA</v>
      </c>
      <c r="C104" s="18" t="str">
        <f>Criteria!$C93</f>
        <v>12.3</v>
      </c>
      <c r="D104" s="18" t="str">
        <f>Criteria!$A$91</f>
        <v>NAVIGATION</v>
      </c>
      <c r="E104" s="18" t="s">
        <v>139</v>
      </c>
      <c r="F104" s="18" t="str">
        <f>'P01'!$E94</f>
        <v>NT</v>
      </c>
      <c r="G104" s="18" t="str">
        <f>'P02'!$E94</f>
        <v>NT</v>
      </c>
      <c r="H104" s="18" t="str">
        <f>'P03'!$E94</f>
        <v>NT</v>
      </c>
      <c r="I104" s="18" t="str">
        <f>'P04'!$E94</f>
        <v>NT</v>
      </c>
      <c r="J104" s="18" t="str">
        <f>'P05'!$E94</f>
        <v>NT</v>
      </c>
      <c r="K104" s="18" t="str">
        <f>'P06'!$E94</f>
        <v>NT</v>
      </c>
      <c r="L104" s="18" t="str">
        <f>'P07'!$E94</f>
        <v>NT</v>
      </c>
      <c r="M104" s="18" t="str">
        <f>'P08'!$E94</f>
        <v>NT</v>
      </c>
      <c r="N104" s="18" t="str">
        <f>'P09'!$E94</f>
        <v>NT</v>
      </c>
      <c r="O104" s="18" t="str">
        <f>'P10'!$E94</f>
        <v>NT</v>
      </c>
      <c r="P104" s="18" t="str">
        <f>'P11'!$E94</f>
        <v>NT</v>
      </c>
      <c r="Q104" s="18" t="str">
        <f>'P12'!$E94</f>
        <v>NT</v>
      </c>
      <c r="R104" s="18" t="str">
        <f>'P13'!$E94</f>
        <v>NT</v>
      </c>
      <c r="S104" s="18" t="str">
        <f>'P14'!$E94</f>
        <v>NT</v>
      </c>
      <c r="T104" s="18" t="str">
        <f>'P15'!$E94</f>
        <v>NT</v>
      </c>
      <c r="U104" s="20">
        <f t="shared" si="30"/>
        <v>0</v>
      </c>
      <c r="V104" s="20">
        <f t="shared" si="31"/>
        <v>0</v>
      </c>
      <c r="W104" s="20">
        <f t="shared" si="32"/>
        <v>0</v>
      </c>
      <c r="X104" s="20">
        <f t="shared" si="33"/>
        <v>15</v>
      </c>
      <c r="Y104" s="13" t="str">
        <f t="shared" si="34"/>
        <v>NT</v>
      </c>
      <c r="Z104" s="13"/>
      <c r="AA104" s="13">
        <v>12</v>
      </c>
      <c r="AB104" s="18" t="str">
        <f>Criteria!$C93</f>
        <v>12.3</v>
      </c>
      <c r="AC104" s="18" t="str">
        <f>Criteria!$A$91</f>
        <v>NAVIGATION</v>
      </c>
      <c r="AD104" s="18" t="str">
        <f>'P01'!$F94</f>
        <v>N</v>
      </c>
      <c r="AE104" s="18" t="str">
        <f>'P02'!$F94</f>
        <v>N</v>
      </c>
      <c r="AF104" s="18" t="str">
        <f>'P03'!$F94</f>
        <v>N</v>
      </c>
      <c r="AG104" s="18" t="str">
        <f>'P04'!$F94</f>
        <v>N</v>
      </c>
      <c r="AH104" s="18" t="str">
        <f>'P05'!$F94</f>
        <v>N</v>
      </c>
      <c r="AI104" s="18" t="str">
        <f>'P06'!$F94</f>
        <v>N</v>
      </c>
      <c r="AJ104" s="18" t="str">
        <f>'P07'!$F94</f>
        <v>N</v>
      </c>
      <c r="AK104" s="18" t="str">
        <f>'P08'!$F94</f>
        <v>N</v>
      </c>
      <c r="AL104" s="18" t="str">
        <f>'P09'!$F94</f>
        <v>N</v>
      </c>
      <c r="AM104" s="18" t="str">
        <f>'P10'!$F94</f>
        <v>N</v>
      </c>
      <c r="AN104" s="18" t="str">
        <f>'P11'!$F94</f>
        <v>N</v>
      </c>
      <c r="AO104" s="18" t="str">
        <f>'P12'!$F94</f>
        <v>N</v>
      </c>
      <c r="AP104" s="18" t="str">
        <f>'P13'!$F94</f>
        <v>N</v>
      </c>
      <c r="AQ104" s="18" t="str">
        <f>'P14'!$F94</f>
        <v>N</v>
      </c>
      <c r="AR104" s="18" t="str">
        <f>'P15'!$F94</f>
        <v>N</v>
      </c>
      <c r="AS104" s="20">
        <f t="shared" si="35"/>
        <v>0</v>
      </c>
      <c r="AT104" s="20">
        <f t="shared" si="36"/>
        <v>0</v>
      </c>
    </row>
    <row r="105" spans="1:46" x14ac:dyDescent="0.25">
      <c r="A105" s="13">
        <v>12</v>
      </c>
      <c r="B105" s="18" t="str">
        <f>Criteria!$B94</f>
        <v>RGAA</v>
      </c>
      <c r="C105" s="18" t="str">
        <f>Criteria!$C94</f>
        <v>12.4</v>
      </c>
      <c r="D105" s="18" t="str">
        <f>Criteria!$A$91</f>
        <v>NAVIGATION</v>
      </c>
      <c r="E105" s="18" t="s">
        <v>139</v>
      </c>
      <c r="F105" s="18" t="str">
        <f>'P01'!$E95</f>
        <v>NT</v>
      </c>
      <c r="G105" s="18" t="str">
        <f>'P02'!$E95</f>
        <v>NT</v>
      </c>
      <c r="H105" s="18" t="str">
        <f>'P03'!$E95</f>
        <v>NT</v>
      </c>
      <c r="I105" s="18" t="str">
        <f>'P04'!$E95</f>
        <v>NT</v>
      </c>
      <c r="J105" s="18" t="str">
        <f>'P05'!$E95</f>
        <v>NT</v>
      </c>
      <c r="K105" s="18" t="str">
        <f>'P06'!$E95</f>
        <v>NT</v>
      </c>
      <c r="L105" s="18" t="str">
        <f>'P07'!$E95</f>
        <v>NT</v>
      </c>
      <c r="M105" s="18" t="str">
        <f>'P08'!$E95</f>
        <v>NT</v>
      </c>
      <c r="N105" s="18" t="str">
        <f>'P09'!$E95</f>
        <v>NT</v>
      </c>
      <c r="O105" s="18" t="str">
        <f>'P10'!$E95</f>
        <v>NT</v>
      </c>
      <c r="P105" s="18" t="str">
        <f>'P11'!$E95</f>
        <v>NT</v>
      </c>
      <c r="Q105" s="18" t="str">
        <f>'P12'!$E95</f>
        <v>NT</v>
      </c>
      <c r="R105" s="18" t="str">
        <f>'P13'!$E95</f>
        <v>NT</v>
      </c>
      <c r="S105" s="18" t="str">
        <f>'P14'!$E95</f>
        <v>NT</v>
      </c>
      <c r="T105" s="18" t="str">
        <f>'P15'!$E95</f>
        <v>NT</v>
      </c>
      <c r="U105" s="20">
        <f t="shared" si="30"/>
        <v>0</v>
      </c>
      <c r="V105" s="20">
        <f t="shared" si="31"/>
        <v>0</v>
      </c>
      <c r="W105" s="20">
        <f t="shared" si="32"/>
        <v>0</v>
      </c>
      <c r="X105" s="20">
        <f t="shared" si="33"/>
        <v>15</v>
      </c>
      <c r="Y105" s="13" t="str">
        <f t="shared" si="34"/>
        <v>NT</v>
      </c>
      <c r="Z105" s="13"/>
      <c r="AA105" s="13">
        <v>12</v>
      </c>
      <c r="AB105" s="18" t="str">
        <f>Criteria!$C94</f>
        <v>12.4</v>
      </c>
      <c r="AC105" s="18" t="str">
        <f>Criteria!$A$91</f>
        <v>NAVIGATION</v>
      </c>
      <c r="AD105" s="18" t="str">
        <f>'P01'!$F95</f>
        <v>N</v>
      </c>
      <c r="AE105" s="18" t="str">
        <f>'P02'!$F95</f>
        <v>N</v>
      </c>
      <c r="AF105" s="18" t="str">
        <f>'P03'!$F95</f>
        <v>N</v>
      </c>
      <c r="AG105" s="18" t="str">
        <f>'P04'!$F95</f>
        <v>N</v>
      </c>
      <c r="AH105" s="18" t="str">
        <f>'P05'!$F95</f>
        <v>N</v>
      </c>
      <c r="AI105" s="18" t="str">
        <f>'P06'!$F95</f>
        <v>N</v>
      </c>
      <c r="AJ105" s="18" t="str">
        <f>'P07'!$F95</f>
        <v>N</v>
      </c>
      <c r="AK105" s="18" t="str">
        <f>'P08'!$F95</f>
        <v>N</v>
      </c>
      <c r="AL105" s="18" t="str">
        <f>'P09'!$F95</f>
        <v>N</v>
      </c>
      <c r="AM105" s="18" t="str">
        <f>'P10'!$F95</f>
        <v>N</v>
      </c>
      <c r="AN105" s="18" t="str">
        <f>'P11'!$F95</f>
        <v>N</v>
      </c>
      <c r="AO105" s="18" t="str">
        <f>'P12'!$F95</f>
        <v>N</v>
      </c>
      <c r="AP105" s="18" t="str">
        <f>'P13'!$F95</f>
        <v>N</v>
      </c>
      <c r="AQ105" s="18" t="str">
        <f>'P14'!$F95</f>
        <v>N</v>
      </c>
      <c r="AR105" s="18" t="str">
        <f>'P15'!$F95</f>
        <v>N</v>
      </c>
      <c r="AS105" s="20">
        <f t="shared" si="35"/>
        <v>0</v>
      </c>
      <c r="AT105" s="20">
        <f t="shared" si="36"/>
        <v>0</v>
      </c>
    </row>
    <row r="106" spans="1:46" x14ac:dyDescent="0.25">
      <c r="A106" s="13">
        <v>12</v>
      </c>
      <c r="B106" s="18" t="str">
        <f>Criteria!$B95</f>
        <v>RGAA</v>
      </c>
      <c r="C106" s="18" t="str">
        <f>Criteria!$C95</f>
        <v>12.5</v>
      </c>
      <c r="D106" s="18" t="str">
        <f>Criteria!$A$91</f>
        <v>NAVIGATION</v>
      </c>
      <c r="E106" s="18" t="s">
        <v>139</v>
      </c>
      <c r="F106" s="18" t="str">
        <f>'P01'!$E96</f>
        <v>NT</v>
      </c>
      <c r="G106" s="18" t="str">
        <f>'P02'!$E96</f>
        <v>NT</v>
      </c>
      <c r="H106" s="18" t="str">
        <f>'P03'!$E96</f>
        <v>NT</v>
      </c>
      <c r="I106" s="18" t="str">
        <f>'P04'!$E96</f>
        <v>NT</v>
      </c>
      <c r="J106" s="18" t="str">
        <f>'P05'!$E96</f>
        <v>NT</v>
      </c>
      <c r="K106" s="18" t="str">
        <f>'P06'!$E96</f>
        <v>NT</v>
      </c>
      <c r="L106" s="18" t="str">
        <f>'P07'!$E96</f>
        <v>NT</v>
      </c>
      <c r="M106" s="18" t="str">
        <f>'P08'!$E96</f>
        <v>NT</v>
      </c>
      <c r="N106" s="18" t="str">
        <f>'P09'!$E96</f>
        <v>NT</v>
      </c>
      <c r="O106" s="18" t="str">
        <f>'P10'!$E96</f>
        <v>NT</v>
      </c>
      <c r="P106" s="18" t="str">
        <f>'P11'!$E96</f>
        <v>NT</v>
      </c>
      <c r="Q106" s="18" t="str">
        <f>'P12'!$E96</f>
        <v>NT</v>
      </c>
      <c r="R106" s="18" t="str">
        <f>'P13'!$E96</f>
        <v>NT</v>
      </c>
      <c r="S106" s="18" t="str">
        <f>'P14'!$E96</f>
        <v>NT</v>
      </c>
      <c r="T106" s="18" t="str">
        <f>'P15'!$E96</f>
        <v>NT</v>
      </c>
      <c r="U106" s="20">
        <f t="shared" si="30"/>
        <v>0</v>
      </c>
      <c r="V106" s="20">
        <f t="shared" si="31"/>
        <v>0</v>
      </c>
      <c r="W106" s="20">
        <f t="shared" si="32"/>
        <v>0</v>
      </c>
      <c r="X106" s="20">
        <f t="shared" si="33"/>
        <v>15</v>
      </c>
      <c r="Y106" s="13" t="str">
        <f t="shared" si="34"/>
        <v>NT</v>
      </c>
      <c r="Z106" s="13"/>
      <c r="AA106" s="13">
        <v>12</v>
      </c>
      <c r="AB106" s="18" t="str">
        <f>Criteria!$C95</f>
        <v>12.5</v>
      </c>
      <c r="AC106" s="18" t="str">
        <f>Criteria!$A$91</f>
        <v>NAVIGATION</v>
      </c>
      <c r="AD106" s="18" t="str">
        <f>'P01'!$F96</f>
        <v>N</v>
      </c>
      <c r="AE106" s="18" t="str">
        <f>'P02'!$F96</f>
        <v>N</v>
      </c>
      <c r="AF106" s="18" t="str">
        <f>'P03'!$F96</f>
        <v>N</v>
      </c>
      <c r="AG106" s="18" t="str">
        <f>'P04'!$F96</f>
        <v>N</v>
      </c>
      <c r="AH106" s="18" t="str">
        <f>'P05'!$F96</f>
        <v>N</v>
      </c>
      <c r="AI106" s="18" t="str">
        <f>'P06'!$F96</f>
        <v>N</v>
      </c>
      <c r="AJ106" s="18" t="str">
        <f>'P07'!$F96</f>
        <v>N</v>
      </c>
      <c r="AK106" s="18" t="str">
        <f>'P08'!$F96</f>
        <v>N</v>
      </c>
      <c r="AL106" s="18" t="str">
        <f>'P09'!$F96</f>
        <v>N</v>
      </c>
      <c r="AM106" s="18" t="str">
        <f>'P10'!$F96</f>
        <v>N</v>
      </c>
      <c r="AN106" s="18" t="str">
        <f>'P11'!$F96</f>
        <v>N</v>
      </c>
      <c r="AO106" s="18" t="str">
        <f>'P12'!$F96</f>
        <v>N</v>
      </c>
      <c r="AP106" s="18" t="str">
        <f>'P13'!$F96</f>
        <v>N</v>
      </c>
      <c r="AQ106" s="18" t="str">
        <f>'P14'!$F96</f>
        <v>N</v>
      </c>
      <c r="AR106" s="18" t="str">
        <f>'P15'!$F96</f>
        <v>N</v>
      </c>
      <c r="AS106" s="20">
        <f t="shared" si="35"/>
        <v>0</v>
      </c>
      <c r="AT106" s="20">
        <f t="shared" si="36"/>
        <v>0</v>
      </c>
    </row>
    <row r="107" spans="1:46" x14ac:dyDescent="0.25">
      <c r="A107" s="13">
        <v>12</v>
      </c>
      <c r="B107" s="18" t="str">
        <f>Criteria!$B96</f>
        <v>RGAA</v>
      </c>
      <c r="C107" s="18" t="str">
        <f>Criteria!$C96</f>
        <v>12.6</v>
      </c>
      <c r="D107" s="18" t="str">
        <f>Criteria!$A$91</f>
        <v>NAVIGATION</v>
      </c>
      <c r="E107" s="18" t="s">
        <v>138</v>
      </c>
      <c r="F107" s="18" t="str">
        <f>'P01'!$E97</f>
        <v>NT</v>
      </c>
      <c r="G107" s="18" t="str">
        <f>'P02'!$E97</f>
        <v>NT</v>
      </c>
      <c r="H107" s="18" t="str">
        <f>'P03'!$E97</f>
        <v>NT</v>
      </c>
      <c r="I107" s="18" t="str">
        <f>'P04'!$E97</f>
        <v>NT</v>
      </c>
      <c r="J107" s="18" t="str">
        <f>'P05'!$E97</f>
        <v>NT</v>
      </c>
      <c r="K107" s="18" t="str">
        <f>'P06'!$E97</f>
        <v>NT</v>
      </c>
      <c r="L107" s="18" t="str">
        <f>'P07'!$E97</f>
        <v>NT</v>
      </c>
      <c r="M107" s="18" t="str">
        <f>'P08'!$E97</f>
        <v>NT</v>
      </c>
      <c r="N107" s="18" t="str">
        <f>'P09'!$E97</f>
        <v>NT</v>
      </c>
      <c r="O107" s="18" t="str">
        <f>'P10'!$E97</f>
        <v>NT</v>
      </c>
      <c r="P107" s="18" t="str">
        <f>'P11'!$E97</f>
        <v>NT</v>
      </c>
      <c r="Q107" s="18" t="str">
        <f>'P12'!$E97</f>
        <v>NT</v>
      </c>
      <c r="R107" s="18" t="str">
        <f>'P13'!$E97</f>
        <v>NT</v>
      </c>
      <c r="S107" s="18" t="str">
        <f>'P14'!$E97</f>
        <v>NT</v>
      </c>
      <c r="T107" s="18" t="str">
        <f>'P15'!$E97</f>
        <v>NT</v>
      </c>
      <c r="U107" s="20">
        <f t="shared" si="30"/>
        <v>0</v>
      </c>
      <c r="V107" s="20">
        <f t="shared" si="31"/>
        <v>0</v>
      </c>
      <c r="W107" s="20">
        <f t="shared" si="32"/>
        <v>0</v>
      </c>
      <c r="X107" s="20">
        <f t="shared" si="33"/>
        <v>15</v>
      </c>
      <c r="Y107" s="13" t="str">
        <f t="shared" si="34"/>
        <v>NT</v>
      </c>
      <c r="Z107" s="13"/>
      <c r="AA107" s="13">
        <v>12</v>
      </c>
      <c r="AB107" s="18" t="str">
        <f>Criteria!$C96</f>
        <v>12.6</v>
      </c>
      <c r="AC107" s="18" t="str">
        <f>Criteria!$A$91</f>
        <v>NAVIGATION</v>
      </c>
      <c r="AD107" s="18" t="str">
        <f>'P01'!$F97</f>
        <v>N</v>
      </c>
      <c r="AE107" s="18" t="str">
        <f>'P02'!$F97</f>
        <v>N</v>
      </c>
      <c r="AF107" s="18" t="str">
        <f>'P03'!$F97</f>
        <v>N</v>
      </c>
      <c r="AG107" s="18" t="str">
        <f>'P04'!$F97</f>
        <v>N</v>
      </c>
      <c r="AH107" s="18" t="str">
        <f>'P05'!$F97</f>
        <v>N</v>
      </c>
      <c r="AI107" s="18" t="str">
        <f>'P06'!$F97</f>
        <v>N</v>
      </c>
      <c r="AJ107" s="18" t="str">
        <f>'P07'!$F97</f>
        <v>N</v>
      </c>
      <c r="AK107" s="18" t="str">
        <f>'P08'!$F97</f>
        <v>N</v>
      </c>
      <c r="AL107" s="18" t="str">
        <f>'P09'!$F97</f>
        <v>N</v>
      </c>
      <c r="AM107" s="18" t="str">
        <f>'P10'!$F97</f>
        <v>N</v>
      </c>
      <c r="AN107" s="18" t="str">
        <f>'P11'!$F97</f>
        <v>N</v>
      </c>
      <c r="AO107" s="18" t="str">
        <f>'P12'!$F97</f>
        <v>N</v>
      </c>
      <c r="AP107" s="18" t="str">
        <f>'P13'!$F97</f>
        <v>N</v>
      </c>
      <c r="AQ107" s="18" t="str">
        <f>'P14'!$F97</f>
        <v>N</v>
      </c>
      <c r="AR107" s="18" t="str">
        <f>'P15'!$F97</f>
        <v>N</v>
      </c>
      <c r="AS107" s="20">
        <f t="shared" si="35"/>
        <v>0</v>
      </c>
      <c r="AT107" s="20">
        <f t="shared" si="36"/>
        <v>0</v>
      </c>
    </row>
    <row r="108" spans="1:46" x14ac:dyDescent="0.25">
      <c r="A108" s="13">
        <v>12</v>
      </c>
      <c r="B108" s="18" t="str">
        <f>Criteria!$B97</f>
        <v>RGAA</v>
      </c>
      <c r="C108" s="18" t="str">
        <f>Criteria!$C97</f>
        <v>12.7</v>
      </c>
      <c r="D108" s="18" t="str">
        <f>Criteria!$A$91</f>
        <v>NAVIGATION</v>
      </c>
      <c r="E108" s="18" t="s">
        <v>138</v>
      </c>
      <c r="F108" s="18" t="str">
        <f>'P01'!$E98</f>
        <v>NT</v>
      </c>
      <c r="G108" s="18" t="str">
        <f>'P02'!$E98</f>
        <v>NT</v>
      </c>
      <c r="H108" s="18" t="str">
        <f>'P03'!$E98</f>
        <v>NT</v>
      </c>
      <c r="I108" s="18" t="str">
        <f>'P04'!$E98</f>
        <v>NT</v>
      </c>
      <c r="J108" s="18" t="str">
        <f>'P05'!$E98</f>
        <v>NT</v>
      </c>
      <c r="K108" s="18" t="str">
        <f>'P06'!$E98</f>
        <v>NT</v>
      </c>
      <c r="L108" s="18" t="str">
        <f>'P07'!$E98</f>
        <v>NT</v>
      </c>
      <c r="M108" s="18" t="str">
        <f>'P08'!$E98</f>
        <v>NT</v>
      </c>
      <c r="N108" s="18" t="str">
        <f>'P09'!$E98</f>
        <v>NT</v>
      </c>
      <c r="O108" s="18" t="str">
        <f>'P10'!$E98</f>
        <v>NT</v>
      </c>
      <c r="P108" s="18" t="str">
        <f>'P11'!$E98</f>
        <v>NT</v>
      </c>
      <c r="Q108" s="18" t="str">
        <f>'P12'!$E98</f>
        <v>NT</v>
      </c>
      <c r="R108" s="18" t="str">
        <f>'P13'!$E98</f>
        <v>NT</v>
      </c>
      <c r="S108" s="18" t="str">
        <f>'P14'!$E98</f>
        <v>NT</v>
      </c>
      <c r="T108" s="18" t="str">
        <f>'P15'!$E98</f>
        <v>NT</v>
      </c>
      <c r="U108" s="20">
        <f t="shared" si="30"/>
        <v>0</v>
      </c>
      <c r="V108" s="20">
        <f t="shared" si="31"/>
        <v>0</v>
      </c>
      <c r="W108" s="20">
        <f t="shared" si="32"/>
        <v>0</v>
      </c>
      <c r="X108" s="20">
        <f t="shared" si="33"/>
        <v>15</v>
      </c>
      <c r="Y108" s="13" t="str">
        <f t="shared" si="34"/>
        <v>NT</v>
      </c>
      <c r="Z108" s="13"/>
      <c r="AA108" s="13">
        <v>12</v>
      </c>
      <c r="AB108" s="18" t="str">
        <f>Criteria!$C97</f>
        <v>12.7</v>
      </c>
      <c r="AC108" s="18" t="str">
        <f>Criteria!$A$91</f>
        <v>NAVIGATION</v>
      </c>
      <c r="AD108" s="18" t="str">
        <f>'P01'!$F98</f>
        <v>N</v>
      </c>
      <c r="AE108" s="18" t="str">
        <f>'P02'!$F98</f>
        <v>N</v>
      </c>
      <c r="AF108" s="18" t="str">
        <f>'P03'!$F98</f>
        <v>N</v>
      </c>
      <c r="AG108" s="18" t="str">
        <f>'P04'!$F98</f>
        <v>N</v>
      </c>
      <c r="AH108" s="18" t="str">
        <f>'P05'!$F98</f>
        <v>N</v>
      </c>
      <c r="AI108" s="18" t="str">
        <f>'P06'!$F98</f>
        <v>N</v>
      </c>
      <c r="AJ108" s="18" t="str">
        <f>'P07'!$F98</f>
        <v>N</v>
      </c>
      <c r="AK108" s="18" t="str">
        <f>'P08'!$F98</f>
        <v>N</v>
      </c>
      <c r="AL108" s="18" t="str">
        <f>'P09'!$F98</f>
        <v>N</v>
      </c>
      <c r="AM108" s="18" t="str">
        <f>'P10'!$F98</f>
        <v>N</v>
      </c>
      <c r="AN108" s="18" t="str">
        <f>'P11'!$F98</f>
        <v>N</v>
      </c>
      <c r="AO108" s="18" t="str">
        <f>'P12'!$F98</f>
        <v>N</v>
      </c>
      <c r="AP108" s="18" t="str">
        <f>'P13'!$F98</f>
        <v>N</v>
      </c>
      <c r="AQ108" s="18" t="str">
        <f>'P14'!$F98</f>
        <v>N</v>
      </c>
      <c r="AR108" s="18" t="str">
        <f>'P15'!$F98</f>
        <v>N</v>
      </c>
      <c r="AS108" s="20">
        <f t="shared" si="35"/>
        <v>0</v>
      </c>
      <c r="AT108" s="20">
        <f t="shared" si="36"/>
        <v>0</v>
      </c>
    </row>
    <row r="109" spans="1:46" x14ac:dyDescent="0.25">
      <c r="A109" s="13">
        <v>12</v>
      </c>
      <c r="B109" s="18" t="str">
        <f>Criteria!$B98</f>
        <v>RGAA</v>
      </c>
      <c r="C109" s="18" t="str">
        <f>Criteria!$C98</f>
        <v>12.8</v>
      </c>
      <c r="D109" s="18" t="str">
        <f>Criteria!$A$91</f>
        <v>NAVIGATION</v>
      </c>
      <c r="E109" s="18" t="s">
        <v>138</v>
      </c>
      <c r="F109" s="18" t="str">
        <f>'P01'!$E99</f>
        <v>NT</v>
      </c>
      <c r="G109" s="18" t="str">
        <f>'P02'!$E99</f>
        <v>NT</v>
      </c>
      <c r="H109" s="18" t="str">
        <f>'P03'!$E99</f>
        <v>NT</v>
      </c>
      <c r="I109" s="18" t="str">
        <f>'P04'!$E99</f>
        <v>NT</v>
      </c>
      <c r="J109" s="18" t="str">
        <f>'P05'!$E99</f>
        <v>NT</v>
      </c>
      <c r="K109" s="18" t="str">
        <f>'P06'!$E99</f>
        <v>NT</v>
      </c>
      <c r="L109" s="18" t="str">
        <f>'P07'!$E99</f>
        <v>NT</v>
      </c>
      <c r="M109" s="18" t="str">
        <f>'P08'!$E99</f>
        <v>NT</v>
      </c>
      <c r="N109" s="18" t="str">
        <f>'P09'!$E99</f>
        <v>NT</v>
      </c>
      <c r="O109" s="18" t="str">
        <f>'P10'!$E99</f>
        <v>NT</v>
      </c>
      <c r="P109" s="18" t="str">
        <f>'P11'!$E99</f>
        <v>NT</v>
      </c>
      <c r="Q109" s="18" t="str">
        <f>'P12'!$E99</f>
        <v>NT</v>
      </c>
      <c r="R109" s="18" t="str">
        <f>'P13'!$E99</f>
        <v>NT</v>
      </c>
      <c r="S109" s="18" t="str">
        <f>'P14'!$E99</f>
        <v>NT</v>
      </c>
      <c r="T109" s="18" t="str">
        <f>'P15'!$E99</f>
        <v>NT</v>
      </c>
      <c r="U109" s="20">
        <f t="shared" si="30"/>
        <v>0</v>
      </c>
      <c r="V109" s="20">
        <f t="shared" si="31"/>
        <v>0</v>
      </c>
      <c r="W109" s="20">
        <f t="shared" si="32"/>
        <v>0</v>
      </c>
      <c r="X109" s="20">
        <f t="shared" si="33"/>
        <v>15</v>
      </c>
      <c r="Y109" s="13" t="str">
        <f t="shared" si="34"/>
        <v>NT</v>
      </c>
      <c r="Z109" s="13"/>
      <c r="AA109" s="13">
        <v>12</v>
      </c>
      <c r="AB109" s="18" t="str">
        <f>Criteria!$C98</f>
        <v>12.8</v>
      </c>
      <c r="AC109" s="18" t="str">
        <f>Criteria!$A$91</f>
        <v>NAVIGATION</v>
      </c>
      <c r="AD109" s="18" t="str">
        <f>'P01'!$F99</f>
        <v>N</v>
      </c>
      <c r="AE109" s="18" t="str">
        <f>'P02'!$F99</f>
        <v>N</v>
      </c>
      <c r="AF109" s="18" t="str">
        <f>'P03'!$F99</f>
        <v>N</v>
      </c>
      <c r="AG109" s="18" t="str">
        <f>'P04'!$F99</f>
        <v>N</v>
      </c>
      <c r="AH109" s="18" t="str">
        <f>'P05'!$F99</f>
        <v>N</v>
      </c>
      <c r="AI109" s="18" t="str">
        <f>'P06'!$F99</f>
        <v>N</v>
      </c>
      <c r="AJ109" s="18" t="str">
        <f>'P07'!$F99</f>
        <v>N</v>
      </c>
      <c r="AK109" s="18" t="str">
        <f>'P08'!$F99</f>
        <v>N</v>
      </c>
      <c r="AL109" s="18" t="str">
        <f>'P09'!$F99</f>
        <v>N</v>
      </c>
      <c r="AM109" s="18" t="str">
        <f>'P10'!$F99</f>
        <v>N</v>
      </c>
      <c r="AN109" s="18" t="str">
        <f>'P11'!$F99</f>
        <v>N</v>
      </c>
      <c r="AO109" s="18" t="str">
        <f>'P12'!$F99</f>
        <v>N</v>
      </c>
      <c r="AP109" s="18" t="str">
        <f>'P13'!$F99</f>
        <v>N</v>
      </c>
      <c r="AQ109" s="18" t="str">
        <f>'P14'!$F99</f>
        <v>N</v>
      </c>
      <c r="AR109" s="18" t="str">
        <f>'P15'!$F99</f>
        <v>N</v>
      </c>
      <c r="AS109" s="20">
        <f t="shared" si="35"/>
        <v>0</v>
      </c>
      <c r="AT109" s="20">
        <f t="shared" si="36"/>
        <v>0</v>
      </c>
    </row>
    <row r="110" spans="1:46" x14ac:dyDescent="0.25">
      <c r="A110" s="13">
        <v>12</v>
      </c>
      <c r="B110" s="18" t="str">
        <f>Criteria!$B99</f>
        <v>RGAA</v>
      </c>
      <c r="C110" s="18" t="str">
        <f>Criteria!$C99</f>
        <v>12.9</v>
      </c>
      <c r="D110" s="18" t="str">
        <f>Criteria!$A$91</f>
        <v>NAVIGATION</v>
      </c>
      <c r="E110" s="18" t="s">
        <v>138</v>
      </c>
      <c r="F110" s="18" t="str">
        <f>'P01'!$E100</f>
        <v>NT</v>
      </c>
      <c r="G110" s="18" t="str">
        <f>'P02'!$E100</f>
        <v>NT</v>
      </c>
      <c r="H110" s="18" t="str">
        <f>'P03'!$E100</f>
        <v>NT</v>
      </c>
      <c r="I110" s="18" t="str">
        <f>'P04'!$E100</f>
        <v>NT</v>
      </c>
      <c r="J110" s="18" t="str">
        <f>'P05'!$E100</f>
        <v>NT</v>
      </c>
      <c r="K110" s="18" t="str">
        <f>'P06'!$E100</f>
        <v>NT</v>
      </c>
      <c r="L110" s="18" t="str">
        <f>'P07'!$E100</f>
        <v>NT</v>
      </c>
      <c r="M110" s="18" t="str">
        <f>'P08'!$E100</f>
        <v>NT</v>
      </c>
      <c r="N110" s="18" t="str">
        <f>'P09'!$E100</f>
        <v>NT</v>
      </c>
      <c r="O110" s="18" t="str">
        <f>'P10'!$E100</f>
        <v>NT</v>
      </c>
      <c r="P110" s="18" t="str">
        <f>'P11'!$E100</f>
        <v>NT</v>
      </c>
      <c r="Q110" s="18" t="str">
        <f>'P12'!$E100</f>
        <v>NT</v>
      </c>
      <c r="R110" s="18" t="str">
        <f>'P13'!$E100</f>
        <v>NT</v>
      </c>
      <c r="S110" s="18" t="str">
        <f>'P14'!$E100</f>
        <v>NT</v>
      </c>
      <c r="T110" s="18" t="str">
        <f>'P15'!$E100</f>
        <v>NT</v>
      </c>
      <c r="U110" s="20">
        <f t="shared" si="30"/>
        <v>0</v>
      </c>
      <c r="V110" s="20">
        <f t="shared" si="31"/>
        <v>0</v>
      </c>
      <c r="W110" s="20">
        <f t="shared" si="32"/>
        <v>0</v>
      </c>
      <c r="X110" s="20">
        <f t="shared" si="33"/>
        <v>15</v>
      </c>
      <c r="Y110" s="13" t="str">
        <f t="shared" si="34"/>
        <v>NT</v>
      </c>
      <c r="Z110" s="13"/>
      <c r="AA110" s="13">
        <v>12</v>
      </c>
      <c r="AB110" s="18" t="str">
        <f>Criteria!$C99</f>
        <v>12.9</v>
      </c>
      <c r="AC110" s="18" t="str">
        <f>Criteria!$A$91</f>
        <v>NAVIGATION</v>
      </c>
      <c r="AD110" s="18" t="str">
        <f>'P01'!$F100</f>
        <v>N</v>
      </c>
      <c r="AE110" s="18" t="str">
        <f>'P02'!$F100</f>
        <v>N</v>
      </c>
      <c r="AF110" s="18" t="str">
        <f>'P03'!$F100</f>
        <v>N</v>
      </c>
      <c r="AG110" s="18" t="str">
        <f>'P04'!$F100</f>
        <v>N</v>
      </c>
      <c r="AH110" s="18" t="str">
        <f>'P05'!$F100</f>
        <v>N</v>
      </c>
      <c r="AI110" s="18" t="str">
        <f>'P06'!$F100</f>
        <v>N</v>
      </c>
      <c r="AJ110" s="18" t="str">
        <f>'P07'!$F100</f>
        <v>N</v>
      </c>
      <c r="AK110" s="18" t="str">
        <f>'P08'!$F100</f>
        <v>N</v>
      </c>
      <c r="AL110" s="18" t="str">
        <f>'P09'!$F100</f>
        <v>N</v>
      </c>
      <c r="AM110" s="18" t="str">
        <f>'P10'!$F100</f>
        <v>N</v>
      </c>
      <c r="AN110" s="18" t="str">
        <f>'P11'!$F100</f>
        <v>N</v>
      </c>
      <c r="AO110" s="18" t="str">
        <f>'P12'!$F100</f>
        <v>N</v>
      </c>
      <c r="AP110" s="18" t="str">
        <f>'P13'!$F100</f>
        <v>N</v>
      </c>
      <c r="AQ110" s="18" t="str">
        <f>'P14'!$F100</f>
        <v>N</v>
      </c>
      <c r="AR110" s="18" t="str">
        <f>'P15'!$F100</f>
        <v>N</v>
      </c>
      <c r="AS110" s="20">
        <f t="shared" si="35"/>
        <v>0</v>
      </c>
      <c r="AT110" s="20">
        <f t="shared" si="36"/>
        <v>0</v>
      </c>
    </row>
    <row r="111" spans="1:46" x14ac:dyDescent="0.25">
      <c r="A111" s="13">
        <v>12</v>
      </c>
      <c r="B111" s="18" t="str">
        <f>Criteria!$B100</f>
        <v>RGAA</v>
      </c>
      <c r="C111" s="18" t="str">
        <f>Criteria!$C100</f>
        <v>12.10</v>
      </c>
      <c r="D111" s="18" t="str">
        <f>Criteria!$A$91</f>
        <v>NAVIGATION</v>
      </c>
      <c r="E111" s="18" t="s">
        <v>138</v>
      </c>
      <c r="F111" s="18" t="str">
        <f>'P01'!$E101</f>
        <v>NT</v>
      </c>
      <c r="G111" s="18" t="str">
        <f>'P02'!$E101</f>
        <v>NT</v>
      </c>
      <c r="H111" s="18" t="str">
        <f>'P03'!$E101</f>
        <v>NT</v>
      </c>
      <c r="I111" s="18" t="str">
        <f>'P04'!$E101</f>
        <v>NT</v>
      </c>
      <c r="J111" s="18" t="str">
        <f>'P05'!$E101</f>
        <v>NT</v>
      </c>
      <c r="K111" s="18" t="str">
        <f>'P06'!$E101</f>
        <v>NT</v>
      </c>
      <c r="L111" s="18" t="str">
        <f>'P07'!$E101</f>
        <v>NT</v>
      </c>
      <c r="M111" s="18" t="str">
        <f>'P08'!$E101</f>
        <v>NT</v>
      </c>
      <c r="N111" s="18" t="str">
        <f>'P09'!$E101</f>
        <v>NT</v>
      </c>
      <c r="O111" s="18" t="str">
        <f>'P10'!$E101</f>
        <v>NT</v>
      </c>
      <c r="P111" s="18" t="str">
        <f>'P11'!$E101</f>
        <v>NT</v>
      </c>
      <c r="Q111" s="18" t="str">
        <f>'P12'!$E101</f>
        <v>NT</v>
      </c>
      <c r="R111" s="18" t="str">
        <f>'P13'!$E101</f>
        <v>NT</v>
      </c>
      <c r="S111" s="18" t="str">
        <f>'P14'!$E101</f>
        <v>NT</v>
      </c>
      <c r="T111" s="18" t="str">
        <f>'P15'!$E101</f>
        <v>NT</v>
      </c>
      <c r="U111" s="20">
        <f t="shared" si="30"/>
        <v>0</v>
      </c>
      <c r="V111" s="20">
        <f t="shared" si="31"/>
        <v>0</v>
      </c>
      <c r="W111" s="20">
        <f t="shared" si="32"/>
        <v>0</v>
      </c>
      <c r="X111" s="20">
        <f t="shared" si="33"/>
        <v>15</v>
      </c>
      <c r="Y111" s="13" t="str">
        <f t="shared" si="34"/>
        <v>NT</v>
      </c>
      <c r="Z111" s="13"/>
      <c r="AA111" s="13">
        <v>12</v>
      </c>
      <c r="AB111" s="18" t="str">
        <f>Criteria!$C100</f>
        <v>12.10</v>
      </c>
      <c r="AC111" s="18" t="str">
        <f>Criteria!$A$91</f>
        <v>NAVIGATION</v>
      </c>
      <c r="AD111" s="18" t="str">
        <f>'P01'!$F101</f>
        <v>N</v>
      </c>
      <c r="AE111" s="18" t="str">
        <f>'P02'!$F101</f>
        <v>N</v>
      </c>
      <c r="AF111" s="18" t="str">
        <f>'P03'!$F101</f>
        <v>N</v>
      </c>
      <c r="AG111" s="18" t="str">
        <f>'P04'!$F101</f>
        <v>N</v>
      </c>
      <c r="AH111" s="18" t="str">
        <f>'P05'!$F101</f>
        <v>N</v>
      </c>
      <c r="AI111" s="18" t="str">
        <f>'P06'!$F101</f>
        <v>N</v>
      </c>
      <c r="AJ111" s="18" t="str">
        <f>'P07'!$F101</f>
        <v>N</v>
      </c>
      <c r="AK111" s="18" t="str">
        <f>'P08'!$F101</f>
        <v>N</v>
      </c>
      <c r="AL111" s="18" t="str">
        <f>'P09'!$F101</f>
        <v>N</v>
      </c>
      <c r="AM111" s="18" t="str">
        <f>'P10'!$F101</f>
        <v>N</v>
      </c>
      <c r="AN111" s="18" t="str">
        <f>'P11'!$F101</f>
        <v>N</v>
      </c>
      <c r="AO111" s="18" t="str">
        <f>'P12'!$F101</f>
        <v>N</v>
      </c>
      <c r="AP111" s="18" t="str">
        <f>'P13'!$F101</f>
        <v>N</v>
      </c>
      <c r="AQ111" s="18" t="str">
        <f>'P14'!$F101</f>
        <v>N</v>
      </c>
      <c r="AR111" s="18" t="str">
        <f>'P15'!$F101</f>
        <v>N</v>
      </c>
      <c r="AS111" s="20">
        <f t="shared" si="35"/>
        <v>0</v>
      </c>
      <c r="AT111" s="20">
        <f t="shared" si="36"/>
        <v>0</v>
      </c>
    </row>
    <row r="112" spans="1:46" x14ac:dyDescent="0.25">
      <c r="A112" s="13">
        <v>12</v>
      </c>
      <c r="B112" s="18" t="str">
        <f>Criteria!$B101</f>
        <v>RGAA</v>
      </c>
      <c r="C112" s="18" t="str">
        <f>Criteria!$C101</f>
        <v>12.11</v>
      </c>
      <c r="D112" s="18" t="str">
        <f>Criteria!$A$91</f>
        <v>NAVIGATION</v>
      </c>
      <c r="E112" s="18" t="s">
        <v>139</v>
      </c>
      <c r="F112" s="18" t="str">
        <f>'P01'!$E102</f>
        <v>NT</v>
      </c>
      <c r="G112" s="18" t="str">
        <f>'P02'!$E102</f>
        <v>NT</v>
      </c>
      <c r="H112" s="18" t="str">
        <f>'P03'!$E102</f>
        <v>NT</v>
      </c>
      <c r="I112" s="18" t="str">
        <f>'P04'!$E102</f>
        <v>NT</v>
      </c>
      <c r="J112" s="18" t="str">
        <f>'P05'!$E102</f>
        <v>NT</v>
      </c>
      <c r="K112" s="18" t="str">
        <f>'P06'!$E102</f>
        <v>NT</v>
      </c>
      <c r="L112" s="18" t="str">
        <f>'P07'!$E102</f>
        <v>NT</v>
      </c>
      <c r="M112" s="18" t="str">
        <f>'P08'!$E102</f>
        <v>NT</v>
      </c>
      <c r="N112" s="18" t="str">
        <f>'P09'!$E102</f>
        <v>NT</v>
      </c>
      <c r="O112" s="18" t="str">
        <f>'P10'!$E102</f>
        <v>NT</v>
      </c>
      <c r="P112" s="18" t="str">
        <f>'P11'!$E102</f>
        <v>NT</v>
      </c>
      <c r="Q112" s="18" t="str">
        <f>'P12'!$E102</f>
        <v>NT</v>
      </c>
      <c r="R112" s="18" t="str">
        <f>'P13'!$E102</f>
        <v>NT</v>
      </c>
      <c r="S112" s="18" t="str">
        <f>'P14'!$E102</f>
        <v>NT</v>
      </c>
      <c r="T112" s="18" t="str">
        <f>'P15'!$E102</f>
        <v>NT</v>
      </c>
      <c r="U112" s="20">
        <f t="shared" si="30"/>
        <v>0</v>
      </c>
      <c r="V112" s="20">
        <f t="shared" si="31"/>
        <v>0</v>
      </c>
      <c r="W112" s="20">
        <f t="shared" si="32"/>
        <v>0</v>
      </c>
      <c r="X112" s="20">
        <f t="shared" si="33"/>
        <v>15</v>
      </c>
      <c r="Y112" s="13" t="str">
        <f t="shared" si="34"/>
        <v>NT</v>
      </c>
      <c r="Z112" s="13"/>
      <c r="AA112" s="13">
        <v>12</v>
      </c>
      <c r="AB112" s="18" t="str">
        <f>Criteria!$C101</f>
        <v>12.11</v>
      </c>
      <c r="AC112" s="18" t="str">
        <f>Criteria!$A$91</f>
        <v>NAVIGATION</v>
      </c>
      <c r="AD112" s="18" t="str">
        <f>'P01'!$F102</f>
        <v>N</v>
      </c>
      <c r="AE112" s="18" t="str">
        <f>'P02'!$F102</f>
        <v>N</v>
      </c>
      <c r="AF112" s="18" t="str">
        <f>'P03'!$F102</f>
        <v>N</v>
      </c>
      <c r="AG112" s="18" t="str">
        <f>'P04'!$F102</f>
        <v>N</v>
      </c>
      <c r="AH112" s="18" t="str">
        <f>'P05'!$F102</f>
        <v>N</v>
      </c>
      <c r="AI112" s="18" t="str">
        <f>'P06'!$F102</f>
        <v>N</v>
      </c>
      <c r="AJ112" s="18" t="str">
        <f>'P07'!$F102</f>
        <v>N</v>
      </c>
      <c r="AK112" s="18" t="str">
        <f>'P08'!$F102</f>
        <v>N</v>
      </c>
      <c r="AL112" s="18" t="str">
        <f>'P09'!$F102</f>
        <v>N</v>
      </c>
      <c r="AM112" s="18" t="str">
        <f>'P10'!$F102</f>
        <v>N</v>
      </c>
      <c r="AN112" s="18" t="str">
        <f>'P11'!$F102</f>
        <v>N</v>
      </c>
      <c r="AO112" s="18" t="str">
        <f>'P12'!$F102</f>
        <v>N</v>
      </c>
      <c r="AP112" s="18" t="str">
        <f>'P13'!$F102</f>
        <v>N</v>
      </c>
      <c r="AQ112" s="18" t="str">
        <f>'P14'!$F102</f>
        <v>N</v>
      </c>
      <c r="AR112" s="18" t="str">
        <f>'P15'!$F102</f>
        <v>N</v>
      </c>
      <c r="AS112" s="20">
        <f t="shared" si="35"/>
        <v>0</v>
      </c>
      <c r="AT112" s="20">
        <f t="shared" si="36"/>
        <v>0</v>
      </c>
    </row>
    <row r="113" spans="1:46" x14ac:dyDescent="0.25">
      <c r="A113" s="55"/>
      <c r="B113" s="56"/>
      <c r="C113" s="56"/>
      <c r="D113" s="56"/>
      <c r="E113" s="56"/>
      <c r="F113" s="56"/>
      <c r="G113" s="56"/>
      <c r="H113" s="56"/>
      <c r="I113" s="56"/>
      <c r="J113" s="56"/>
      <c r="K113" s="56"/>
      <c r="L113" s="56"/>
      <c r="M113" s="56"/>
      <c r="N113" s="56"/>
      <c r="O113" s="56"/>
      <c r="P113" s="56"/>
      <c r="Q113" s="56"/>
      <c r="R113" s="56"/>
      <c r="S113" s="56"/>
      <c r="T113" s="56"/>
      <c r="U113" s="60">
        <f>SUM(U102:U112)</f>
        <v>0</v>
      </c>
      <c r="V113" s="60">
        <f t="shared" ref="V113:X113" si="41">SUM(V102:V112)</f>
        <v>0</v>
      </c>
      <c r="W113" s="60">
        <f t="shared" si="41"/>
        <v>0</v>
      </c>
      <c r="X113" s="60">
        <f t="shared" si="41"/>
        <v>165</v>
      </c>
      <c r="Y113" s="13"/>
      <c r="Z113" s="13"/>
      <c r="AA113" s="55"/>
      <c r="AB113" s="56"/>
      <c r="AC113" s="56"/>
      <c r="AD113" s="56"/>
      <c r="AE113" s="56"/>
      <c r="AF113" s="56"/>
      <c r="AG113" s="56"/>
      <c r="AH113" s="56"/>
      <c r="AI113" s="56"/>
      <c r="AJ113" s="56"/>
      <c r="AK113" s="56"/>
      <c r="AL113" s="56"/>
      <c r="AM113" s="56"/>
      <c r="AN113" s="56"/>
      <c r="AO113" s="56"/>
      <c r="AP113" s="56"/>
      <c r="AQ113" s="56"/>
      <c r="AR113" s="56"/>
      <c r="AS113" s="60">
        <f>SUM(AS102:AS112)</f>
        <v>0</v>
      </c>
      <c r="AT113" s="60">
        <f t="shared" ref="AT113" si="42">SUM(AT102:AT112)</f>
        <v>0</v>
      </c>
    </row>
    <row r="114" spans="1:46" x14ac:dyDescent="0.25">
      <c r="A114" s="13">
        <v>13</v>
      </c>
      <c r="B114" s="18" t="str">
        <f>Criteria!$B102</f>
        <v>RGAA</v>
      </c>
      <c r="C114" s="18" t="str">
        <f>Criteria!$C102</f>
        <v>13.1</v>
      </c>
      <c r="D114" s="18" t="str">
        <f>Criteria!$A$102</f>
        <v>CONSULTATION</v>
      </c>
      <c r="E114" s="18" t="s">
        <v>138</v>
      </c>
      <c r="F114" s="18" t="str">
        <f>'P01'!$E103</f>
        <v>NT</v>
      </c>
      <c r="G114" s="18" t="str">
        <f>'P02'!$E103</f>
        <v>NT</v>
      </c>
      <c r="H114" s="18" t="str">
        <f>'P03'!$E103</f>
        <v>NT</v>
      </c>
      <c r="I114" s="18" t="str">
        <f>'P04'!$E103</f>
        <v>NT</v>
      </c>
      <c r="J114" s="18" t="str">
        <f>'P05'!$E103</f>
        <v>NT</v>
      </c>
      <c r="K114" s="18" t="str">
        <f>'P06'!$E103</f>
        <v>NT</v>
      </c>
      <c r="L114" s="18" t="str">
        <f>'P07'!$E103</f>
        <v>NT</v>
      </c>
      <c r="M114" s="18" t="str">
        <f>'P08'!$E103</f>
        <v>NT</v>
      </c>
      <c r="N114" s="18" t="str">
        <f>'P09'!$E103</f>
        <v>NT</v>
      </c>
      <c r="O114" s="18" t="str">
        <f>'P10'!$E103</f>
        <v>NT</v>
      </c>
      <c r="P114" s="18" t="str">
        <f>'P11'!$E103</f>
        <v>NT</v>
      </c>
      <c r="Q114" s="18" t="str">
        <f>'P12'!$E103</f>
        <v>NT</v>
      </c>
      <c r="R114" s="18" t="str">
        <f>'P13'!$E103</f>
        <v>NT</v>
      </c>
      <c r="S114" s="18" t="str">
        <f>'P14'!$E103</f>
        <v>NT</v>
      </c>
      <c r="T114" s="18" t="str">
        <f>'P15'!$E103</f>
        <v>NT</v>
      </c>
      <c r="U114" s="20">
        <f t="shared" si="30"/>
        <v>0</v>
      </c>
      <c r="V114" s="20">
        <f t="shared" si="31"/>
        <v>0</v>
      </c>
      <c r="W114" s="20">
        <f t="shared" si="32"/>
        <v>0</v>
      </c>
      <c r="X114" s="20">
        <f t="shared" si="33"/>
        <v>15</v>
      </c>
      <c r="Y114" s="13" t="str">
        <f t="shared" si="34"/>
        <v>NT</v>
      </c>
      <c r="Z114" s="13"/>
      <c r="AA114" s="13">
        <v>13</v>
      </c>
      <c r="AB114" s="18" t="str">
        <f>Criteria!$C102</f>
        <v>13.1</v>
      </c>
      <c r="AC114" s="18" t="str">
        <f>Criteria!$A$102</f>
        <v>CONSULTATION</v>
      </c>
      <c r="AD114" s="18" t="str">
        <f>'P01'!$F103</f>
        <v>N</v>
      </c>
      <c r="AE114" s="18" t="str">
        <f>'P02'!$F103</f>
        <v>N</v>
      </c>
      <c r="AF114" s="18" t="str">
        <f>'P03'!$F103</f>
        <v>N</v>
      </c>
      <c r="AG114" s="18" t="str">
        <f>'P04'!$F103</f>
        <v>N</v>
      </c>
      <c r="AH114" s="18" t="str">
        <f>'P05'!$F103</f>
        <v>N</v>
      </c>
      <c r="AI114" s="18" t="str">
        <f>'P06'!$F103</f>
        <v>N</v>
      </c>
      <c r="AJ114" s="18" t="str">
        <f>'P07'!$F103</f>
        <v>N</v>
      </c>
      <c r="AK114" s="18" t="str">
        <f>'P08'!$F103</f>
        <v>N</v>
      </c>
      <c r="AL114" s="18" t="str">
        <f>'P09'!$F103</f>
        <v>N</v>
      </c>
      <c r="AM114" s="18" t="str">
        <f>'P10'!$F103</f>
        <v>N</v>
      </c>
      <c r="AN114" s="18" t="str">
        <f>'P11'!$F103</f>
        <v>N</v>
      </c>
      <c r="AO114" s="18" t="str">
        <f>'P12'!$F103</f>
        <v>N</v>
      </c>
      <c r="AP114" s="18" t="str">
        <f>'P13'!$F103</f>
        <v>N</v>
      </c>
      <c r="AQ114" s="18" t="str">
        <f>'P14'!$F103</f>
        <v>N</v>
      </c>
      <c r="AR114" s="18" t="str">
        <f>'P15'!$F103</f>
        <v>N</v>
      </c>
      <c r="AS114" s="20">
        <f t="shared" si="35"/>
        <v>0</v>
      </c>
      <c r="AT114" s="20">
        <f t="shared" si="36"/>
        <v>0</v>
      </c>
    </row>
    <row r="115" spans="1:46" x14ac:dyDescent="0.25">
      <c r="A115" s="13">
        <v>13</v>
      </c>
      <c r="B115" s="18" t="str">
        <f>Criteria!$B103</f>
        <v>RGAA</v>
      </c>
      <c r="C115" s="18" t="str">
        <f>Criteria!$C103</f>
        <v>13.2</v>
      </c>
      <c r="D115" s="18" t="str">
        <f>Criteria!$A$102</f>
        <v>CONSULTATION</v>
      </c>
      <c r="E115" s="18" t="s">
        <v>138</v>
      </c>
      <c r="F115" s="18" t="str">
        <f>'P01'!$E104</f>
        <v>NT</v>
      </c>
      <c r="G115" s="18" t="str">
        <f>'P02'!$E104</f>
        <v>NT</v>
      </c>
      <c r="H115" s="18" t="str">
        <f>'P03'!$E104</f>
        <v>NT</v>
      </c>
      <c r="I115" s="18" t="str">
        <f>'P04'!$E104</f>
        <v>NT</v>
      </c>
      <c r="J115" s="18" t="str">
        <f>'P05'!$E104</f>
        <v>NT</v>
      </c>
      <c r="K115" s="18" t="str">
        <f>'P06'!$E104</f>
        <v>NT</v>
      </c>
      <c r="L115" s="18" t="str">
        <f>'P07'!$E104</f>
        <v>NT</v>
      </c>
      <c r="M115" s="18" t="str">
        <f>'P08'!$E104</f>
        <v>NT</v>
      </c>
      <c r="N115" s="18" t="str">
        <f>'P09'!$E104</f>
        <v>NT</v>
      </c>
      <c r="O115" s="18" t="str">
        <f>'P10'!$E104</f>
        <v>NT</v>
      </c>
      <c r="P115" s="18" t="str">
        <f>'P11'!$E104</f>
        <v>NT</v>
      </c>
      <c r="Q115" s="18" t="str">
        <f>'P12'!$E104</f>
        <v>NT</v>
      </c>
      <c r="R115" s="18" t="str">
        <f>'P13'!$E104</f>
        <v>NT</v>
      </c>
      <c r="S115" s="18" t="str">
        <f>'P14'!$E104</f>
        <v>NT</v>
      </c>
      <c r="T115" s="18" t="str">
        <f>'P15'!$E104</f>
        <v>NT</v>
      </c>
      <c r="U115" s="20">
        <f t="shared" si="30"/>
        <v>0</v>
      </c>
      <c r="V115" s="20">
        <f t="shared" si="31"/>
        <v>0</v>
      </c>
      <c r="W115" s="20">
        <f t="shared" si="32"/>
        <v>0</v>
      </c>
      <c r="X115" s="20">
        <f t="shared" si="33"/>
        <v>15</v>
      </c>
      <c r="Y115" s="13" t="str">
        <f t="shared" si="34"/>
        <v>NT</v>
      </c>
      <c r="Z115" s="13"/>
      <c r="AA115" s="13">
        <v>13</v>
      </c>
      <c r="AB115" s="18" t="str">
        <f>Criteria!$C103</f>
        <v>13.2</v>
      </c>
      <c r="AC115" s="18" t="str">
        <f>Criteria!$A$102</f>
        <v>CONSULTATION</v>
      </c>
      <c r="AD115" s="18" t="str">
        <f>'P01'!$F104</f>
        <v>N</v>
      </c>
      <c r="AE115" s="18" t="str">
        <f>'P02'!$F104</f>
        <v>N</v>
      </c>
      <c r="AF115" s="18" t="str">
        <f>'P03'!$F104</f>
        <v>N</v>
      </c>
      <c r="AG115" s="18" t="str">
        <f>'P04'!$F104</f>
        <v>N</v>
      </c>
      <c r="AH115" s="18" t="str">
        <f>'P05'!$F104</f>
        <v>N</v>
      </c>
      <c r="AI115" s="18" t="str">
        <f>'P06'!$F104</f>
        <v>N</v>
      </c>
      <c r="AJ115" s="18" t="str">
        <f>'P07'!$F104</f>
        <v>N</v>
      </c>
      <c r="AK115" s="18" t="str">
        <f>'P08'!$F104</f>
        <v>N</v>
      </c>
      <c r="AL115" s="18" t="str">
        <f>'P09'!$F104</f>
        <v>N</v>
      </c>
      <c r="AM115" s="18" t="str">
        <f>'P10'!$F104</f>
        <v>N</v>
      </c>
      <c r="AN115" s="18" t="str">
        <f>'P11'!$F104</f>
        <v>N</v>
      </c>
      <c r="AO115" s="18" t="str">
        <f>'P12'!$F104</f>
        <v>N</v>
      </c>
      <c r="AP115" s="18" t="str">
        <f>'P13'!$F104</f>
        <v>N</v>
      </c>
      <c r="AQ115" s="18" t="str">
        <f>'P14'!$F104</f>
        <v>N</v>
      </c>
      <c r="AR115" s="18" t="str">
        <f>'P15'!$F104</f>
        <v>N</v>
      </c>
      <c r="AS115" s="20">
        <f t="shared" si="35"/>
        <v>0</v>
      </c>
      <c r="AT115" s="20">
        <f t="shared" si="36"/>
        <v>0</v>
      </c>
    </row>
    <row r="116" spans="1:46" x14ac:dyDescent="0.25">
      <c r="A116" s="13">
        <v>13</v>
      </c>
      <c r="B116" s="18" t="str">
        <f>Criteria!$B104</f>
        <v>RGAA</v>
      </c>
      <c r="C116" s="18" t="str">
        <f>Criteria!$C104</f>
        <v>13.3</v>
      </c>
      <c r="D116" s="18" t="str">
        <f>Criteria!$A$102</f>
        <v>CONSULTATION</v>
      </c>
      <c r="E116" s="18" t="s">
        <v>138</v>
      </c>
      <c r="F116" s="18" t="str">
        <f>'P01'!$E105</f>
        <v>NT</v>
      </c>
      <c r="G116" s="18" t="str">
        <f>'P02'!$E105</f>
        <v>NT</v>
      </c>
      <c r="H116" s="18" t="str">
        <f>'P03'!$E105</f>
        <v>NT</v>
      </c>
      <c r="I116" s="18" t="str">
        <f>'P04'!$E105</f>
        <v>NT</v>
      </c>
      <c r="J116" s="18" t="str">
        <f>'P05'!$E105</f>
        <v>NT</v>
      </c>
      <c r="K116" s="18" t="str">
        <f>'P06'!$E105</f>
        <v>NT</v>
      </c>
      <c r="L116" s="18" t="str">
        <f>'P07'!$E105</f>
        <v>NT</v>
      </c>
      <c r="M116" s="18" t="str">
        <f>'P08'!$E105</f>
        <v>NT</v>
      </c>
      <c r="N116" s="18" t="str">
        <f>'P09'!$E105</f>
        <v>NT</v>
      </c>
      <c r="O116" s="18" t="str">
        <f>'P10'!$E105</f>
        <v>NT</v>
      </c>
      <c r="P116" s="18" t="str">
        <f>'P11'!$E105</f>
        <v>NT</v>
      </c>
      <c r="Q116" s="18" t="str">
        <f>'P12'!$E105</f>
        <v>NT</v>
      </c>
      <c r="R116" s="18" t="str">
        <f>'P13'!$E105</f>
        <v>NT</v>
      </c>
      <c r="S116" s="18" t="str">
        <f>'P14'!$E105</f>
        <v>NT</v>
      </c>
      <c r="T116" s="18" t="str">
        <f>'P15'!$E105</f>
        <v>NT</v>
      </c>
      <c r="U116" s="20">
        <f t="shared" si="30"/>
        <v>0</v>
      </c>
      <c r="V116" s="20">
        <f t="shared" si="31"/>
        <v>0</v>
      </c>
      <c r="W116" s="20">
        <f t="shared" si="32"/>
        <v>0</v>
      </c>
      <c r="X116" s="20">
        <f t="shared" si="33"/>
        <v>15</v>
      </c>
      <c r="Y116" s="13" t="str">
        <f t="shared" si="34"/>
        <v>NT</v>
      </c>
      <c r="Z116" s="13"/>
      <c r="AA116" s="13">
        <v>13</v>
      </c>
      <c r="AB116" s="18" t="str">
        <f>Criteria!$C104</f>
        <v>13.3</v>
      </c>
      <c r="AC116" s="18" t="str">
        <f>Criteria!$A$102</f>
        <v>CONSULTATION</v>
      </c>
      <c r="AD116" s="18" t="str">
        <f>'P01'!$F105</f>
        <v>N</v>
      </c>
      <c r="AE116" s="18" t="str">
        <f>'P02'!$F105</f>
        <v>N</v>
      </c>
      <c r="AF116" s="18" t="str">
        <f>'P03'!$F105</f>
        <v>N</v>
      </c>
      <c r="AG116" s="18" t="str">
        <f>'P04'!$F105</f>
        <v>N</v>
      </c>
      <c r="AH116" s="18" t="str">
        <f>'P05'!$F105</f>
        <v>N</v>
      </c>
      <c r="AI116" s="18" t="str">
        <f>'P06'!$F105</f>
        <v>N</v>
      </c>
      <c r="AJ116" s="18" t="str">
        <f>'P07'!$F105</f>
        <v>N</v>
      </c>
      <c r="AK116" s="18" t="str">
        <f>'P08'!$F105</f>
        <v>N</v>
      </c>
      <c r="AL116" s="18" t="str">
        <f>'P09'!$F105</f>
        <v>N</v>
      </c>
      <c r="AM116" s="18" t="str">
        <f>'P10'!$F105</f>
        <v>N</v>
      </c>
      <c r="AN116" s="18" t="str">
        <f>'P11'!$F105</f>
        <v>N</v>
      </c>
      <c r="AO116" s="18" t="str">
        <f>'P12'!$F105</f>
        <v>N</v>
      </c>
      <c r="AP116" s="18" t="str">
        <f>'P13'!$F105</f>
        <v>N</v>
      </c>
      <c r="AQ116" s="18" t="str">
        <f>'P14'!$F105</f>
        <v>N</v>
      </c>
      <c r="AR116" s="18" t="str">
        <f>'P15'!$F105</f>
        <v>N</v>
      </c>
      <c r="AS116" s="20">
        <f t="shared" si="35"/>
        <v>0</v>
      </c>
      <c r="AT116" s="20">
        <f t="shared" si="36"/>
        <v>0</v>
      </c>
    </row>
    <row r="117" spans="1:46" x14ac:dyDescent="0.25">
      <c r="A117" s="13">
        <v>13</v>
      </c>
      <c r="B117" s="18" t="str">
        <f>Criteria!$B105</f>
        <v>RGAA</v>
      </c>
      <c r="C117" s="18" t="str">
        <f>Criteria!$C105</f>
        <v>13.4</v>
      </c>
      <c r="D117" s="18" t="str">
        <f>Criteria!$A$102</f>
        <v>CONSULTATION</v>
      </c>
      <c r="E117" s="18" t="s">
        <v>138</v>
      </c>
      <c r="F117" s="18" t="str">
        <f>'P01'!$E106</f>
        <v>NT</v>
      </c>
      <c r="G117" s="18" t="str">
        <f>'P02'!$E106</f>
        <v>NT</v>
      </c>
      <c r="H117" s="18" t="str">
        <f>'P03'!$E106</f>
        <v>NT</v>
      </c>
      <c r="I117" s="18" t="str">
        <f>'P04'!$E106</f>
        <v>NT</v>
      </c>
      <c r="J117" s="18" t="str">
        <f>'P05'!$E106</f>
        <v>NT</v>
      </c>
      <c r="K117" s="18" t="str">
        <f>'P06'!$E106</f>
        <v>NT</v>
      </c>
      <c r="L117" s="18" t="str">
        <f>'P07'!$E106</f>
        <v>NT</v>
      </c>
      <c r="M117" s="18" t="str">
        <f>'P08'!$E106</f>
        <v>NT</v>
      </c>
      <c r="N117" s="18" t="str">
        <f>'P09'!$E106</f>
        <v>NT</v>
      </c>
      <c r="O117" s="18" t="str">
        <f>'P10'!$E106</f>
        <v>NT</v>
      </c>
      <c r="P117" s="18" t="str">
        <f>'P11'!$E106</f>
        <v>NT</v>
      </c>
      <c r="Q117" s="18" t="str">
        <f>'P12'!$E106</f>
        <v>NT</v>
      </c>
      <c r="R117" s="18" t="str">
        <f>'P13'!$E106</f>
        <v>NT</v>
      </c>
      <c r="S117" s="18" t="str">
        <f>'P14'!$E106</f>
        <v>NT</v>
      </c>
      <c r="T117" s="18" t="str">
        <f>'P15'!$E106</f>
        <v>NT</v>
      </c>
      <c r="U117" s="20">
        <f t="shared" si="30"/>
        <v>0</v>
      </c>
      <c r="V117" s="20">
        <f t="shared" si="31"/>
        <v>0</v>
      </c>
      <c r="W117" s="20">
        <f t="shared" si="32"/>
        <v>0</v>
      </c>
      <c r="X117" s="20">
        <f t="shared" si="33"/>
        <v>15</v>
      </c>
      <c r="Y117" s="13" t="str">
        <f t="shared" si="34"/>
        <v>NT</v>
      </c>
      <c r="Z117" s="13"/>
      <c r="AA117" s="13">
        <v>13</v>
      </c>
      <c r="AB117" s="18" t="str">
        <f>Criteria!$C105</f>
        <v>13.4</v>
      </c>
      <c r="AC117" s="18" t="str">
        <f>Criteria!$A$102</f>
        <v>CONSULTATION</v>
      </c>
      <c r="AD117" s="18" t="str">
        <f>'P01'!$F106</f>
        <v>N</v>
      </c>
      <c r="AE117" s="18" t="str">
        <f>'P02'!$F106</f>
        <v>N</v>
      </c>
      <c r="AF117" s="18" t="str">
        <f>'P03'!$F106</f>
        <v>N</v>
      </c>
      <c r="AG117" s="18" t="str">
        <f>'P04'!$F106</f>
        <v>N</v>
      </c>
      <c r="AH117" s="18" t="str">
        <f>'P05'!$F106</f>
        <v>N</v>
      </c>
      <c r="AI117" s="18" t="str">
        <f>'P06'!$F106</f>
        <v>N</v>
      </c>
      <c r="AJ117" s="18" t="str">
        <f>'P07'!$F106</f>
        <v>N</v>
      </c>
      <c r="AK117" s="18" t="str">
        <f>'P08'!$F106</f>
        <v>N</v>
      </c>
      <c r="AL117" s="18" t="str">
        <f>'P09'!$F106</f>
        <v>N</v>
      </c>
      <c r="AM117" s="18" t="str">
        <f>'P10'!$F106</f>
        <v>N</v>
      </c>
      <c r="AN117" s="18" t="str">
        <f>'P11'!$F106</f>
        <v>N</v>
      </c>
      <c r="AO117" s="18" t="str">
        <f>'P12'!$F106</f>
        <v>N</v>
      </c>
      <c r="AP117" s="18" t="str">
        <f>'P13'!$F106</f>
        <v>N</v>
      </c>
      <c r="AQ117" s="18" t="str">
        <f>'P14'!$F106</f>
        <v>N</v>
      </c>
      <c r="AR117" s="18" t="str">
        <f>'P15'!$F106</f>
        <v>N</v>
      </c>
      <c r="AS117" s="20">
        <f t="shared" si="35"/>
        <v>0</v>
      </c>
      <c r="AT117" s="20">
        <f t="shared" si="36"/>
        <v>0</v>
      </c>
    </row>
    <row r="118" spans="1:46" x14ac:dyDescent="0.25">
      <c r="A118" s="13">
        <v>13</v>
      </c>
      <c r="B118" s="18" t="str">
        <f>Criteria!$B106</f>
        <v>RGAA</v>
      </c>
      <c r="C118" s="18" t="str">
        <f>Criteria!$C106</f>
        <v>13.5</v>
      </c>
      <c r="D118" s="18" t="str">
        <f>Criteria!$A$102</f>
        <v>CONSULTATION</v>
      </c>
      <c r="E118" s="18" t="s">
        <v>138</v>
      </c>
      <c r="F118" s="18" t="str">
        <f>'P01'!$E107</f>
        <v>NT</v>
      </c>
      <c r="G118" s="18" t="str">
        <f>'P02'!$E107</f>
        <v>NT</v>
      </c>
      <c r="H118" s="18" t="str">
        <f>'P03'!$E107</f>
        <v>NT</v>
      </c>
      <c r="I118" s="18" t="str">
        <f>'P04'!$E107</f>
        <v>NT</v>
      </c>
      <c r="J118" s="18" t="str">
        <f>'P05'!$E107</f>
        <v>NT</v>
      </c>
      <c r="K118" s="18" t="str">
        <f>'P06'!$E107</f>
        <v>NT</v>
      </c>
      <c r="L118" s="18" t="str">
        <f>'P07'!$E107</f>
        <v>NT</v>
      </c>
      <c r="M118" s="18" t="str">
        <f>'P08'!$E107</f>
        <v>NT</v>
      </c>
      <c r="N118" s="18" t="str">
        <f>'P09'!$E107</f>
        <v>NT</v>
      </c>
      <c r="O118" s="18" t="str">
        <f>'P10'!$E107</f>
        <v>NT</v>
      </c>
      <c r="P118" s="18" t="str">
        <f>'P11'!$E107</f>
        <v>NT</v>
      </c>
      <c r="Q118" s="18" t="str">
        <f>'P12'!$E107</f>
        <v>NT</v>
      </c>
      <c r="R118" s="18" t="str">
        <f>'P13'!$E107</f>
        <v>NT</v>
      </c>
      <c r="S118" s="18" t="str">
        <f>'P14'!$E107</f>
        <v>NT</v>
      </c>
      <c r="T118" s="18" t="str">
        <f>'P15'!$E107</f>
        <v>NT</v>
      </c>
      <c r="U118" s="20">
        <f t="shared" si="30"/>
        <v>0</v>
      </c>
      <c r="V118" s="20">
        <f t="shared" si="31"/>
        <v>0</v>
      </c>
      <c r="W118" s="20">
        <f t="shared" si="32"/>
        <v>0</v>
      </c>
      <c r="X118" s="20">
        <f t="shared" si="33"/>
        <v>15</v>
      </c>
      <c r="Y118" s="13" t="str">
        <f t="shared" si="34"/>
        <v>NT</v>
      </c>
      <c r="Z118" s="13"/>
      <c r="AA118" s="13">
        <v>13</v>
      </c>
      <c r="AB118" s="18" t="str">
        <f>Criteria!$C106</f>
        <v>13.5</v>
      </c>
      <c r="AC118" s="18" t="str">
        <f>Criteria!$A$102</f>
        <v>CONSULTATION</v>
      </c>
      <c r="AD118" s="18" t="str">
        <f>'P01'!$F107</f>
        <v>N</v>
      </c>
      <c r="AE118" s="18" t="str">
        <f>'P02'!$F107</f>
        <v>N</v>
      </c>
      <c r="AF118" s="18" t="str">
        <f>'P03'!$F107</f>
        <v>N</v>
      </c>
      <c r="AG118" s="18" t="str">
        <f>'P04'!$F107</f>
        <v>N</v>
      </c>
      <c r="AH118" s="18" t="str">
        <f>'P05'!$F107</f>
        <v>N</v>
      </c>
      <c r="AI118" s="18" t="str">
        <f>'P06'!$F107</f>
        <v>N</v>
      </c>
      <c r="AJ118" s="18" t="str">
        <f>'P07'!$F107</f>
        <v>N</v>
      </c>
      <c r="AK118" s="18" t="str">
        <f>'P08'!$F107</f>
        <v>N</v>
      </c>
      <c r="AL118" s="18" t="str">
        <f>'P09'!$F107</f>
        <v>N</v>
      </c>
      <c r="AM118" s="18" t="str">
        <f>'P10'!$F107</f>
        <v>N</v>
      </c>
      <c r="AN118" s="18" t="str">
        <f>'P11'!$F107</f>
        <v>N</v>
      </c>
      <c r="AO118" s="18" t="str">
        <f>'P12'!$F107</f>
        <v>N</v>
      </c>
      <c r="AP118" s="18" t="str">
        <f>'P13'!$F107</f>
        <v>N</v>
      </c>
      <c r="AQ118" s="18" t="str">
        <f>'P14'!$F107</f>
        <v>N</v>
      </c>
      <c r="AR118" s="18" t="str">
        <f>'P15'!$F107</f>
        <v>N</v>
      </c>
      <c r="AS118" s="20">
        <f t="shared" si="35"/>
        <v>0</v>
      </c>
      <c r="AT118" s="20">
        <f t="shared" si="36"/>
        <v>0</v>
      </c>
    </row>
    <row r="119" spans="1:46" x14ac:dyDescent="0.25">
      <c r="A119" s="13">
        <v>13</v>
      </c>
      <c r="B119" s="18" t="str">
        <f>Criteria!$B107</f>
        <v>RGAA</v>
      </c>
      <c r="C119" s="18" t="str">
        <f>Criteria!$C107</f>
        <v>13.6</v>
      </c>
      <c r="D119" s="18" t="str">
        <f>Criteria!$A$102</f>
        <v>CONSULTATION</v>
      </c>
      <c r="E119" s="18" t="s">
        <v>138</v>
      </c>
      <c r="F119" s="18" t="str">
        <f>'P01'!$E108</f>
        <v>NT</v>
      </c>
      <c r="G119" s="18" t="str">
        <f>'P02'!$E108</f>
        <v>NT</v>
      </c>
      <c r="H119" s="18" t="str">
        <f>'P03'!$E108</f>
        <v>NT</v>
      </c>
      <c r="I119" s="18" t="str">
        <f>'P04'!$E108</f>
        <v>NT</v>
      </c>
      <c r="J119" s="18" t="str">
        <f>'P05'!$E108</f>
        <v>NT</v>
      </c>
      <c r="K119" s="18" t="str">
        <f>'P06'!$E108</f>
        <v>NT</v>
      </c>
      <c r="L119" s="18" t="str">
        <f>'P07'!$E108</f>
        <v>NT</v>
      </c>
      <c r="M119" s="18" t="str">
        <f>'P08'!$E108</f>
        <v>NT</v>
      </c>
      <c r="N119" s="18" t="str">
        <f>'P09'!$E108</f>
        <v>NT</v>
      </c>
      <c r="O119" s="18" t="str">
        <f>'P10'!$E108</f>
        <v>NT</v>
      </c>
      <c r="P119" s="18" t="str">
        <f>'P11'!$E108</f>
        <v>NT</v>
      </c>
      <c r="Q119" s="18" t="str">
        <f>'P12'!$E108</f>
        <v>NT</v>
      </c>
      <c r="R119" s="18" t="str">
        <f>'P13'!$E108</f>
        <v>NT</v>
      </c>
      <c r="S119" s="18" t="str">
        <f>'P14'!$E108</f>
        <v>NT</v>
      </c>
      <c r="T119" s="18" t="str">
        <f>'P15'!$E108</f>
        <v>NT</v>
      </c>
      <c r="U119" s="20">
        <f t="shared" si="30"/>
        <v>0</v>
      </c>
      <c r="V119" s="20">
        <f t="shared" si="31"/>
        <v>0</v>
      </c>
      <c r="W119" s="20">
        <f t="shared" si="32"/>
        <v>0</v>
      </c>
      <c r="X119" s="20">
        <f t="shared" si="33"/>
        <v>15</v>
      </c>
      <c r="Y119" s="13" t="str">
        <f t="shared" si="34"/>
        <v>NT</v>
      </c>
      <c r="Z119" s="13"/>
      <c r="AA119" s="13">
        <v>13</v>
      </c>
      <c r="AB119" s="18" t="str">
        <f>Criteria!$C107</f>
        <v>13.6</v>
      </c>
      <c r="AC119" s="18" t="str">
        <f>Criteria!$A$102</f>
        <v>CONSULTATION</v>
      </c>
      <c r="AD119" s="18" t="str">
        <f>'P01'!$F108</f>
        <v>N</v>
      </c>
      <c r="AE119" s="18" t="str">
        <f>'P02'!$F108</f>
        <v>N</v>
      </c>
      <c r="AF119" s="18" t="str">
        <f>'P03'!$F108</f>
        <v>N</v>
      </c>
      <c r="AG119" s="18" t="str">
        <f>'P04'!$F108</f>
        <v>N</v>
      </c>
      <c r="AH119" s="18" t="str">
        <f>'P05'!$F108</f>
        <v>N</v>
      </c>
      <c r="AI119" s="18" t="str">
        <f>'P06'!$F108</f>
        <v>N</v>
      </c>
      <c r="AJ119" s="18" t="str">
        <f>'P07'!$F108</f>
        <v>N</v>
      </c>
      <c r="AK119" s="18" t="str">
        <f>'P08'!$F108</f>
        <v>N</v>
      </c>
      <c r="AL119" s="18" t="str">
        <f>'P09'!$F108</f>
        <v>N</v>
      </c>
      <c r="AM119" s="18" t="str">
        <f>'P10'!$F108</f>
        <v>N</v>
      </c>
      <c r="AN119" s="18" t="str">
        <f>'P11'!$F108</f>
        <v>N</v>
      </c>
      <c r="AO119" s="18" t="str">
        <f>'P12'!$F108</f>
        <v>N</v>
      </c>
      <c r="AP119" s="18" t="str">
        <f>'P13'!$F108</f>
        <v>N</v>
      </c>
      <c r="AQ119" s="18" t="str">
        <f>'P14'!$F108</f>
        <v>N</v>
      </c>
      <c r="AR119" s="18" t="str">
        <f>'P15'!$F108</f>
        <v>N</v>
      </c>
      <c r="AS119" s="20">
        <f t="shared" si="35"/>
        <v>0</v>
      </c>
      <c r="AT119" s="20">
        <f t="shared" si="36"/>
        <v>0</v>
      </c>
    </row>
    <row r="120" spans="1:46" x14ac:dyDescent="0.25">
      <c r="A120" s="13">
        <v>13</v>
      </c>
      <c r="B120" s="18" t="str">
        <f>Criteria!$B108</f>
        <v>RGAA</v>
      </c>
      <c r="C120" s="18" t="str">
        <f>Criteria!$C108</f>
        <v>13.7</v>
      </c>
      <c r="D120" s="18" t="str">
        <f>Criteria!$A$102</f>
        <v>CONSULTATION</v>
      </c>
      <c r="E120" s="18" t="s">
        <v>138</v>
      </c>
      <c r="F120" s="18" t="str">
        <f>'P01'!$E109</f>
        <v>NT</v>
      </c>
      <c r="G120" s="18" t="str">
        <f>'P02'!$E109</f>
        <v>NT</v>
      </c>
      <c r="H120" s="18" t="str">
        <f>'P03'!$E109</f>
        <v>NT</v>
      </c>
      <c r="I120" s="18" t="str">
        <f>'P04'!$E109</f>
        <v>NT</v>
      </c>
      <c r="J120" s="18" t="str">
        <f>'P05'!$E109</f>
        <v>NT</v>
      </c>
      <c r="K120" s="18" t="str">
        <f>'P06'!$E109</f>
        <v>NT</v>
      </c>
      <c r="L120" s="18" t="str">
        <f>'P07'!$E109</f>
        <v>NT</v>
      </c>
      <c r="M120" s="18" t="str">
        <f>'P08'!$E109</f>
        <v>NT</v>
      </c>
      <c r="N120" s="18" t="str">
        <f>'P09'!$E109</f>
        <v>NT</v>
      </c>
      <c r="O120" s="18" t="str">
        <f>'P10'!$E109</f>
        <v>NT</v>
      </c>
      <c r="P120" s="18" t="str">
        <f>'P11'!$E109</f>
        <v>NT</v>
      </c>
      <c r="Q120" s="18" t="str">
        <f>'P12'!$E109</f>
        <v>NT</v>
      </c>
      <c r="R120" s="18" t="str">
        <f>'P13'!$E109</f>
        <v>NT</v>
      </c>
      <c r="S120" s="18" t="str">
        <f>'P14'!$E109</f>
        <v>NT</v>
      </c>
      <c r="T120" s="18" t="str">
        <f>'P15'!$E109</f>
        <v>NT</v>
      </c>
      <c r="U120" s="20">
        <f t="shared" si="30"/>
        <v>0</v>
      </c>
      <c r="V120" s="20">
        <f t="shared" si="31"/>
        <v>0</v>
      </c>
      <c r="W120" s="20">
        <f t="shared" si="32"/>
        <v>0</v>
      </c>
      <c r="X120" s="20">
        <f t="shared" si="33"/>
        <v>15</v>
      </c>
      <c r="Y120" s="13" t="str">
        <f t="shared" si="34"/>
        <v>NT</v>
      </c>
      <c r="Z120" s="13"/>
      <c r="AA120" s="13">
        <v>13</v>
      </c>
      <c r="AB120" s="18" t="str">
        <f>Criteria!$C108</f>
        <v>13.7</v>
      </c>
      <c r="AC120" s="18" t="str">
        <f>Criteria!$A$102</f>
        <v>CONSULTATION</v>
      </c>
      <c r="AD120" s="18" t="str">
        <f>'P01'!$F109</f>
        <v>N</v>
      </c>
      <c r="AE120" s="18" t="str">
        <f>'P02'!$F109</f>
        <v>N</v>
      </c>
      <c r="AF120" s="18" t="str">
        <f>'P03'!$F109</f>
        <v>N</v>
      </c>
      <c r="AG120" s="18" t="str">
        <f>'P04'!$F109</f>
        <v>N</v>
      </c>
      <c r="AH120" s="18" t="str">
        <f>'P05'!$F109</f>
        <v>N</v>
      </c>
      <c r="AI120" s="18" t="str">
        <f>'P06'!$F109</f>
        <v>N</v>
      </c>
      <c r="AJ120" s="18" t="str">
        <f>'P07'!$F109</f>
        <v>N</v>
      </c>
      <c r="AK120" s="18" t="str">
        <f>'P08'!$F109</f>
        <v>N</v>
      </c>
      <c r="AL120" s="18" t="str">
        <f>'P09'!$F109</f>
        <v>N</v>
      </c>
      <c r="AM120" s="18" t="str">
        <f>'P10'!$F109</f>
        <v>N</v>
      </c>
      <c r="AN120" s="18" t="str">
        <f>'P11'!$F109</f>
        <v>N</v>
      </c>
      <c r="AO120" s="18" t="str">
        <f>'P12'!$F109</f>
        <v>N</v>
      </c>
      <c r="AP120" s="18" t="str">
        <f>'P13'!$F109</f>
        <v>N</v>
      </c>
      <c r="AQ120" s="18" t="str">
        <f>'P14'!$F109</f>
        <v>N</v>
      </c>
      <c r="AR120" s="18" t="str">
        <f>'P15'!$F109</f>
        <v>N</v>
      </c>
      <c r="AS120" s="20">
        <f t="shared" si="35"/>
        <v>0</v>
      </c>
      <c r="AT120" s="20">
        <f t="shared" si="36"/>
        <v>0</v>
      </c>
    </row>
    <row r="121" spans="1:46" x14ac:dyDescent="0.25">
      <c r="A121" s="13">
        <v>13</v>
      </c>
      <c r="B121" s="18" t="str">
        <f>Criteria!$B109</f>
        <v>RGAA</v>
      </c>
      <c r="C121" s="18" t="str">
        <f>Criteria!$C109</f>
        <v>13.8</v>
      </c>
      <c r="D121" s="18" t="str">
        <f>Criteria!$A$102</f>
        <v>CONSULTATION</v>
      </c>
      <c r="E121" s="18" t="s">
        <v>138</v>
      </c>
      <c r="F121" s="18" t="str">
        <f>'P01'!$E110</f>
        <v>NT</v>
      </c>
      <c r="G121" s="18" t="str">
        <f>'P02'!$E110</f>
        <v>NT</v>
      </c>
      <c r="H121" s="18" t="str">
        <f>'P03'!$E110</f>
        <v>NT</v>
      </c>
      <c r="I121" s="18" t="str">
        <f>'P04'!$E110</f>
        <v>NT</v>
      </c>
      <c r="J121" s="18" t="str">
        <f>'P05'!$E110</f>
        <v>NT</v>
      </c>
      <c r="K121" s="18" t="str">
        <f>'P06'!$E110</f>
        <v>NT</v>
      </c>
      <c r="L121" s="18" t="str">
        <f>'P07'!$E110</f>
        <v>NT</v>
      </c>
      <c r="M121" s="18" t="str">
        <f>'P08'!$E110</f>
        <v>NT</v>
      </c>
      <c r="N121" s="18" t="str">
        <f>'P09'!$E110</f>
        <v>NT</v>
      </c>
      <c r="O121" s="18" t="str">
        <f>'P10'!$E110</f>
        <v>NT</v>
      </c>
      <c r="P121" s="18" t="str">
        <f>'P11'!$E110</f>
        <v>NT</v>
      </c>
      <c r="Q121" s="18" t="str">
        <f>'P12'!$E110</f>
        <v>NT</v>
      </c>
      <c r="R121" s="18" t="str">
        <f>'P13'!$E110</f>
        <v>NT</v>
      </c>
      <c r="S121" s="18" t="str">
        <f>'P14'!$E110</f>
        <v>NT</v>
      </c>
      <c r="T121" s="18" t="str">
        <f>'P15'!$E110</f>
        <v>NT</v>
      </c>
      <c r="U121" s="20">
        <f t="shared" si="30"/>
        <v>0</v>
      </c>
      <c r="V121" s="20">
        <f t="shared" si="31"/>
        <v>0</v>
      </c>
      <c r="W121" s="20">
        <f t="shared" si="32"/>
        <v>0</v>
      </c>
      <c r="X121" s="20">
        <f t="shared" si="33"/>
        <v>15</v>
      </c>
      <c r="Y121" s="13" t="str">
        <f t="shared" si="34"/>
        <v>NT</v>
      </c>
      <c r="Z121" s="13"/>
      <c r="AA121" s="13">
        <v>13</v>
      </c>
      <c r="AB121" s="18" t="str">
        <f>Criteria!$C109</f>
        <v>13.8</v>
      </c>
      <c r="AC121" s="18" t="str">
        <f>Criteria!$A$102</f>
        <v>CONSULTATION</v>
      </c>
      <c r="AD121" s="18" t="str">
        <f>'P01'!$F110</f>
        <v>N</v>
      </c>
      <c r="AE121" s="18" t="str">
        <f>'P02'!$F110</f>
        <v>N</v>
      </c>
      <c r="AF121" s="18" t="str">
        <f>'P03'!$F110</f>
        <v>N</v>
      </c>
      <c r="AG121" s="18" t="str">
        <f>'P04'!$F110</f>
        <v>N</v>
      </c>
      <c r="AH121" s="18" t="str">
        <f>'P05'!$F110</f>
        <v>N</v>
      </c>
      <c r="AI121" s="18" t="str">
        <f>'P06'!$F110</f>
        <v>N</v>
      </c>
      <c r="AJ121" s="18" t="str">
        <f>'P07'!$F110</f>
        <v>N</v>
      </c>
      <c r="AK121" s="18" t="str">
        <f>'P08'!$F110</f>
        <v>N</v>
      </c>
      <c r="AL121" s="18" t="str">
        <f>'P09'!$F110</f>
        <v>N</v>
      </c>
      <c r="AM121" s="18" t="str">
        <f>'P10'!$F110</f>
        <v>N</v>
      </c>
      <c r="AN121" s="18" t="str">
        <f>'P11'!$F110</f>
        <v>N</v>
      </c>
      <c r="AO121" s="18" t="str">
        <f>'P12'!$F110</f>
        <v>N</v>
      </c>
      <c r="AP121" s="18" t="str">
        <f>'P13'!$F110</f>
        <v>N</v>
      </c>
      <c r="AQ121" s="18" t="str">
        <f>'P14'!$F110</f>
        <v>N</v>
      </c>
      <c r="AR121" s="18" t="str">
        <f>'P15'!$F110</f>
        <v>N</v>
      </c>
      <c r="AS121" s="20">
        <f t="shared" si="35"/>
        <v>0</v>
      </c>
      <c r="AT121" s="20">
        <f t="shared" si="36"/>
        <v>0</v>
      </c>
    </row>
    <row r="122" spans="1:46" x14ac:dyDescent="0.25">
      <c r="A122" s="13">
        <v>13</v>
      </c>
      <c r="B122" s="18" t="str">
        <f>Criteria!$B110</f>
        <v>RGAA</v>
      </c>
      <c r="C122" s="18" t="str">
        <f>Criteria!$C110</f>
        <v>13.9</v>
      </c>
      <c r="D122" s="18" t="str">
        <f>Criteria!$A$102</f>
        <v>CONSULTATION</v>
      </c>
      <c r="E122" s="18" t="s">
        <v>139</v>
      </c>
      <c r="F122" s="18" t="str">
        <f>'P01'!$E111</f>
        <v>NT</v>
      </c>
      <c r="G122" s="18" t="str">
        <f>'P02'!$E111</f>
        <v>NT</v>
      </c>
      <c r="H122" s="18" t="str">
        <f>'P03'!$E111</f>
        <v>NT</v>
      </c>
      <c r="I122" s="18" t="str">
        <f>'P04'!$E111</f>
        <v>NT</v>
      </c>
      <c r="J122" s="18" t="str">
        <f>'P05'!$E111</f>
        <v>NT</v>
      </c>
      <c r="K122" s="18" t="str">
        <f>'P06'!$E111</f>
        <v>NT</v>
      </c>
      <c r="L122" s="18" t="str">
        <f>'P07'!$E111</f>
        <v>NT</v>
      </c>
      <c r="M122" s="18" t="str">
        <f>'P08'!$E111</f>
        <v>NT</v>
      </c>
      <c r="N122" s="18" t="str">
        <f>'P09'!$E111</f>
        <v>NT</v>
      </c>
      <c r="O122" s="18" t="str">
        <f>'P10'!$E111</f>
        <v>NT</v>
      </c>
      <c r="P122" s="18" t="str">
        <f>'P11'!$E111</f>
        <v>NT</v>
      </c>
      <c r="Q122" s="18" t="str">
        <f>'P12'!$E111</f>
        <v>NT</v>
      </c>
      <c r="R122" s="18" t="str">
        <f>'P13'!$E111</f>
        <v>NT</v>
      </c>
      <c r="S122" s="18" t="str">
        <f>'P14'!$E111</f>
        <v>NT</v>
      </c>
      <c r="T122" s="18" t="str">
        <f>'P15'!$E111</f>
        <v>NT</v>
      </c>
      <c r="U122" s="20">
        <f t="shared" si="30"/>
        <v>0</v>
      </c>
      <c r="V122" s="20">
        <f t="shared" si="31"/>
        <v>0</v>
      </c>
      <c r="W122" s="20">
        <f t="shared" si="32"/>
        <v>0</v>
      </c>
      <c r="X122" s="20">
        <f t="shared" si="33"/>
        <v>15</v>
      </c>
      <c r="Y122" s="13" t="str">
        <f t="shared" si="34"/>
        <v>NT</v>
      </c>
      <c r="Z122" s="13"/>
      <c r="AA122" s="13">
        <v>13</v>
      </c>
      <c r="AB122" s="18" t="str">
        <f>Criteria!$C110</f>
        <v>13.9</v>
      </c>
      <c r="AC122" s="18" t="str">
        <f>Criteria!$A$102</f>
        <v>CONSULTATION</v>
      </c>
      <c r="AD122" s="18" t="str">
        <f>'P01'!$F111</f>
        <v>N</v>
      </c>
      <c r="AE122" s="18" t="str">
        <f>'P02'!$F111</f>
        <v>N</v>
      </c>
      <c r="AF122" s="18" t="str">
        <f>'P03'!$F111</f>
        <v>N</v>
      </c>
      <c r="AG122" s="18" t="str">
        <f>'P04'!$F111</f>
        <v>N</v>
      </c>
      <c r="AH122" s="18" t="str">
        <f>'P05'!$F111</f>
        <v>N</v>
      </c>
      <c r="AI122" s="18" t="str">
        <f>'P06'!$F111</f>
        <v>N</v>
      </c>
      <c r="AJ122" s="18" t="str">
        <f>'P07'!$F111</f>
        <v>N</v>
      </c>
      <c r="AK122" s="18" t="str">
        <f>'P08'!$F111</f>
        <v>N</v>
      </c>
      <c r="AL122" s="18" t="str">
        <f>'P09'!$F111</f>
        <v>N</v>
      </c>
      <c r="AM122" s="18" t="str">
        <f>'P10'!$F111</f>
        <v>N</v>
      </c>
      <c r="AN122" s="18" t="str">
        <f>'P11'!$F111</f>
        <v>N</v>
      </c>
      <c r="AO122" s="18" t="str">
        <f>'P12'!$F111</f>
        <v>N</v>
      </c>
      <c r="AP122" s="18" t="str">
        <f>'P13'!$F111</f>
        <v>N</v>
      </c>
      <c r="AQ122" s="18" t="str">
        <f>'P14'!$F111</f>
        <v>N</v>
      </c>
      <c r="AR122" s="18" t="str">
        <f>'P15'!$F111</f>
        <v>N</v>
      </c>
      <c r="AS122" s="20">
        <f t="shared" si="35"/>
        <v>0</v>
      </c>
      <c r="AT122" s="20">
        <f t="shared" si="36"/>
        <v>0</v>
      </c>
    </row>
    <row r="123" spans="1:46" x14ac:dyDescent="0.25">
      <c r="A123" s="13">
        <v>13</v>
      </c>
      <c r="B123" s="18" t="str">
        <f>Criteria!$B111</f>
        <v>RGAA</v>
      </c>
      <c r="C123" s="18" t="str">
        <f>Criteria!$C111</f>
        <v>13.10</v>
      </c>
      <c r="D123" s="18" t="str">
        <f>Criteria!$A$102</f>
        <v>CONSULTATION</v>
      </c>
      <c r="E123" s="18" t="s">
        <v>138</v>
      </c>
      <c r="F123" s="18" t="str">
        <f>'P01'!$E112</f>
        <v>NT</v>
      </c>
      <c r="G123" s="18" t="str">
        <f>'P02'!$E112</f>
        <v>NT</v>
      </c>
      <c r="H123" s="18" t="str">
        <f>'P03'!$E112</f>
        <v>NT</v>
      </c>
      <c r="I123" s="18" t="str">
        <f>'P04'!$E112</f>
        <v>NT</v>
      </c>
      <c r="J123" s="18" t="str">
        <f>'P05'!$E112</f>
        <v>NT</v>
      </c>
      <c r="K123" s="18" t="str">
        <f>'P06'!$E112</f>
        <v>NT</v>
      </c>
      <c r="L123" s="18" t="str">
        <f>'P07'!$E112</f>
        <v>NT</v>
      </c>
      <c r="M123" s="18" t="str">
        <f>'P08'!$E112</f>
        <v>NT</v>
      </c>
      <c r="N123" s="18" t="str">
        <f>'P09'!$E112</f>
        <v>NT</v>
      </c>
      <c r="O123" s="18" t="str">
        <f>'P10'!$E112</f>
        <v>NT</v>
      </c>
      <c r="P123" s="18" t="str">
        <f>'P11'!$E112</f>
        <v>NT</v>
      </c>
      <c r="Q123" s="18" t="str">
        <f>'P12'!$E112</f>
        <v>NT</v>
      </c>
      <c r="R123" s="18" t="str">
        <f>'P13'!$E112</f>
        <v>NT</v>
      </c>
      <c r="S123" s="18" t="str">
        <f>'P14'!$E112</f>
        <v>NT</v>
      </c>
      <c r="T123" s="18" t="str">
        <f>'P15'!$E112</f>
        <v>NT</v>
      </c>
      <c r="U123" s="20">
        <f t="shared" si="30"/>
        <v>0</v>
      </c>
      <c r="V123" s="20">
        <f t="shared" si="31"/>
        <v>0</v>
      </c>
      <c r="W123" s="20">
        <f t="shared" si="32"/>
        <v>0</v>
      </c>
      <c r="X123" s="20">
        <f t="shared" si="33"/>
        <v>15</v>
      </c>
      <c r="Y123" s="13" t="str">
        <f t="shared" si="34"/>
        <v>NT</v>
      </c>
      <c r="Z123" s="13"/>
      <c r="AA123" s="13">
        <v>13</v>
      </c>
      <c r="AB123" s="18" t="str">
        <f>Criteria!$C111</f>
        <v>13.10</v>
      </c>
      <c r="AC123" s="18" t="str">
        <f>Criteria!$A$102</f>
        <v>CONSULTATION</v>
      </c>
      <c r="AD123" s="18" t="str">
        <f>'P01'!$F112</f>
        <v>N</v>
      </c>
      <c r="AE123" s="18" t="str">
        <f>'P02'!$F112</f>
        <v>N</v>
      </c>
      <c r="AF123" s="18" t="str">
        <f>'P03'!$F112</f>
        <v>N</v>
      </c>
      <c r="AG123" s="18" t="str">
        <f>'P04'!$F112</f>
        <v>N</v>
      </c>
      <c r="AH123" s="18" t="str">
        <f>'P05'!$F112</f>
        <v>N</v>
      </c>
      <c r="AI123" s="18" t="str">
        <f>'P06'!$F112</f>
        <v>N</v>
      </c>
      <c r="AJ123" s="18" t="str">
        <f>'P07'!$F112</f>
        <v>N</v>
      </c>
      <c r="AK123" s="18" t="str">
        <f>'P08'!$F112</f>
        <v>N</v>
      </c>
      <c r="AL123" s="18" t="str">
        <f>'P09'!$F112</f>
        <v>N</v>
      </c>
      <c r="AM123" s="18" t="str">
        <f>'P10'!$F112</f>
        <v>N</v>
      </c>
      <c r="AN123" s="18" t="str">
        <f>'P11'!$F112</f>
        <v>N</v>
      </c>
      <c r="AO123" s="18" t="str">
        <f>'P12'!$F112</f>
        <v>N</v>
      </c>
      <c r="AP123" s="18" t="str">
        <f>'P13'!$F112</f>
        <v>N</v>
      </c>
      <c r="AQ123" s="18" t="str">
        <f>'P14'!$F112</f>
        <v>N</v>
      </c>
      <c r="AR123" s="18" t="str">
        <f>'P15'!$F112</f>
        <v>N</v>
      </c>
      <c r="AS123" s="20">
        <f t="shared" si="35"/>
        <v>0</v>
      </c>
      <c r="AT123" s="20">
        <f t="shared" si="36"/>
        <v>0</v>
      </c>
    </row>
    <row r="124" spans="1:46" x14ac:dyDescent="0.25">
      <c r="A124" s="13">
        <v>13</v>
      </c>
      <c r="B124" s="18" t="str">
        <f>Criteria!$B112</f>
        <v>RGAA</v>
      </c>
      <c r="C124" s="18" t="str">
        <f>Criteria!$C112</f>
        <v>13.11</v>
      </c>
      <c r="D124" s="18" t="str">
        <f>Criteria!$A$102</f>
        <v>CONSULTATION</v>
      </c>
      <c r="E124" s="18" t="s">
        <v>138</v>
      </c>
      <c r="F124" s="18" t="str">
        <f>'P01'!$E113</f>
        <v>NT</v>
      </c>
      <c r="G124" s="18" t="str">
        <f>'P02'!$E113</f>
        <v>NT</v>
      </c>
      <c r="H124" s="18" t="str">
        <f>'P03'!$E113</f>
        <v>NT</v>
      </c>
      <c r="I124" s="18" t="str">
        <f>'P04'!$E113</f>
        <v>NT</v>
      </c>
      <c r="J124" s="18" t="str">
        <f>'P05'!$E113</f>
        <v>NT</v>
      </c>
      <c r="K124" s="18" t="str">
        <f>'P06'!$E113</f>
        <v>NT</v>
      </c>
      <c r="L124" s="18" t="str">
        <f>'P07'!$E113</f>
        <v>NT</v>
      </c>
      <c r="M124" s="18" t="str">
        <f>'P08'!$E113</f>
        <v>NT</v>
      </c>
      <c r="N124" s="18" t="str">
        <f>'P09'!$E113</f>
        <v>NT</v>
      </c>
      <c r="O124" s="18" t="str">
        <f>'P10'!$E113</f>
        <v>NT</v>
      </c>
      <c r="P124" s="18" t="str">
        <f>'P11'!$E113</f>
        <v>NT</v>
      </c>
      <c r="Q124" s="18" t="str">
        <f>'P12'!$E113</f>
        <v>NT</v>
      </c>
      <c r="R124" s="18" t="str">
        <f>'P13'!$E113</f>
        <v>NT</v>
      </c>
      <c r="S124" s="18" t="str">
        <f>'P14'!$E113</f>
        <v>NT</v>
      </c>
      <c r="T124" s="18" t="str">
        <f>'P15'!$E113</f>
        <v>NT</v>
      </c>
      <c r="U124" s="20">
        <f t="shared" si="30"/>
        <v>0</v>
      </c>
      <c r="V124" s="20">
        <f t="shared" si="31"/>
        <v>0</v>
      </c>
      <c r="W124" s="20">
        <f t="shared" si="32"/>
        <v>0</v>
      </c>
      <c r="X124" s="20">
        <f t="shared" si="33"/>
        <v>15</v>
      </c>
      <c r="Y124" s="13" t="str">
        <f t="shared" si="34"/>
        <v>NT</v>
      </c>
      <c r="Z124" s="13"/>
      <c r="AA124" s="13">
        <v>13</v>
      </c>
      <c r="AB124" s="18" t="str">
        <f>Criteria!$C112</f>
        <v>13.11</v>
      </c>
      <c r="AC124" s="18" t="str">
        <f>Criteria!$A$102</f>
        <v>CONSULTATION</v>
      </c>
      <c r="AD124" s="18" t="str">
        <f>'P01'!$F113</f>
        <v>N</v>
      </c>
      <c r="AE124" s="18" t="str">
        <f>'P02'!$F113</f>
        <v>N</v>
      </c>
      <c r="AF124" s="18" t="str">
        <f>'P03'!$F113</f>
        <v>N</v>
      </c>
      <c r="AG124" s="18" t="str">
        <f>'P04'!$F113</f>
        <v>N</v>
      </c>
      <c r="AH124" s="18" t="str">
        <f>'P05'!$F113</f>
        <v>N</v>
      </c>
      <c r="AI124" s="18" t="str">
        <f>'P06'!$F113</f>
        <v>N</v>
      </c>
      <c r="AJ124" s="18" t="str">
        <f>'P07'!$F113</f>
        <v>N</v>
      </c>
      <c r="AK124" s="18" t="str">
        <f>'P08'!$F113</f>
        <v>N</v>
      </c>
      <c r="AL124" s="18" t="str">
        <f>'P09'!$F113</f>
        <v>N</v>
      </c>
      <c r="AM124" s="18" t="str">
        <f>'P10'!$F113</f>
        <v>N</v>
      </c>
      <c r="AN124" s="18" t="str">
        <f>'P11'!$F113</f>
        <v>N</v>
      </c>
      <c r="AO124" s="18" t="str">
        <f>'P12'!$F113</f>
        <v>N</v>
      </c>
      <c r="AP124" s="18" t="str">
        <f>'P13'!$F113</f>
        <v>N</v>
      </c>
      <c r="AQ124" s="18" t="str">
        <f>'P14'!$F113</f>
        <v>N</v>
      </c>
      <c r="AR124" s="18" t="str">
        <f>'P15'!$F113</f>
        <v>N</v>
      </c>
      <c r="AS124" s="20">
        <f t="shared" si="35"/>
        <v>0</v>
      </c>
      <c r="AT124" s="20">
        <f t="shared" si="36"/>
        <v>0</v>
      </c>
    </row>
    <row r="125" spans="1:46" x14ac:dyDescent="0.25">
      <c r="A125" s="13">
        <v>13</v>
      </c>
      <c r="B125" s="18" t="str">
        <f>Criteria!$B113</f>
        <v>RGAA</v>
      </c>
      <c r="C125" s="18" t="str">
        <f>Criteria!$C113</f>
        <v>13.12</v>
      </c>
      <c r="D125" s="18" t="str">
        <f>Criteria!$A$102</f>
        <v>CONSULTATION</v>
      </c>
      <c r="E125" s="18" t="s">
        <v>138</v>
      </c>
      <c r="F125" s="18" t="str">
        <f>'P01'!$E114</f>
        <v>NT</v>
      </c>
      <c r="G125" s="18" t="str">
        <f>'P02'!$E114</f>
        <v>NT</v>
      </c>
      <c r="H125" s="18" t="str">
        <f>'P03'!$E114</f>
        <v>NT</v>
      </c>
      <c r="I125" s="18" t="str">
        <f>'P04'!$E114</f>
        <v>NT</v>
      </c>
      <c r="J125" s="18" t="str">
        <f>'P05'!$E114</f>
        <v>NT</v>
      </c>
      <c r="K125" s="18" t="str">
        <f>'P06'!$E114</f>
        <v>NT</v>
      </c>
      <c r="L125" s="18" t="str">
        <f>'P07'!$E114</f>
        <v>NT</v>
      </c>
      <c r="M125" s="18" t="str">
        <f>'P08'!$E114</f>
        <v>NT</v>
      </c>
      <c r="N125" s="18" t="str">
        <f>'P09'!$E114</f>
        <v>NT</v>
      </c>
      <c r="O125" s="18" t="str">
        <f>'P10'!$E114</f>
        <v>NT</v>
      </c>
      <c r="P125" s="18" t="str">
        <f>'P11'!$E114</f>
        <v>NT</v>
      </c>
      <c r="Q125" s="18" t="str">
        <f>'P12'!$E114</f>
        <v>NT</v>
      </c>
      <c r="R125" s="18" t="str">
        <f>'P13'!$E114</f>
        <v>NT</v>
      </c>
      <c r="S125" s="18" t="str">
        <f>'P14'!$E114</f>
        <v>NT</v>
      </c>
      <c r="T125" s="18" t="str">
        <f>'P15'!$E114</f>
        <v>NT</v>
      </c>
      <c r="U125" s="20">
        <f t="shared" si="30"/>
        <v>0</v>
      </c>
      <c r="V125" s="20">
        <f t="shared" si="31"/>
        <v>0</v>
      </c>
      <c r="W125" s="20">
        <f t="shared" si="32"/>
        <v>0</v>
      </c>
      <c r="X125" s="20">
        <f t="shared" si="33"/>
        <v>15</v>
      </c>
      <c r="Y125" s="13" t="str">
        <f t="shared" si="34"/>
        <v>NT</v>
      </c>
      <c r="Z125" s="13"/>
      <c r="AA125" s="13">
        <v>13</v>
      </c>
      <c r="AB125" s="18" t="str">
        <f>Criteria!$C113</f>
        <v>13.12</v>
      </c>
      <c r="AC125" s="18" t="str">
        <f>Criteria!$A$102</f>
        <v>CONSULTATION</v>
      </c>
      <c r="AD125" s="18" t="str">
        <f>'P01'!$F114</f>
        <v>N</v>
      </c>
      <c r="AE125" s="18" t="str">
        <f>'P02'!$F114</f>
        <v>N</v>
      </c>
      <c r="AF125" s="18" t="str">
        <f>'P03'!$F114</f>
        <v>N</v>
      </c>
      <c r="AG125" s="18" t="str">
        <f>'P04'!$F114</f>
        <v>N</v>
      </c>
      <c r="AH125" s="18" t="str">
        <f>'P05'!$F114</f>
        <v>N</v>
      </c>
      <c r="AI125" s="18" t="str">
        <f>'P06'!$F114</f>
        <v>N</v>
      </c>
      <c r="AJ125" s="18" t="str">
        <f>'P07'!$F114</f>
        <v>N</v>
      </c>
      <c r="AK125" s="18" t="str">
        <f>'P08'!$F114</f>
        <v>N</v>
      </c>
      <c r="AL125" s="18" t="str">
        <f>'P09'!$F114</f>
        <v>N</v>
      </c>
      <c r="AM125" s="18" t="str">
        <f>'P10'!$F114</f>
        <v>N</v>
      </c>
      <c r="AN125" s="18" t="str">
        <f>'P11'!$F114</f>
        <v>N</v>
      </c>
      <c r="AO125" s="18" t="str">
        <f>'P12'!$F114</f>
        <v>N</v>
      </c>
      <c r="AP125" s="18" t="str">
        <f>'P13'!$F114</f>
        <v>N</v>
      </c>
      <c r="AQ125" s="18" t="str">
        <f>'P14'!$F114</f>
        <v>N</v>
      </c>
      <c r="AR125" s="18" t="str">
        <f>'P15'!$F114</f>
        <v>N</v>
      </c>
      <c r="AS125" s="20">
        <f t="shared" si="35"/>
        <v>0</v>
      </c>
      <c r="AT125" s="20">
        <f t="shared" si="36"/>
        <v>0</v>
      </c>
    </row>
    <row r="126" spans="1:46" x14ac:dyDescent="0.25">
      <c r="A126" s="13">
        <v>13</v>
      </c>
      <c r="B126" s="18" t="str">
        <f>Criteria!$B114</f>
        <v>-</v>
      </c>
      <c r="C126" s="18" t="str">
        <f>Criteria!$C114</f>
        <v>13.13</v>
      </c>
      <c r="D126" s="18" t="str">
        <f>Criteria!$A$102</f>
        <v>CONSULTATION</v>
      </c>
      <c r="E126" s="18" t="s">
        <v>139</v>
      </c>
      <c r="F126" s="18" t="str">
        <f>'P01'!$E115</f>
        <v>NT</v>
      </c>
      <c r="G126" s="18" t="str">
        <f>'P02'!$E115</f>
        <v>NT</v>
      </c>
      <c r="H126" s="18" t="str">
        <f>'P03'!$E115</f>
        <v>NT</v>
      </c>
      <c r="I126" s="18" t="str">
        <f>'P04'!$E115</f>
        <v>NT</v>
      </c>
      <c r="J126" s="18" t="str">
        <f>'P05'!$E115</f>
        <v>NT</v>
      </c>
      <c r="K126" s="18" t="str">
        <f>'P06'!$E115</f>
        <v>NT</v>
      </c>
      <c r="L126" s="18" t="str">
        <f>'P07'!$E115</f>
        <v>NT</v>
      </c>
      <c r="M126" s="18" t="str">
        <f>'P08'!$E115</f>
        <v>NT</v>
      </c>
      <c r="N126" s="18" t="str">
        <f>'P09'!$E115</f>
        <v>NT</v>
      </c>
      <c r="O126" s="18" t="str">
        <f>'P10'!$E115</f>
        <v>NT</v>
      </c>
      <c r="P126" s="18" t="str">
        <f>'P11'!$E115</f>
        <v>NT</v>
      </c>
      <c r="Q126" s="18" t="str">
        <f>'P12'!$E115</f>
        <v>NT</v>
      </c>
      <c r="R126" s="18" t="str">
        <f>'P13'!$E115</f>
        <v>NT</v>
      </c>
      <c r="S126" s="18" t="str">
        <f>'P14'!$E115</f>
        <v>NT</v>
      </c>
      <c r="T126" s="18" t="str">
        <f>'P15'!$E115</f>
        <v>NT</v>
      </c>
      <c r="U126" s="20">
        <f t="shared" si="30"/>
        <v>0</v>
      </c>
      <c r="V126" s="20">
        <f t="shared" si="31"/>
        <v>0</v>
      </c>
      <c r="W126" s="20">
        <f t="shared" si="32"/>
        <v>0</v>
      </c>
      <c r="X126" s="20">
        <f t="shared" si="33"/>
        <v>15</v>
      </c>
      <c r="Y126" s="13" t="str">
        <f t="shared" si="34"/>
        <v>NT</v>
      </c>
      <c r="Z126" s="13"/>
      <c r="AA126" s="13">
        <v>13</v>
      </c>
      <c r="AB126" s="18" t="str">
        <f>Criteria!$C114</f>
        <v>13.13</v>
      </c>
      <c r="AC126" s="18" t="str">
        <f>Criteria!$A$102</f>
        <v>CONSULTATION</v>
      </c>
      <c r="AD126" s="18" t="str">
        <f>'P01'!$F115</f>
        <v>N</v>
      </c>
      <c r="AE126" s="18" t="str">
        <f>'P02'!$F115</f>
        <v>N</v>
      </c>
      <c r="AF126" s="18" t="str">
        <f>'P03'!$F115</f>
        <v>N</v>
      </c>
      <c r="AG126" s="18" t="str">
        <f>'P04'!$F115</f>
        <v>N</v>
      </c>
      <c r="AH126" s="18" t="str">
        <f>'P05'!$F115</f>
        <v>N</v>
      </c>
      <c r="AI126" s="18" t="str">
        <f>'P06'!$F115</f>
        <v>N</v>
      </c>
      <c r="AJ126" s="18" t="str">
        <f>'P07'!$F115</f>
        <v>N</v>
      </c>
      <c r="AK126" s="18" t="str">
        <f>'P08'!$F115</f>
        <v>N</v>
      </c>
      <c r="AL126" s="18" t="str">
        <f>'P09'!$F115</f>
        <v>N</v>
      </c>
      <c r="AM126" s="18" t="str">
        <f>'P10'!$F115</f>
        <v>N</v>
      </c>
      <c r="AN126" s="18" t="str">
        <f>'P11'!$F115</f>
        <v>N</v>
      </c>
      <c r="AO126" s="18" t="str">
        <f>'P12'!$F115</f>
        <v>N</v>
      </c>
      <c r="AP126" s="18" t="str">
        <f>'P13'!$F115</f>
        <v>N</v>
      </c>
      <c r="AQ126" s="18" t="str">
        <f>'P14'!$F115</f>
        <v>N</v>
      </c>
      <c r="AR126" s="18" t="str">
        <f>'P15'!$F115</f>
        <v>N</v>
      </c>
      <c r="AS126" s="20">
        <f t="shared" si="35"/>
        <v>0</v>
      </c>
      <c r="AT126" s="20">
        <f t="shared" si="36"/>
        <v>0</v>
      </c>
    </row>
    <row r="127" spans="1:46" x14ac:dyDescent="0.25">
      <c r="A127" s="13">
        <v>13</v>
      </c>
      <c r="B127" s="18" t="str">
        <f>Criteria!$B115</f>
        <v>-</v>
      </c>
      <c r="C127" s="18" t="str">
        <f>Criteria!$C115</f>
        <v>13.14</v>
      </c>
      <c r="D127" s="18" t="str">
        <f>Criteria!$A$102</f>
        <v>CONSULTATION</v>
      </c>
      <c r="E127" s="18" t="s">
        <v>138</v>
      </c>
      <c r="F127" s="18" t="str">
        <f>'P01'!$E116</f>
        <v>NT</v>
      </c>
      <c r="G127" s="18" t="str">
        <f>'P02'!$E116</f>
        <v>NT</v>
      </c>
      <c r="H127" s="18" t="str">
        <f>'P03'!$E116</f>
        <v>NT</v>
      </c>
      <c r="I127" s="18" t="str">
        <f>'P04'!$E116</f>
        <v>NT</v>
      </c>
      <c r="J127" s="18" t="str">
        <f>'P05'!$E116</f>
        <v>NT</v>
      </c>
      <c r="K127" s="18" t="str">
        <f>'P06'!$E116</f>
        <v>NT</v>
      </c>
      <c r="L127" s="18" t="str">
        <f>'P07'!$E116</f>
        <v>NT</v>
      </c>
      <c r="M127" s="18" t="str">
        <f>'P08'!$E116</f>
        <v>NT</v>
      </c>
      <c r="N127" s="18" t="str">
        <f>'P09'!$E116</f>
        <v>NT</v>
      </c>
      <c r="O127" s="18" t="str">
        <f>'P10'!$E116</f>
        <v>NT</v>
      </c>
      <c r="P127" s="18" t="str">
        <f>'P11'!$E116</f>
        <v>NT</v>
      </c>
      <c r="Q127" s="18" t="str">
        <f>'P12'!$E116</f>
        <v>NT</v>
      </c>
      <c r="R127" s="18" t="str">
        <f>'P13'!$E116</f>
        <v>NT</v>
      </c>
      <c r="S127" s="18" t="str">
        <f>'P14'!$E116</f>
        <v>NT</v>
      </c>
      <c r="T127" s="18" t="str">
        <f>'P15'!$E116</f>
        <v>NT</v>
      </c>
      <c r="U127" s="20">
        <f t="shared" si="30"/>
        <v>0</v>
      </c>
      <c r="V127" s="20">
        <f t="shared" si="31"/>
        <v>0</v>
      </c>
      <c r="W127" s="20">
        <f t="shared" si="32"/>
        <v>0</v>
      </c>
      <c r="X127" s="20">
        <f t="shared" si="33"/>
        <v>15</v>
      </c>
      <c r="Y127" s="13" t="str">
        <f t="shared" si="34"/>
        <v>NT</v>
      </c>
      <c r="Z127" s="13"/>
      <c r="AA127" s="13">
        <v>13</v>
      </c>
      <c r="AB127" s="18" t="str">
        <f>Criteria!$C115</f>
        <v>13.14</v>
      </c>
      <c r="AC127" s="18" t="str">
        <f>Criteria!$A$102</f>
        <v>CONSULTATION</v>
      </c>
      <c r="AD127" s="18" t="str">
        <f>'P01'!$F116</f>
        <v>N</v>
      </c>
      <c r="AE127" s="18" t="str">
        <f>'P02'!$F116</f>
        <v>N</v>
      </c>
      <c r="AF127" s="18" t="str">
        <f>'P03'!$F116</f>
        <v>N</v>
      </c>
      <c r="AG127" s="18" t="str">
        <f>'P04'!$F116</f>
        <v>N</v>
      </c>
      <c r="AH127" s="18" t="str">
        <f>'P05'!$F116</f>
        <v>N</v>
      </c>
      <c r="AI127" s="18" t="str">
        <f>'P06'!$F116</f>
        <v>N</v>
      </c>
      <c r="AJ127" s="18" t="str">
        <f>'P07'!$F116</f>
        <v>N</v>
      </c>
      <c r="AK127" s="18" t="str">
        <f>'P08'!$F116</f>
        <v>N</v>
      </c>
      <c r="AL127" s="18" t="str">
        <f>'P09'!$F116</f>
        <v>N</v>
      </c>
      <c r="AM127" s="18" t="str">
        <f>'P10'!$F116</f>
        <v>N</v>
      </c>
      <c r="AN127" s="18" t="str">
        <f>'P11'!$F116</f>
        <v>N</v>
      </c>
      <c r="AO127" s="18" t="str">
        <f>'P12'!$F116</f>
        <v>N</v>
      </c>
      <c r="AP127" s="18" t="str">
        <f>'P13'!$F116</f>
        <v>N</v>
      </c>
      <c r="AQ127" s="18" t="str">
        <f>'P14'!$F116</f>
        <v>N</v>
      </c>
      <c r="AR127" s="18" t="str">
        <f>'P15'!$F116</f>
        <v>N</v>
      </c>
      <c r="AS127" s="20">
        <f t="shared" si="35"/>
        <v>0</v>
      </c>
      <c r="AT127" s="20">
        <f t="shared" si="36"/>
        <v>0</v>
      </c>
    </row>
    <row r="128" spans="1:46" x14ac:dyDescent="0.25">
      <c r="A128" s="55"/>
      <c r="B128" s="56"/>
      <c r="C128" s="56"/>
      <c r="D128" s="56"/>
      <c r="E128" s="56"/>
      <c r="F128" s="56"/>
      <c r="G128" s="56"/>
      <c r="H128" s="56"/>
      <c r="I128" s="56"/>
      <c r="J128" s="56"/>
      <c r="K128" s="56"/>
      <c r="L128" s="56"/>
      <c r="M128" s="56"/>
      <c r="N128" s="56"/>
      <c r="O128" s="56"/>
      <c r="P128" s="56"/>
      <c r="Q128" s="56"/>
      <c r="R128" s="56"/>
      <c r="S128" s="56"/>
      <c r="T128" s="56"/>
      <c r="U128" s="60">
        <f>SUM(U114:U127)</f>
        <v>0</v>
      </c>
      <c r="V128" s="60">
        <f t="shared" ref="V128:X128" si="43">SUM(V114:V127)</f>
        <v>0</v>
      </c>
      <c r="W128" s="60">
        <f t="shared" si="43"/>
        <v>0</v>
      </c>
      <c r="X128" s="60">
        <f t="shared" si="43"/>
        <v>210</v>
      </c>
      <c r="Y128" s="13"/>
      <c r="Z128" s="13"/>
      <c r="AA128" s="55"/>
      <c r="AB128" s="56"/>
      <c r="AC128" s="56"/>
      <c r="AD128" s="56"/>
      <c r="AE128" s="56"/>
      <c r="AF128" s="56"/>
      <c r="AG128" s="56"/>
      <c r="AH128" s="56"/>
      <c r="AI128" s="56"/>
      <c r="AJ128" s="56"/>
      <c r="AK128" s="56"/>
      <c r="AL128" s="56"/>
      <c r="AM128" s="56"/>
      <c r="AN128" s="56"/>
      <c r="AO128" s="56"/>
      <c r="AP128" s="56"/>
      <c r="AQ128" s="56"/>
      <c r="AR128" s="56"/>
      <c r="AS128" s="60">
        <f>SUM(AS114:AS127)</f>
        <v>0</v>
      </c>
      <c r="AT128" s="60">
        <f t="shared" ref="AT128" si="44">SUM(AT114:AT127)</f>
        <v>0</v>
      </c>
    </row>
    <row r="129" spans="1:46" x14ac:dyDescent="0.25">
      <c r="A129" s="13">
        <v>14</v>
      </c>
      <c r="B129" s="18" t="str">
        <f>Criteria!$B116</f>
        <v>-</v>
      </c>
      <c r="C129" s="18" t="str">
        <f>Criteria!$C116</f>
        <v>14.1</v>
      </c>
      <c r="D129" s="18" t="str">
        <f>Criteria!$A$116</f>
        <v>DOC &amp; ACCESSIBILITY FEATURES</v>
      </c>
      <c r="E129" s="18" t="s">
        <v>139</v>
      </c>
      <c r="F129" s="18" t="str">
        <f>'P01'!$E117</f>
        <v>NT</v>
      </c>
      <c r="G129" s="18" t="str">
        <f>'P02'!$E117</f>
        <v>NT</v>
      </c>
      <c r="H129" s="18" t="str">
        <f>'P03'!$E117</f>
        <v>NT</v>
      </c>
      <c r="I129" s="18" t="str">
        <f>'P04'!$E117</f>
        <v>NT</v>
      </c>
      <c r="J129" s="18" t="str">
        <f>'P05'!$E117</f>
        <v>NT</v>
      </c>
      <c r="K129" s="18" t="str">
        <f>'P06'!$E117</f>
        <v>NT</v>
      </c>
      <c r="L129" s="18" t="str">
        <f>'P07'!$E117</f>
        <v>NT</v>
      </c>
      <c r="M129" s="18" t="str">
        <f>'P08'!$E117</f>
        <v>NT</v>
      </c>
      <c r="N129" s="18" t="str">
        <f>'P09'!$E117</f>
        <v>NT</v>
      </c>
      <c r="O129" s="18" t="str">
        <f>'P10'!$E117</f>
        <v>NT</v>
      </c>
      <c r="P129" s="18" t="str">
        <f>'P11'!$E117</f>
        <v>NT</v>
      </c>
      <c r="Q129" s="18" t="str">
        <f>'P12'!$E117</f>
        <v>NT</v>
      </c>
      <c r="R129" s="18" t="str">
        <f>'P13'!$E117</f>
        <v>NT</v>
      </c>
      <c r="S129" s="18" t="str">
        <f>'P14'!$E117</f>
        <v>NT</v>
      </c>
      <c r="T129" s="18" t="str">
        <f>'P15'!$E117</f>
        <v>NT</v>
      </c>
      <c r="U129" s="20">
        <f t="shared" si="30"/>
        <v>0</v>
      </c>
      <c r="V129" s="20">
        <f t="shared" si="31"/>
        <v>0</v>
      </c>
      <c r="W129" s="20">
        <f t="shared" si="32"/>
        <v>0</v>
      </c>
      <c r="X129" s="20">
        <f t="shared" si="33"/>
        <v>15</v>
      </c>
      <c r="Y129" s="13" t="str">
        <f t="shared" si="34"/>
        <v>NT</v>
      </c>
      <c r="Z129" s="13"/>
      <c r="AA129" s="13">
        <v>14</v>
      </c>
      <c r="AB129" s="18" t="str">
        <f>Criteria!$C116</f>
        <v>14.1</v>
      </c>
      <c r="AC129" s="18" t="str">
        <f>Criteria!$A$116</f>
        <v>DOC &amp; ACCESSIBILITY FEATURES</v>
      </c>
      <c r="AD129" s="18" t="str">
        <f>'P01'!$F117</f>
        <v>N</v>
      </c>
      <c r="AE129" s="18" t="str">
        <f>'P02'!$F117</f>
        <v>N</v>
      </c>
      <c r="AF129" s="18" t="str">
        <f>'P03'!$F117</f>
        <v>N</v>
      </c>
      <c r="AG129" s="18" t="str">
        <f>'P04'!$F117</f>
        <v>N</v>
      </c>
      <c r="AH129" s="18" t="str">
        <f>'P05'!$F117</f>
        <v>N</v>
      </c>
      <c r="AI129" s="18" t="str">
        <f>'P06'!$F117</f>
        <v>N</v>
      </c>
      <c r="AJ129" s="18" t="str">
        <f>'P07'!$F117</f>
        <v>N</v>
      </c>
      <c r="AK129" s="18" t="str">
        <f>'P08'!$F117</f>
        <v>N</v>
      </c>
      <c r="AL129" s="18" t="str">
        <f>'P09'!$F117</f>
        <v>N</v>
      </c>
      <c r="AM129" s="18" t="str">
        <f>'P10'!$F117</f>
        <v>N</v>
      </c>
      <c r="AN129" s="18" t="str">
        <f>'P11'!$F117</f>
        <v>N</v>
      </c>
      <c r="AO129" s="18" t="str">
        <f>'P12'!$F117</f>
        <v>N</v>
      </c>
      <c r="AP129" s="18" t="str">
        <f>'P13'!$F117</f>
        <v>N</v>
      </c>
      <c r="AQ129" s="18" t="str">
        <f>'P14'!$F117</f>
        <v>N</v>
      </c>
      <c r="AR129" s="18" t="str">
        <f>'P15'!$F117</f>
        <v>N</v>
      </c>
      <c r="AS129" s="20">
        <f t="shared" si="35"/>
        <v>0</v>
      </c>
      <c r="AT129" s="20">
        <f t="shared" si="36"/>
        <v>0</v>
      </c>
    </row>
    <row r="130" spans="1:46" x14ac:dyDescent="0.25">
      <c r="A130" s="13">
        <v>14</v>
      </c>
      <c r="B130" s="18" t="str">
        <f>Criteria!$B117</f>
        <v>-</v>
      </c>
      <c r="C130" s="18" t="str">
        <f>Criteria!$C117</f>
        <v>14.2</v>
      </c>
      <c r="D130" s="18" t="str">
        <f>Criteria!$A$116</f>
        <v>DOC &amp; ACCESSIBILITY FEATURES</v>
      </c>
      <c r="E130" s="18" t="s">
        <v>138</v>
      </c>
      <c r="F130" s="18" t="str">
        <f>'P01'!$E118</f>
        <v>NT</v>
      </c>
      <c r="G130" s="18" t="str">
        <f>'P02'!$E118</f>
        <v>NT</v>
      </c>
      <c r="H130" s="18" t="str">
        <f>'P03'!$E118</f>
        <v>NT</v>
      </c>
      <c r="I130" s="18" t="str">
        <f>'P04'!$E118</f>
        <v>NT</v>
      </c>
      <c r="J130" s="18" t="str">
        <f>'P05'!$E118</f>
        <v>NT</v>
      </c>
      <c r="K130" s="18" t="str">
        <f>'P06'!$E118</f>
        <v>NT</v>
      </c>
      <c r="L130" s="18" t="str">
        <f>'P07'!$E118</f>
        <v>NT</v>
      </c>
      <c r="M130" s="18" t="str">
        <f>'P08'!$E118</f>
        <v>NT</v>
      </c>
      <c r="N130" s="18" t="str">
        <f>'P09'!$E118</f>
        <v>NT</v>
      </c>
      <c r="O130" s="18" t="str">
        <f>'P10'!$E118</f>
        <v>NT</v>
      </c>
      <c r="P130" s="18" t="str">
        <f>'P11'!$E118</f>
        <v>NT</v>
      </c>
      <c r="Q130" s="18" t="str">
        <f>'P12'!$E118</f>
        <v>NT</v>
      </c>
      <c r="R130" s="18" t="str">
        <f>'P13'!$E118</f>
        <v>NT</v>
      </c>
      <c r="S130" s="18" t="str">
        <f>'P14'!$E118</f>
        <v>NT</v>
      </c>
      <c r="T130" s="18" t="str">
        <f>'P15'!$E118</f>
        <v>NT</v>
      </c>
      <c r="U130" s="20">
        <f t="shared" si="30"/>
        <v>0</v>
      </c>
      <c r="V130" s="20">
        <f t="shared" si="31"/>
        <v>0</v>
      </c>
      <c r="W130" s="20">
        <f t="shared" si="32"/>
        <v>0</v>
      </c>
      <c r="X130" s="20">
        <f t="shared" si="33"/>
        <v>15</v>
      </c>
      <c r="Y130" s="13" t="str">
        <f t="shared" si="34"/>
        <v>NT</v>
      </c>
      <c r="Z130" s="13"/>
      <c r="AA130" s="13">
        <v>14</v>
      </c>
      <c r="AB130" s="18" t="str">
        <f>Criteria!$C117</f>
        <v>14.2</v>
      </c>
      <c r="AC130" s="18" t="str">
        <f>Criteria!$A$116</f>
        <v>DOC &amp; ACCESSIBILITY FEATURES</v>
      </c>
      <c r="AD130" s="18" t="str">
        <f>'P01'!$F118</f>
        <v>N</v>
      </c>
      <c r="AE130" s="18" t="str">
        <f>'P02'!$F118</f>
        <v>N</v>
      </c>
      <c r="AF130" s="18" t="str">
        <f>'P03'!$F118</f>
        <v>N</v>
      </c>
      <c r="AG130" s="18" t="str">
        <f>'P04'!$F118</f>
        <v>N</v>
      </c>
      <c r="AH130" s="18" t="str">
        <f>'P05'!$F118</f>
        <v>N</v>
      </c>
      <c r="AI130" s="18" t="str">
        <f>'P06'!$F118</f>
        <v>N</v>
      </c>
      <c r="AJ130" s="18" t="str">
        <f>'P07'!$F118</f>
        <v>N</v>
      </c>
      <c r="AK130" s="18" t="str">
        <f>'P08'!$F118</f>
        <v>N</v>
      </c>
      <c r="AL130" s="18" t="str">
        <f>'P09'!$F118</f>
        <v>N</v>
      </c>
      <c r="AM130" s="18" t="str">
        <f>'P10'!$F118</f>
        <v>N</v>
      </c>
      <c r="AN130" s="18" t="str">
        <f>'P11'!$F118</f>
        <v>N</v>
      </c>
      <c r="AO130" s="18" t="str">
        <f>'P12'!$F118</f>
        <v>N</v>
      </c>
      <c r="AP130" s="18" t="str">
        <f>'P13'!$F118</f>
        <v>N</v>
      </c>
      <c r="AQ130" s="18" t="str">
        <f>'P14'!$F118</f>
        <v>N</v>
      </c>
      <c r="AR130" s="18" t="str">
        <f>'P15'!$F118</f>
        <v>N</v>
      </c>
      <c r="AS130" s="20">
        <f t="shared" si="35"/>
        <v>0</v>
      </c>
      <c r="AT130" s="20">
        <f t="shared" si="36"/>
        <v>0</v>
      </c>
    </row>
    <row r="131" spans="1:46" x14ac:dyDescent="0.25">
      <c r="A131" s="13">
        <v>14</v>
      </c>
      <c r="B131" s="18" t="str">
        <f>Criteria!$B118</f>
        <v>-</v>
      </c>
      <c r="C131" s="18" t="str">
        <f>Criteria!$C118</f>
        <v>14.3</v>
      </c>
      <c r="D131" s="18" t="str">
        <f>Criteria!$A$116</f>
        <v>DOC &amp; ACCESSIBILITY FEATURES</v>
      </c>
      <c r="E131" s="18" t="s">
        <v>139</v>
      </c>
      <c r="F131" s="18" t="str">
        <f>'P01'!$E119</f>
        <v>NT</v>
      </c>
      <c r="G131" s="18" t="str">
        <f>'P02'!$E119</f>
        <v>NT</v>
      </c>
      <c r="H131" s="18" t="str">
        <f>'P03'!$E119</f>
        <v>NT</v>
      </c>
      <c r="I131" s="18" t="str">
        <f>'P04'!$E119</f>
        <v>NT</v>
      </c>
      <c r="J131" s="18" t="str">
        <f>'P05'!$E119</f>
        <v>NT</v>
      </c>
      <c r="K131" s="18" t="str">
        <f>'P06'!$E119</f>
        <v>NT</v>
      </c>
      <c r="L131" s="18" t="str">
        <f>'P07'!$E119</f>
        <v>NT</v>
      </c>
      <c r="M131" s="18" t="str">
        <f>'P08'!$E119</f>
        <v>NT</v>
      </c>
      <c r="N131" s="18" t="str">
        <f>'P09'!$E119</f>
        <v>NT</v>
      </c>
      <c r="O131" s="18" t="str">
        <f>'P10'!$E119</f>
        <v>NT</v>
      </c>
      <c r="P131" s="18" t="str">
        <f>'P11'!$E119</f>
        <v>NT</v>
      </c>
      <c r="Q131" s="18" t="str">
        <f>'P12'!$E119</f>
        <v>NT</v>
      </c>
      <c r="R131" s="18" t="str">
        <f>'P13'!$E119</f>
        <v>NT</v>
      </c>
      <c r="S131" s="18" t="str">
        <f>'P14'!$E119</f>
        <v>NT</v>
      </c>
      <c r="T131" s="18" t="str">
        <f>'P15'!$E119</f>
        <v>NT</v>
      </c>
      <c r="U131" s="20">
        <f t="shared" si="30"/>
        <v>0</v>
      </c>
      <c r="V131" s="20">
        <f t="shared" si="31"/>
        <v>0</v>
      </c>
      <c r="W131" s="20">
        <f t="shared" si="32"/>
        <v>0</v>
      </c>
      <c r="X131" s="20">
        <f t="shared" si="33"/>
        <v>15</v>
      </c>
      <c r="Y131" s="13" t="str">
        <f t="shared" si="34"/>
        <v>NT</v>
      </c>
      <c r="Z131" s="13"/>
      <c r="AA131" s="13">
        <v>14</v>
      </c>
      <c r="AB131" s="18" t="str">
        <f>Criteria!$C118</f>
        <v>14.3</v>
      </c>
      <c r="AC131" s="18" t="str">
        <f>Criteria!$A$116</f>
        <v>DOC &amp; ACCESSIBILITY FEATURES</v>
      </c>
      <c r="AD131" s="18" t="str">
        <f>'P01'!$F119</f>
        <v>N</v>
      </c>
      <c r="AE131" s="18" t="str">
        <f>'P02'!$F119</f>
        <v>N</v>
      </c>
      <c r="AF131" s="18" t="str">
        <f>'P03'!$F119</f>
        <v>N</v>
      </c>
      <c r="AG131" s="18" t="str">
        <f>'P04'!$F119</f>
        <v>N</v>
      </c>
      <c r="AH131" s="18" t="str">
        <f>'P05'!$F119</f>
        <v>N</v>
      </c>
      <c r="AI131" s="18" t="str">
        <f>'P06'!$F119</f>
        <v>N</v>
      </c>
      <c r="AJ131" s="18" t="str">
        <f>'P07'!$F119</f>
        <v>N</v>
      </c>
      <c r="AK131" s="18" t="str">
        <f>'P08'!$F119</f>
        <v>N</v>
      </c>
      <c r="AL131" s="18" t="str">
        <f>'P09'!$F119</f>
        <v>N</v>
      </c>
      <c r="AM131" s="18" t="str">
        <f>'P10'!$F119</f>
        <v>N</v>
      </c>
      <c r="AN131" s="18" t="str">
        <f>'P11'!$F119</f>
        <v>N</v>
      </c>
      <c r="AO131" s="18" t="str">
        <f>'P12'!$F119</f>
        <v>N</v>
      </c>
      <c r="AP131" s="18" t="str">
        <f>'P13'!$F119</f>
        <v>N</v>
      </c>
      <c r="AQ131" s="18" t="str">
        <f>'P14'!$F119</f>
        <v>N</v>
      </c>
      <c r="AR131" s="18" t="str">
        <f>'P15'!$F119</f>
        <v>N</v>
      </c>
      <c r="AS131" s="20">
        <f t="shared" si="35"/>
        <v>0</v>
      </c>
      <c r="AT131" s="20">
        <f t="shared" si="36"/>
        <v>0</v>
      </c>
    </row>
    <row r="132" spans="1:46" x14ac:dyDescent="0.25">
      <c r="A132" s="55"/>
      <c r="B132" s="56"/>
      <c r="C132" s="56"/>
      <c r="D132" s="56"/>
      <c r="E132" s="56"/>
      <c r="F132" s="56"/>
      <c r="G132" s="56"/>
      <c r="H132" s="56"/>
      <c r="I132" s="56"/>
      <c r="J132" s="56"/>
      <c r="K132" s="56"/>
      <c r="L132" s="56"/>
      <c r="M132" s="56"/>
      <c r="N132" s="56"/>
      <c r="O132" s="56"/>
      <c r="P132" s="56"/>
      <c r="Q132" s="56"/>
      <c r="R132" s="56"/>
      <c r="S132" s="56"/>
      <c r="T132" s="56"/>
      <c r="U132" s="60">
        <f>SUM(U129:U131)</f>
        <v>0</v>
      </c>
      <c r="V132" s="60">
        <f t="shared" ref="V132:X132" si="45">SUM(V129:V131)</f>
        <v>0</v>
      </c>
      <c r="W132" s="60">
        <f t="shared" si="45"/>
        <v>0</v>
      </c>
      <c r="X132" s="60">
        <f t="shared" si="45"/>
        <v>45</v>
      </c>
      <c r="Y132" s="13"/>
      <c r="Z132" s="13"/>
      <c r="AA132" s="55"/>
      <c r="AB132" s="56"/>
      <c r="AC132" s="56"/>
      <c r="AD132" s="56"/>
      <c r="AE132" s="56"/>
      <c r="AF132" s="56"/>
      <c r="AG132" s="56"/>
      <c r="AH132" s="56"/>
      <c r="AI132" s="56"/>
      <c r="AJ132" s="56"/>
      <c r="AK132" s="56"/>
      <c r="AL132" s="56"/>
      <c r="AM132" s="56"/>
      <c r="AN132" s="56"/>
      <c r="AO132" s="56"/>
      <c r="AP132" s="56"/>
      <c r="AQ132" s="56"/>
      <c r="AR132" s="56"/>
      <c r="AS132" s="60">
        <f>SUM(AS129:AS131)</f>
        <v>0</v>
      </c>
      <c r="AT132" s="60">
        <f t="shared" ref="AT132" si="46">SUM(AT129:AT131)</f>
        <v>0</v>
      </c>
    </row>
    <row r="133" spans="1:46" x14ac:dyDescent="0.25">
      <c r="A133" s="13">
        <v>15</v>
      </c>
      <c r="B133" s="18" t="str">
        <f>Criteria!$B119</f>
        <v>-</v>
      </c>
      <c r="C133" s="18" t="str">
        <f>Criteria!$C119</f>
        <v>15.1</v>
      </c>
      <c r="D133" s="18" t="str">
        <f>Criteria!$A$119</f>
        <v>EDITING TOOLS</v>
      </c>
      <c r="E133" s="18" t="s">
        <v>139</v>
      </c>
      <c r="F133" s="18" t="str">
        <f>'P01'!$E120</f>
        <v>NT</v>
      </c>
      <c r="G133" s="18" t="str">
        <f>'P02'!$E120</f>
        <v>NT</v>
      </c>
      <c r="H133" s="18" t="str">
        <f>'P03'!$E120</f>
        <v>NT</v>
      </c>
      <c r="I133" s="18" t="str">
        <f>'P04'!$E120</f>
        <v>NT</v>
      </c>
      <c r="J133" s="18" t="str">
        <f>'P05'!$E120</f>
        <v>NT</v>
      </c>
      <c r="K133" s="18" t="str">
        <f>'P06'!$E120</f>
        <v>NT</v>
      </c>
      <c r="L133" s="18" t="str">
        <f>'P07'!$E120</f>
        <v>NT</v>
      </c>
      <c r="M133" s="18" t="str">
        <f>'P08'!$E120</f>
        <v>NT</v>
      </c>
      <c r="N133" s="18" t="str">
        <f>'P09'!$E120</f>
        <v>NT</v>
      </c>
      <c r="O133" s="18" t="str">
        <f>'P10'!$E120</f>
        <v>NT</v>
      </c>
      <c r="P133" s="18" t="str">
        <f>'P11'!$E120</f>
        <v>NT</v>
      </c>
      <c r="Q133" s="18" t="str">
        <f>'P12'!$E120</f>
        <v>NT</v>
      </c>
      <c r="R133" s="18" t="str">
        <f>'P13'!$E120</f>
        <v>NT</v>
      </c>
      <c r="S133" s="18" t="str">
        <f>'P14'!$E120</f>
        <v>NT</v>
      </c>
      <c r="T133" s="18" t="str">
        <f>'P15'!$E120</f>
        <v>NT</v>
      </c>
      <c r="U133" s="20">
        <f t="shared" si="30"/>
        <v>0</v>
      </c>
      <c r="V133" s="20">
        <f t="shared" si="31"/>
        <v>0</v>
      </c>
      <c r="W133" s="20">
        <f t="shared" si="32"/>
        <v>0</v>
      </c>
      <c r="X133" s="20">
        <f t="shared" si="33"/>
        <v>15</v>
      </c>
      <c r="Y133" s="13" t="str">
        <f t="shared" si="34"/>
        <v>NT</v>
      </c>
      <c r="Z133" s="13"/>
      <c r="AA133" s="13">
        <v>15</v>
      </c>
      <c r="AB133" s="18" t="str">
        <f>Criteria!$C119</f>
        <v>15.1</v>
      </c>
      <c r="AC133" s="18" t="str">
        <f>Criteria!$A$119</f>
        <v>EDITING TOOLS</v>
      </c>
      <c r="AD133" s="18" t="str">
        <f>'P01'!$F120</f>
        <v>N</v>
      </c>
      <c r="AE133" s="18" t="str">
        <f>'P02'!$F120</f>
        <v>N</v>
      </c>
      <c r="AF133" s="18" t="str">
        <f>'P03'!$F120</f>
        <v>N</v>
      </c>
      <c r="AG133" s="18" t="str">
        <f>'P04'!$F120</f>
        <v>N</v>
      </c>
      <c r="AH133" s="18" t="str">
        <f>'P05'!$F120</f>
        <v>N</v>
      </c>
      <c r="AI133" s="18" t="str">
        <f>'P06'!$F120</f>
        <v>N</v>
      </c>
      <c r="AJ133" s="18" t="str">
        <f>'P07'!$F120</f>
        <v>N</v>
      </c>
      <c r="AK133" s="18" t="str">
        <f>'P08'!$F120</f>
        <v>N</v>
      </c>
      <c r="AL133" s="18" t="str">
        <f>'P09'!$F120</f>
        <v>N</v>
      </c>
      <c r="AM133" s="18" t="str">
        <f>'P10'!$F120</f>
        <v>N</v>
      </c>
      <c r="AN133" s="18" t="str">
        <f>'P11'!$F120</f>
        <v>N</v>
      </c>
      <c r="AO133" s="18" t="str">
        <f>'P12'!$F120</f>
        <v>N</v>
      </c>
      <c r="AP133" s="18" t="str">
        <f>'P13'!$F120</f>
        <v>N</v>
      </c>
      <c r="AQ133" s="18" t="str">
        <f>'P14'!$F120</f>
        <v>N</v>
      </c>
      <c r="AR133" s="18" t="str">
        <f>'P15'!$F120</f>
        <v>N</v>
      </c>
      <c r="AS133" s="20">
        <f t="shared" si="35"/>
        <v>0</v>
      </c>
      <c r="AT133" s="20">
        <f t="shared" si="36"/>
        <v>0</v>
      </c>
    </row>
    <row r="134" spans="1:46" x14ac:dyDescent="0.25">
      <c r="A134" s="13">
        <v>15</v>
      </c>
      <c r="B134" s="18" t="str">
        <f>Criteria!$B120</f>
        <v>-</v>
      </c>
      <c r="C134" s="18" t="str">
        <f>Criteria!$C120</f>
        <v>15.2</v>
      </c>
      <c r="D134" s="18" t="str">
        <f>Criteria!$A$119</f>
        <v>EDITING TOOLS</v>
      </c>
      <c r="E134" s="18" t="s">
        <v>138</v>
      </c>
      <c r="F134" s="18" t="str">
        <f>'P01'!$E121</f>
        <v>NT</v>
      </c>
      <c r="G134" s="18" t="str">
        <f>'P02'!$E121</f>
        <v>NT</v>
      </c>
      <c r="H134" s="18" t="str">
        <f>'P03'!$E121</f>
        <v>NT</v>
      </c>
      <c r="I134" s="18" t="str">
        <f>'P04'!$E121</f>
        <v>NT</v>
      </c>
      <c r="J134" s="18" t="str">
        <f>'P05'!$E121</f>
        <v>NT</v>
      </c>
      <c r="K134" s="18" t="str">
        <f>'P06'!$E121</f>
        <v>NT</v>
      </c>
      <c r="L134" s="18" t="str">
        <f>'P07'!$E121</f>
        <v>NT</v>
      </c>
      <c r="M134" s="18" t="str">
        <f>'P08'!$E121</f>
        <v>NT</v>
      </c>
      <c r="N134" s="18" t="str">
        <f>'P09'!$E121</f>
        <v>NT</v>
      </c>
      <c r="O134" s="18" t="str">
        <f>'P10'!$E121</f>
        <v>NT</v>
      </c>
      <c r="P134" s="18" t="str">
        <f>'P11'!$E121</f>
        <v>NT</v>
      </c>
      <c r="Q134" s="18" t="str">
        <f>'P12'!$E121</f>
        <v>NT</v>
      </c>
      <c r="R134" s="18" t="str">
        <f>'P13'!$E121</f>
        <v>NT</v>
      </c>
      <c r="S134" s="18" t="str">
        <f>'P14'!$E121</f>
        <v>NT</v>
      </c>
      <c r="T134" s="18" t="str">
        <f>'P15'!$E121</f>
        <v>NT</v>
      </c>
      <c r="U134" s="20">
        <f t="shared" si="30"/>
        <v>0</v>
      </c>
      <c r="V134" s="20">
        <f t="shared" si="31"/>
        <v>0</v>
      </c>
      <c r="W134" s="20">
        <f t="shared" si="32"/>
        <v>0</v>
      </c>
      <c r="X134" s="20">
        <f t="shared" si="33"/>
        <v>15</v>
      </c>
      <c r="Y134" s="13" t="str">
        <f t="shared" si="34"/>
        <v>NT</v>
      </c>
      <c r="Z134" s="13"/>
      <c r="AA134" s="13">
        <v>15</v>
      </c>
      <c r="AB134" s="18" t="str">
        <f>Criteria!$C120</f>
        <v>15.2</v>
      </c>
      <c r="AC134" s="18" t="str">
        <f>Criteria!$A$119</f>
        <v>EDITING TOOLS</v>
      </c>
      <c r="AD134" s="18" t="str">
        <f>'P01'!$F121</f>
        <v>N</v>
      </c>
      <c r="AE134" s="18" t="str">
        <f>'P02'!$F121</f>
        <v>N</v>
      </c>
      <c r="AF134" s="18" t="str">
        <f>'P03'!$F121</f>
        <v>N</v>
      </c>
      <c r="AG134" s="18" t="str">
        <f>'P04'!$F121</f>
        <v>N</v>
      </c>
      <c r="AH134" s="18" t="str">
        <f>'P05'!$F121</f>
        <v>N</v>
      </c>
      <c r="AI134" s="18" t="str">
        <f>'P06'!$F121</f>
        <v>N</v>
      </c>
      <c r="AJ134" s="18" t="str">
        <f>'P07'!$F121</f>
        <v>N</v>
      </c>
      <c r="AK134" s="18" t="str">
        <f>'P08'!$F121</f>
        <v>N</v>
      </c>
      <c r="AL134" s="18" t="str">
        <f>'P09'!$F121</f>
        <v>N</v>
      </c>
      <c r="AM134" s="18" t="str">
        <f>'P10'!$F121</f>
        <v>N</v>
      </c>
      <c r="AN134" s="18" t="str">
        <f>'P11'!$F121</f>
        <v>N</v>
      </c>
      <c r="AO134" s="18" t="str">
        <f>'P12'!$F121</f>
        <v>N</v>
      </c>
      <c r="AP134" s="18" t="str">
        <f>'P13'!$F121</f>
        <v>N</v>
      </c>
      <c r="AQ134" s="18" t="str">
        <f>'P14'!$F121</f>
        <v>N</v>
      </c>
      <c r="AR134" s="18" t="str">
        <f>'P15'!$F121</f>
        <v>N</v>
      </c>
      <c r="AS134" s="20">
        <f t="shared" si="35"/>
        <v>0</v>
      </c>
      <c r="AT134" s="20">
        <f t="shared" si="36"/>
        <v>0</v>
      </c>
    </row>
    <row r="135" spans="1:46" x14ac:dyDescent="0.25">
      <c r="A135" s="13">
        <v>15</v>
      </c>
      <c r="B135" s="18" t="str">
        <f>Criteria!$B121</f>
        <v>-</v>
      </c>
      <c r="C135" s="18" t="str">
        <f>Criteria!$C121</f>
        <v>15.3</v>
      </c>
      <c r="D135" s="18" t="str">
        <f>Criteria!$A$119</f>
        <v>EDITING TOOLS</v>
      </c>
      <c r="E135" s="18" t="s">
        <v>139</v>
      </c>
      <c r="F135" s="18" t="str">
        <f>'P01'!$E122</f>
        <v>NT</v>
      </c>
      <c r="G135" s="18" t="str">
        <f>'P02'!$E122</f>
        <v>NT</v>
      </c>
      <c r="H135" s="18" t="str">
        <f>'P03'!$E122</f>
        <v>NT</v>
      </c>
      <c r="I135" s="18" t="str">
        <f>'P04'!$E122</f>
        <v>NT</v>
      </c>
      <c r="J135" s="18" t="str">
        <f>'P05'!$E122</f>
        <v>NT</v>
      </c>
      <c r="K135" s="18" t="str">
        <f>'P06'!$E122</f>
        <v>NT</v>
      </c>
      <c r="L135" s="18" t="str">
        <f>'P07'!$E122</f>
        <v>NT</v>
      </c>
      <c r="M135" s="18" t="str">
        <f>'P08'!$E122</f>
        <v>NT</v>
      </c>
      <c r="N135" s="18" t="str">
        <f>'P09'!$E122</f>
        <v>NT</v>
      </c>
      <c r="O135" s="18" t="str">
        <f>'P10'!$E122</f>
        <v>NT</v>
      </c>
      <c r="P135" s="18" t="str">
        <f>'P11'!$E122</f>
        <v>NT</v>
      </c>
      <c r="Q135" s="18" t="str">
        <f>'P12'!$E122</f>
        <v>NT</v>
      </c>
      <c r="R135" s="18" t="str">
        <f>'P13'!$E122</f>
        <v>NT</v>
      </c>
      <c r="S135" s="18" t="str">
        <f>'P14'!$E122</f>
        <v>NT</v>
      </c>
      <c r="T135" s="18" t="str">
        <f>'P15'!$E122</f>
        <v>NT</v>
      </c>
      <c r="U135" s="20">
        <f t="shared" si="30"/>
        <v>0</v>
      </c>
      <c r="V135" s="20">
        <f t="shared" si="31"/>
        <v>0</v>
      </c>
      <c r="W135" s="20">
        <f t="shared" si="32"/>
        <v>0</v>
      </c>
      <c r="X135" s="20">
        <f t="shared" si="33"/>
        <v>15</v>
      </c>
      <c r="Y135" s="13" t="str">
        <f t="shared" si="34"/>
        <v>NT</v>
      </c>
      <c r="Z135" s="13"/>
      <c r="AA135" s="13">
        <v>15</v>
      </c>
      <c r="AB135" s="18" t="str">
        <f>Criteria!$C121</f>
        <v>15.3</v>
      </c>
      <c r="AC135" s="18" t="str">
        <f>Criteria!$A$119</f>
        <v>EDITING TOOLS</v>
      </c>
      <c r="AD135" s="18" t="str">
        <f>'P01'!$F122</f>
        <v>N</v>
      </c>
      <c r="AE135" s="18" t="str">
        <f>'P02'!$F122</f>
        <v>N</v>
      </c>
      <c r="AF135" s="18" t="str">
        <f>'P03'!$F122</f>
        <v>N</v>
      </c>
      <c r="AG135" s="18" t="str">
        <f>'P04'!$F122</f>
        <v>N</v>
      </c>
      <c r="AH135" s="18" t="str">
        <f>'P05'!$F122</f>
        <v>N</v>
      </c>
      <c r="AI135" s="18" t="str">
        <f>'P06'!$F122</f>
        <v>N</v>
      </c>
      <c r="AJ135" s="18" t="str">
        <f>'P07'!$F122</f>
        <v>N</v>
      </c>
      <c r="AK135" s="18" t="str">
        <f>'P08'!$F122</f>
        <v>N</v>
      </c>
      <c r="AL135" s="18" t="str">
        <f>'P09'!$F122</f>
        <v>N</v>
      </c>
      <c r="AM135" s="18" t="str">
        <f>'P10'!$F122</f>
        <v>N</v>
      </c>
      <c r="AN135" s="18" t="str">
        <f>'P11'!$F122</f>
        <v>N</v>
      </c>
      <c r="AO135" s="18" t="str">
        <f>'P12'!$F122</f>
        <v>N</v>
      </c>
      <c r="AP135" s="18" t="str">
        <f>'P13'!$F122</f>
        <v>N</v>
      </c>
      <c r="AQ135" s="18" t="str">
        <f>'P14'!$F122</f>
        <v>N</v>
      </c>
      <c r="AR135" s="18" t="str">
        <f>'P15'!$F122</f>
        <v>N</v>
      </c>
      <c r="AS135" s="20">
        <f t="shared" si="35"/>
        <v>0</v>
      </c>
      <c r="AT135" s="20">
        <f t="shared" si="36"/>
        <v>0</v>
      </c>
    </row>
    <row r="136" spans="1:46" x14ac:dyDescent="0.25">
      <c r="A136" s="13">
        <v>15</v>
      </c>
      <c r="B136" s="18" t="str">
        <f>Criteria!$B122</f>
        <v>-</v>
      </c>
      <c r="C136" s="18" t="str">
        <f>Criteria!$C122</f>
        <v>15.4</v>
      </c>
      <c r="D136" s="18" t="str">
        <f>Criteria!$A$119</f>
        <v>EDITING TOOLS</v>
      </c>
      <c r="E136" s="18" t="s">
        <v>139</v>
      </c>
      <c r="F136" s="18" t="str">
        <f>'P01'!$E123</f>
        <v>NT</v>
      </c>
      <c r="G136" s="18" t="str">
        <f>'P02'!$E123</f>
        <v>NT</v>
      </c>
      <c r="H136" s="18" t="str">
        <f>'P03'!$E123</f>
        <v>NT</v>
      </c>
      <c r="I136" s="18" t="str">
        <f>'P04'!$E123</f>
        <v>NT</v>
      </c>
      <c r="J136" s="18" t="str">
        <f>'P05'!$E123</f>
        <v>NT</v>
      </c>
      <c r="K136" s="18" t="str">
        <f>'P06'!$E123</f>
        <v>NT</v>
      </c>
      <c r="L136" s="18" t="str">
        <f>'P07'!$E123</f>
        <v>NT</v>
      </c>
      <c r="M136" s="18" t="str">
        <f>'P08'!$E123</f>
        <v>NT</v>
      </c>
      <c r="N136" s="18" t="str">
        <f>'P09'!$E123</f>
        <v>NT</v>
      </c>
      <c r="O136" s="18" t="str">
        <f>'P10'!$E123</f>
        <v>NT</v>
      </c>
      <c r="P136" s="18" t="str">
        <f>'P11'!$E123</f>
        <v>NT</v>
      </c>
      <c r="Q136" s="18" t="str">
        <f>'P12'!$E123</f>
        <v>NT</v>
      </c>
      <c r="R136" s="18" t="str">
        <f>'P13'!$E123</f>
        <v>NT</v>
      </c>
      <c r="S136" s="18" t="str">
        <f>'P14'!$E123</f>
        <v>NT</v>
      </c>
      <c r="T136" s="18" t="str">
        <f>'P15'!$E123</f>
        <v>NT</v>
      </c>
      <c r="U136" s="20">
        <f t="shared" si="30"/>
        <v>0</v>
      </c>
      <c r="V136" s="20">
        <f t="shared" si="31"/>
        <v>0</v>
      </c>
      <c r="W136" s="20">
        <f t="shared" si="32"/>
        <v>0</v>
      </c>
      <c r="X136" s="20">
        <f t="shared" si="33"/>
        <v>15</v>
      </c>
      <c r="Y136" s="13" t="str">
        <f t="shared" si="34"/>
        <v>NT</v>
      </c>
      <c r="Z136" s="13"/>
      <c r="AA136" s="13">
        <v>15</v>
      </c>
      <c r="AB136" s="18" t="str">
        <f>Criteria!$C122</f>
        <v>15.4</v>
      </c>
      <c r="AC136" s="18" t="str">
        <f>Criteria!$A$119</f>
        <v>EDITING TOOLS</v>
      </c>
      <c r="AD136" s="18" t="str">
        <f>'P01'!$F123</f>
        <v>N</v>
      </c>
      <c r="AE136" s="18" t="str">
        <f>'P02'!$F123</f>
        <v>N</v>
      </c>
      <c r="AF136" s="18" t="str">
        <f>'P03'!$F123</f>
        <v>N</v>
      </c>
      <c r="AG136" s="18" t="str">
        <f>'P04'!$F123</f>
        <v>N</v>
      </c>
      <c r="AH136" s="18" t="str">
        <f>'P05'!$F123</f>
        <v>N</v>
      </c>
      <c r="AI136" s="18" t="str">
        <f>'P06'!$F123</f>
        <v>N</v>
      </c>
      <c r="AJ136" s="18" t="str">
        <f>'P07'!$F123</f>
        <v>N</v>
      </c>
      <c r="AK136" s="18" t="str">
        <f>'P08'!$F123</f>
        <v>N</v>
      </c>
      <c r="AL136" s="18" t="str">
        <f>'P09'!$F123</f>
        <v>N</v>
      </c>
      <c r="AM136" s="18" t="str">
        <f>'P10'!$F123</f>
        <v>N</v>
      </c>
      <c r="AN136" s="18" t="str">
        <f>'P11'!$F123</f>
        <v>N</v>
      </c>
      <c r="AO136" s="18" t="str">
        <f>'P12'!$F123</f>
        <v>N</v>
      </c>
      <c r="AP136" s="18" t="str">
        <f>'P13'!$F123</f>
        <v>N</v>
      </c>
      <c r="AQ136" s="18" t="str">
        <f>'P14'!$F123</f>
        <v>N</v>
      </c>
      <c r="AR136" s="18" t="str">
        <f>'P15'!$F123</f>
        <v>N</v>
      </c>
      <c r="AS136" s="20">
        <f t="shared" si="35"/>
        <v>0</v>
      </c>
      <c r="AT136" s="20">
        <f t="shared" si="36"/>
        <v>0</v>
      </c>
    </row>
    <row r="137" spans="1:46" x14ac:dyDescent="0.25">
      <c r="A137" s="13">
        <v>15</v>
      </c>
      <c r="B137" s="18" t="str">
        <f>Criteria!$B123</f>
        <v>-</v>
      </c>
      <c r="C137" s="18" t="str">
        <f>Criteria!$C123</f>
        <v>15.5</v>
      </c>
      <c r="D137" s="18" t="str">
        <f>Criteria!$A$119</f>
        <v>EDITING TOOLS</v>
      </c>
      <c r="E137" s="18" t="s">
        <v>138</v>
      </c>
      <c r="F137" s="18" t="str">
        <f>'P01'!$E124</f>
        <v>NT</v>
      </c>
      <c r="G137" s="18" t="str">
        <f>'P02'!$E124</f>
        <v>NT</v>
      </c>
      <c r="H137" s="18" t="str">
        <f>'P03'!$E124</f>
        <v>NT</v>
      </c>
      <c r="I137" s="18" t="str">
        <f>'P04'!$E124</f>
        <v>NT</v>
      </c>
      <c r="J137" s="18" t="str">
        <f>'P05'!$E124</f>
        <v>NT</v>
      </c>
      <c r="K137" s="18" t="str">
        <f>'P06'!$E124</f>
        <v>NT</v>
      </c>
      <c r="L137" s="18" t="str">
        <f>'P07'!$E124</f>
        <v>NT</v>
      </c>
      <c r="M137" s="18" t="str">
        <f>'P08'!$E124</f>
        <v>NT</v>
      </c>
      <c r="N137" s="18" t="str">
        <f>'P09'!$E124</f>
        <v>NT</v>
      </c>
      <c r="O137" s="18" t="str">
        <f>'P10'!$E124</f>
        <v>NT</v>
      </c>
      <c r="P137" s="18" t="str">
        <f>'P11'!$E124</f>
        <v>NT</v>
      </c>
      <c r="Q137" s="18" t="str">
        <f>'P12'!$E124</f>
        <v>NT</v>
      </c>
      <c r="R137" s="18" t="str">
        <f>'P13'!$E124</f>
        <v>NT</v>
      </c>
      <c r="S137" s="18" t="str">
        <f>'P14'!$E124</f>
        <v>NT</v>
      </c>
      <c r="T137" s="18" t="str">
        <f>'P15'!$E124</f>
        <v>NT</v>
      </c>
      <c r="U137" s="20">
        <f t="shared" si="30"/>
        <v>0</v>
      </c>
      <c r="V137" s="20">
        <f t="shared" si="31"/>
        <v>0</v>
      </c>
      <c r="W137" s="20">
        <f t="shared" si="32"/>
        <v>0</v>
      </c>
      <c r="X137" s="20">
        <f t="shared" si="33"/>
        <v>15</v>
      </c>
      <c r="Y137" s="13" t="str">
        <f t="shared" si="34"/>
        <v>NT</v>
      </c>
      <c r="Z137" s="13"/>
      <c r="AA137" s="13">
        <v>15</v>
      </c>
      <c r="AB137" s="18" t="str">
        <f>Criteria!$C123</f>
        <v>15.5</v>
      </c>
      <c r="AC137" s="18" t="str">
        <f>Criteria!$A$119</f>
        <v>EDITING TOOLS</v>
      </c>
      <c r="AD137" s="18" t="str">
        <f>'P01'!$F124</f>
        <v>N</v>
      </c>
      <c r="AE137" s="18" t="str">
        <f>'P02'!$F124</f>
        <v>N</v>
      </c>
      <c r="AF137" s="18" t="str">
        <f>'P03'!$F124</f>
        <v>N</v>
      </c>
      <c r="AG137" s="18" t="str">
        <f>'P04'!$F124</f>
        <v>N</v>
      </c>
      <c r="AH137" s="18" t="str">
        <f>'P05'!$F124</f>
        <v>N</v>
      </c>
      <c r="AI137" s="18" t="str">
        <f>'P06'!$F124</f>
        <v>N</v>
      </c>
      <c r="AJ137" s="18" t="str">
        <f>'P07'!$F124</f>
        <v>N</v>
      </c>
      <c r="AK137" s="18" t="str">
        <f>'P08'!$F124</f>
        <v>N</v>
      </c>
      <c r="AL137" s="18" t="str">
        <f>'P09'!$F124</f>
        <v>N</v>
      </c>
      <c r="AM137" s="18" t="str">
        <f>'P10'!$F124</f>
        <v>N</v>
      </c>
      <c r="AN137" s="18" t="str">
        <f>'P11'!$F124</f>
        <v>N</v>
      </c>
      <c r="AO137" s="18" t="str">
        <f>'P12'!$F124</f>
        <v>N</v>
      </c>
      <c r="AP137" s="18" t="str">
        <f>'P13'!$F124</f>
        <v>N</v>
      </c>
      <c r="AQ137" s="18" t="str">
        <f>'P14'!$F124</f>
        <v>N</v>
      </c>
      <c r="AR137" s="18" t="str">
        <f>'P15'!$F124</f>
        <v>N</v>
      </c>
      <c r="AS137" s="20">
        <f t="shared" si="35"/>
        <v>0</v>
      </c>
      <c r="AT137" s="20">
        <f t="shared" si="36"/>
        <v>0</v>
      </c>
    </row>
    <row r="138" spans="1:46" x14ac:dyDescent="0.25">
      <c r="A138" s="13">
        <v>15</v>
      </c>
      <c r="B138" s="18" t="str">
        <f>Criteria!$B124</f>
        <v>-</v>
      </c>
      <c r="C138" s="18" t="str">
        <f>Criteria!$C124</f>
        <v>15.6</v>
      </c>
      <c r="D138" s="18" t="str">
        <f>Criteria!$A$119</f>
        <v>EDITING TOOLS</v>
      </c>
      <c r="E138" s="18" t="s">
        <v>138</v>
      </c>
      <c r="F138" s="18" t="str">
        <f>'P01'!$E125</f>
        <v>NT</v>
      </c>
      <c r="G138" s="18" t="str">
        <f>'P02'!$E125</f>
        <v>NT</v>
      </c>
      <c r="H138" s="18" t="str">
        <f>'P03'!$E125</f>
        <v>NT</v>
      </c>
      <c r="I138" s="18" t="str">
        <f>'P04'!$E125</f>
        <v>NT</v>
      </c>
      <c r="J138" s="18" t="str">
        <f>'P05'!$E125</f>
        <v>NT</v>
      </c>
      <c r="K138" s="18" t="str">
        <f>'P06'!$E125</f>
        <v>NT</v>
      </c>
      <c r="L138" s="18" t="str">
        <f>'P07'!$E125</f>
        <v>NT</v>
      </c>
      <c r="M138" s="18" t="str">
        <f>'P08'!$E125</f>
        <v>NT</v>
      </c>
      <c r="N138" s="18" t="str">
        <f>'P09'!$E125</f>
        <v>NT</v>
      </c>
      <c r="O138" s="18" t="str">
        <f>'P10'!$E125</f>
        <v>NT</v>
      </c>
      <c r="P138" s="18" t="str">
        <f>'P11'!$E125</f>
        <v>NT</v>
      </c>
      <c r="Q138" s="18" t="str">
        <f>'P12'!$E125</f>
        <v>NT</v>
      </c>
      <c r="R138" s="18" t="str">
        <f>'P13'!$E125</f>
        <v>NT</v>
      </c>
      <c r="S138" s="18" t="str">
        <f>'P14'!$E125</f>
        <v>NT</v>
      </c>
      <c r="T138" s="18" t="str">
        <f>'P15'!$E125</f>
        <v>NT</v>
      </c>
      <c r="U138" s="20">
        <f t="shared" si="30"/>
        <v>0</v>
      </c>
      <c r="V138" s="20">
        <f t="shared" si="31"/>
        <v>0</v>
      </c>
      <c r="W138" s="20">
        <f t="shared" si="32"/>
        <v>0</v>
      </c>
      <c r="X138" s="20">
        <f t="shared" si="33"/>
        <v>15</v>
      </c>
      <c r="Y138" s="13" t="str">
        <f t="shared" si="34"/>
        <v>NT</v>
      </c>
      <c r="Z138" s="13"/>
      <c r="AA138" s="13">
        <v>15</v>
      </c>
      <c r="AB138" s="18" t="str">
        <f>Criteria!$C124</f>
        <v>15.6</v>
      </c>
      <c r="AC138" s="18" t="str">
        <f>Criteria!$A$119</f>
        <v>EDITING TOOLS</v>
      </c>
      <c r="AD138" s="18" t="str">
        <f>'P01'!$F125</f>
        <v>N</v>
      </c>
      <c r="AE138" s="18" t="str">
        <f>'P02'!$F125</f>
        <v>N</v>
      </c>
      <c r="AF138" s="18" t="str">
        <f>'P03'!$F125</f>
        <v>N</v>
      </c>
      <c r="AG138" s="18" t="str">
        <f>'P04'!$F125</f>
        <v>N</v>
      </c>
      <c r="AH138" s="18" t="str">
        <f>'P05'!$F125</f>
        <v>N</v>
      </c>
      <c r="AI138" s="18" t="str">
        <f>'P06'!$F125</f>
        <v>N</v>
      </c>
      <c r="AJ138" s="18" t="str">
        <f>'P07'!$F125</f>
        <v>N</v>
      </c>
      <c r="AK138" s="18" t="str">
        <f>'P08'!$F125</f>
        <v>N</v>
      </c>
      <c r="AL138" s="18" t="str">
        <f>'P09'!$F125</f>
        <v>N</v>
      </c>
      <c r="AM138" s="18" t="str">
        <f>'P10'!$F125</f>
        <v>N</v>
      </c>
      <c r="AN138" s="18" t="str">
        <f>'P11'!$F125</f>
        <v>N</v>
      </c>
      <c r="AO138" s="18" t="str">
        <f>'P12'!$F125</f>
        <v>N</v>
      </c>
      <c r="AP138" s="18" t="str">
        <f>'P13'!$F125</f>
        <v>N</v>
      </c>
      <c r="AQ138" s="18" t="str">
        <f>'P14'!$F125</f>
        <v>N</v>
      </c>
      <c r="AR138" s="18" t="str">
        <f>'P15'!$F125</f>
        <v>N</v>
      </c>
      <c r="AS138" s="20">
        <f t="shared" si="35"/>
        <v>0</v>
      </c>
      <c r="AT138" s="20">
        <f t="shared" si="36"/>
        <v>0</v>
      </c>
    </row>
    <row r="139" spans="1:46" x14ac:dyDescent="0.25">
      <c r="A139" s="55"/>
      <c r="B139" s="56"/>
      <c r="C139" s="56"/>
      <c r="D139" s="56"/>
      <c r="E139" s="56"/>
      <c r="F139" s="56"/>
      <c r="G139" s="56"/>
      <c r="H139" s="56"/>
      <c r="I139" s="56"/>
      <c r="J139" s="56"/>
      <c r="K139" s="56"/>
      <c r="L139" s="56"/>
      <c r="M139" s="56"/>
      <c r="N139" s="56"/>
      <c r="O139" s="56"/>
      <c r="P139" s="56"/>
      <c r="Q139" s="56"/>
      <c r="R139" s="56"/>
      <c r="S139" s="56"/>
      <c r="T139" s="56"/>
      <c r="U139" s="60">
        <f>SUM(U133:U138)</f>
        <v>0</v>
      </c>
      <c r="V139" s="60">
        <f t="shared" ref="V139:X139" si="47">SUM(V133:V138)</f>
        <v>0</v>
      </c>
      <c r="W139" s="60">
        <f t="shared" si="47"/>
        <v>0</v>
      </c>
      <c r="X139" s="60">
        <f t="shared" si="47"/>
        <v>90</v>
      </c>
      <c r="Y139" s="13"/>
      <c r="Z139" s="13"/>
      <c r="AA139" s="55"/>
      <c r="AB139" s="56"/>
      <c r="AC139" s="56"/>
      <c r="AD139" s="56"/>
      <c r="AE139" s="56"/>
      <c r="AF139" s="56"/>
      <c r="AG139" s="56"/>
      <c r="AH139" s="56"/>
      <c r="AI139" s="56"/>
      <c r="AJ139" s="56"/>
      <c r="AK139" s="56"/>
      <c r="AL139" s="56"/>
      <c r="AM139" s="56"/>
      <c r="AN139" s="56"/>
      <c r="AO139" s="56"/>
      <c r="AP139" s="56"/>
      <c r="AQ139" s="56"/>
      <c r="AR139" s="56"/>
      <c r="AS139" s="60">
        <f>SUM(AS133:AS138)</f>
        <v>0</v>
      </c>
      <c r="AT139" s="60">
        <f t="shared" ref="AT139" si="48">SUM(AT133:AT138)</f>
        <v>0</v>
      </c>
    </row>
    <row r="140" spans="1:46" x14ac:dyDescent="0.25">
      <c r="A140" s="13">
        <v>16</v>
      </c>
      <c r="B140" s="18" t="str">
        <f>Criteria!$B125</f>
        <v>-</v>
      </c>
      <c r="C140" s="18" t="str">
        <f>Criteria!$C125</f>
        <v>16.1</v>
      </c>
      <c r="D140" s="18" t="str">
        <f>Criteria!$A$125</f>
        <v>SUPPORT SERVICES</v>
      </c>
      <c r="E140" s="18" t="s">
        <v>139</v>
      </c>
      <c r="F140" s="18" t="str">
        <f>'P01'!$E126</f>
        <v>NT</v>
      </c>
      <c r="G140" s="18" t="str">
        <f>'P02'!$E126</f>
        <v>NT</v>
      </c>
      <c r="H140" s="18" t="str">
        <f>'P03'!$E126</f>
        <v>NT</v>
      </c>
      <c r="I140" s="18" t="str">
        <f>'P04'!$E126</f>
        <v>NT</v>
      </c>
      <c r="J140" s="18" t="str">
        <f>'P05'!$E126</f>
        <v>NT</v>
      </c>
      <c r="K140" s="18" t="str">
        <f>'P06'!$E126</f>
        <v>NT</v>
      </c>
      <c r="L140" s="18" t="str">
        <f>'P07'!$E126</f>
        <v>NT</v>
      </c>
      <c r="M140" s="18" t="str">
        <f>'P08'!$E126</f>
        <v>NT</v>
      </c>
      <c r="N140" s="18" t="str">
        <f>'P09'!$E126</f>
        <v>NT</v>
      </c>
      <c r="O140" s="18" t="str">
        <f>'P10'!$E126</f>
        <v>NT</v>
      </c>
      <c r="P140" s="18" t="str">
        <f>'P11'!$E126</f>
        <v>NT</v>
      </c>
      <c r="Q140" s="18" t="str">
        <f>'P12'!$E126</f>
        <v>NT</v>
      </c>
      <c r="R140" s="18" t="str">
        <f>'P13'!$E126</f>
        <v>NT</v>
      </c>
      <c r="S140" s="18" t="str">
        <f>'P14'!$E126</f>
        <v>NT</v>
      </c>
      <c r="T140" s="18" t="str">
        <f>'P15'!$E126</f>
        <v>NT</v>
      </c>
      <c r="U140" s="20">
        <f t="shared" si="30"/>
        <v>0</v>
      </c>
      <c r="V140" s="20">
        <f t="shared" si="31"/>
        <v>0</v>
      </c>
      <c r="W140" s="20">
        <f t="shared" si="32"/>
        <v>0</v>
      </c>
      <c r="X140" s="20">
        <f t="shared" si="33"/>
        <v>15</v>
      </c>
      <c r="Y140" s="13" t="str">
        <f t="shared" si="34"/>
        <v>NT</v>
      </c>
      <c r="Z140" s="13"/>
      <c r="AA140" s="13">
        <v>16</v>
      </c>
      <c r="AB140" s="18" t="str">
        <f>Criteria!$C125</f>
        <v>16.1</v>
      </c>
      <c r="AC140" s="18" t="str">
        <f>Criteria!$A$125</f>
        <v>SUPPORT SERVICES</v>
      </c>
      <c r="AD140" s="18" t="str">
        <f>'P01'!$F126</f>
        <v>N</v>
      </c>
      <c r="AE140" s="18" t="str">
        <f>'P02'!$F126</f>
        <v>N</v>
      </c>
      <c r="AF140" s="18" t="str">
        <f>'P03'!$F126</f>
        <v>N</v>
      </c>
      <c r="AG140" s="18" t="str">
        <f>'P04'!$F126</f>
        <v>N</v>
      </c>
      <c r="AH140" s="18" t="str">
        <f>'P05'!$F126</f>
        <v>N</v>
      </c>
      <c r="AI140" s="18" t="str">
        <f>'P06'!$F126</f>
        <v>N</v>
      </c>
      <c r="AJ140" s="18" t="str">
        <f>'P07'!$F126</f>
        <v>N</v>
      </c>
      <c r="AK140" s="18" t="str">
        <f>'P08'!$F126</f>
        <v>N</v>
      </c>
      <c r="AL140" s="18" t="str">
        <f>'P09'!$F126</f>
        <v>N</v>
      </c>
      <c r="AM140" s="18" t="str">
        <f>'P10'!$F126</f>
        <v>N</v>
      </c>
      <c r="AN140" s="18" t="str">
        <f>'P11'!$F126</f>
        <v>N</v>
      </c>
      <c r="AO140" s="18" t="str">
        <f>'P12'!$F126</f>
        <v>N</v>
      </c>
      <c r="AP140" s="18" t="str">
        <f>'P13'!$F126</f>
        <v>N</v>
      </c>
      <c r="AQ140" s="18" t="str">
        <f>'P14'!$F126</f>
        <v>N</v>
      </c>
      <c r="AR140" s="18" t="str">
        <f>'P15'!$F126</f>
        <v>N</v>
      </c>
      <c r="AS140" s="20">
        <f t="shared" si="35"/>
        <v>0</v>
      </c>
      <c r="AT140" s="20">
        <f t="shared" si="36"/>
        <v>0</v>
      </c>
    </row>
    <row r="141" spans="1:46" x14ac:dyDescent="0.25">
      <c r="A141" s="13">
        <v>16</v>
      </c>
      <c r="B141" s="18" t="str">
        <f>Criteria!$B126</f>
        <v>-</v>
      </c>
      <c r="C141" s="18" t="str">
        <f>Criteria!$C126</f>
        <v>16.2</v>
      </c>
      <c r="D141" s="18" t="str">
        <f>Criteria!$A$125</f>
        <v>SUPPORT SERVICES</v>
      </c>
      <c r="E141" s="18" t="s">
        <v>138</v>
      </c>
      <c r="F141" s="18" t="str">
        <f>'P01'!$E127</f>
        <v>NT</v>
      </c>
      <c r="G141" s="18" t="str">
        <f>'P02'!$E127</f>
        <v>NT</v>
      </c>
      <c r="H141" s="18" t="str">
        <f>'P03'!$E127</f>
        <v>NT</v>
      </c>
      <c r="I141" s="18" t="str">
        <f>'P04'!$E127</f>
        <v>NT</v>
      </c>
      <c r="J141" s="18" t="str">
        <f>'P05'!$E127</f>
        <v>NT</v>
      </c>
      <c r="K141" s="18" t="str">
        <f>'P06'!$E127</f>
        <v>NT</v>
      </c>
      <c r="L141" s="18" t="str">
        <f>'P07'!$E127</f>
        <v>NT</v>
      </c>
      <c r="M141" s="18" t="str">
        <f>'P08'!$E127</f>
        <v>NT</v>
      </c>
      <c r="N141" s="18" t="str">
        <f>'P09'!$E127</f>
        <v>NT</v>
      </c>
      <c r="O141" s="18" t="str">
        <f>'P10'!$E127</f>
        <v>NT</v>
      </c>
      <c r="P141" s="18" t="str">
        <f>'P11'!$E127</f>
        <v>NT</v>
      </c>
      <c r="Q141" s="18" t="str">
        <f>'P12'!$E127</f>
        <v>NT</v>
      </c>
      <c r="R141" s="18" t="str">
        <f>'P13'!$E127</f>
        <v>NT</v>
      </c>
      <c r="S141" s="18" t="str">
        <f>'P14'!$E127</f>
        <v>NT</v>
      </c>
      <c r="T141" s="18" t="str">
        <f>'P15'!$E127</f>
        <v>NT</v>
      </c>
      <c r="U141" s="20">
        <f t="shared" si="30"/>
        <v>0</v>
      </c>
      <c r="V141" s="20">
        <f t="shared" si="31"/>
        <v>0</v>
      </c>
      <c r="W141" s="20">
        <f t="shared" si="32"/>
        <v>0</v>
      </c>
      <c r="X141" s="20">
        <f t="shared" si="33"/>
        <v>15</v>
      </c>
      <c r="Y141" s="13" t="str">
        <f t="shared" si="34"/>
        <v>NT</v>
      </c>
      <c r="Z141" s="13"/>
      <c r="AA141" s="13">
        <v>16</v>
      </c>
      <c r="AB141" s="18" t="str">
        <f>Criteria!$C126</f>
        <v>16.2</v>
      </c>
      <c r="AC141" s="18" t="str">
        <f>Criteria!$A$125</f>
        <v>SUPPORT SERVICES</v>
      </c>
      <c r="AD141" s="18" t="str">
        <f>'P01'!$F127</f>
        <v>N</v>
      </c>
      <c r="AE141" s="18" t="str">
        <f>'P02'!$F127</f>
        <v>N</v>
      </c>
      <c r="AF141" s="18" t="str">
        <f>'P03'!$F127</f>
        <v>N</v>
      </c>
      <c r="AG141" s="18" t="str">
        <f>'P04'!$F127</f>
        <v>N</v>
      </c>
      <c r="AH141" s="18" t="str">
        <f>'P05'!$F127</f>
        <v>N</v>
      </c>
      <c r="AI141" s="18" t="str">
        <f>'P06'!$F127</f>
        <v>N</v>
      </c>
      <c r="AJ141" s="18" t="str">
        <f>'P07'!$F127</f>
        <v>N</v>
      </c>
      <c r="AK141" s="18" t="str">
        <f>'P08'!$F127</f>
        <v>N</v>
      </c>
      <c r="AL141" s="18" t="str">
        <f>'P09'!$F127</f>
        <v>N</v>
      </c>
      <c r="AM141" s="18" t="str">
        <f>'P10'!$F127</f>
        <v>N</v>
      </c>
      <c r="AN141" s="18" t="str">
        <f>'P11'!$F127</f>
        <v>N</v>
      </c>
      <c r="AO141" s="18" t="str">
        <f>'P12'!$F127</f>
        <v>N</v>
      </c>
      <c r="AP141" s="18" t="str">
        <f>'P13'!$F127</f>
        <v>N</v>
      </c>
      <c r="AQ141" s="18" t="str">
        <f>'P14'!$F127</f>
        <v>N</v>
      </c>
      <c r="AR141" s="18" t="str">
        <f>'P15'!$F127</f>
        <v>N</v>
      </c>
      <c r="AS141" s="20">
        <f t="shared" si="35"/>
        <v>0</v>
      </c>
      <c r="AT141" s="20">
        <f t="shared" si="36"/>
        <v>0</v>
      </c>
    </row>
    <row r="142" spans="1:46" x14ac:dyDescent="0.25">
      <c r="A142" s="13">
        <v>16</v>
      </c>
      <c r="B142" s="18" t="str">
        <f>Criteria!$B127</f>
        <v>-</v>
      </c>
      <c r="C142" s="18" t="str">
        <f>Criteria!$C127</f>
        <v>16.3</v>
      </c>
      <c r="D142" s="18" t="str">
        <f>Criteria!$A$125</f>
        <v>SUPPORT SERVICES</v>
      </c>
      <c r="E142" s="18" t="s">
        <v>139</v>
      </c>
      <c r="F142" s="18" t="str">
        <f>'P01'!$E128</f>
        <v>NT</v>
      </c>
      <c r="G142" s="18" t="str">
        <f>'P02'!$E128</f>
        <v>NT</v>
      </c>
      <c r="H142" s="18" t="str">
        <f>'P03'!$E128</f>
        <v>NT</v>
      </c>
      <c r="I142" s="18" t="str">
        <f>'P04'!$E128</f>
        <v>NT</v>
      </c>
      <c r="J142" s="18" t="str">
        <f>'P05'!$E128</f>
        <v>NT</v>
      </c>
      <c r="K142" s="18" t="str">
        <f>'P06'!$E128</f>
        <v>NT</v>
      </c>
      <c r="L142" s="18" t="str">
        <f>'P07'!$E128</f>
        <v>NT</v>
      </c>
      <c r="M142" s="18" t="str">
        <f>'P08'!$E128</f>
        <v>NT</v>
      </c>
      <c r="N142" s="18" t="str">
        <f>'P09'!$E128</f>
        <v>NT</v>
      </c>
      <c r="O142" s="18" t="str">
        <f>'P10'!$E128</f>
        <v>NT</v>
      </c>
      <c r="P142" s="18" t="str">
        <f>'P11'!$E128</f>
        <v>NT</v>
      </c>
      <c r="Q142" s="18" t="str">
        <f>'P12'!$E128</f>
        <v>NT</v>
      </c>
      <c r="R142" s="18" t="str">
        <f>'P13'!$E128</f>
        <v>NT</v>
      </c>
      <c r="S142" s="18" t="str">
        <f>'P14'!$E128</f>
        <v>NT</v>
      </c>
      <c r="T142" s="18" t="str">
        <f>'P15'!$E128</f>
        <v>NT</v>
      </c>
      <c r="U142" s="20">
        <f t="shared" si="30"/>
        <v>0</v>
      </c>
      <c r="V142" s="20">
        <f t="shared" si="31"/>
        <v>0</v>
      </c>
      <c r="W142" s="20">
        <f t="shared" si="32"/>
        <v>0</v>
      </c>
      <c r="X142" s="20">
        <f t="shared" si="33"/>
        <v>15</v>
      </c>
      <c r="Y142" s="13" t="str">
        <f t="shared" si="34"/>
        <v>NT</v>
      </c>
      <c r="Z142" s="13"/>
      <c r="AA142" s="13">
        <v>16</v>
      </c>
      <c r="AB142" s="18" t="str">
        <f>Criteria!$C127</f>
        <v>16.3</v>
      </c>
      <c r="AC142" s="18" t="str">
        <f>Criteria!$A$125</f>
        <v>SUPPORT SERVICES</v>
      </c>
      <c r="AD142" s="18" t="str">
        <f>'P01'!$F128</f>
        <v>N</v>
      </c>
      <c r="AE142" s="18" t="str">
        <f>'P02'!$F128</f>
        <v>N</v>
      </c>
      <c r="AF142" s="18" t="str">
        <f>'P03'!$F128</f>
        <v>N</v>
      </c>
      <c r="AG142" s="18" t="str">
        <f>'P04'!$F128</f>
        <v>N</v>
      </c>
      <c r="AH142" s="18" t="str">
        <f>'P05'!$F128</f>
        <v>N</v>
      </c>
      <c r="AI142" s="18" t="str">
        <f>'P06'!$F128</f>
        <v>N</v>
      </c>
      <c r="AJ142" s="18" t="str">
        <f>'P07'!$F128</f>
        <v>N</v>
      </c>
      <c r="AK142" s="18" t="str">
        <f>'P08'!$F128</f>
        <v>N</v>
      </c>
      <c r="AL142" s="18" t="str">
        <f>'P09'!$F128</f>
        <v>N</v>
      </c>
      <c r="AM142" s="18" t="str">
        <f>'P10'!$F128</f>
        <v>N</v>
      </c>
      <c r="AN142" s="18" t="str">
        <f>'P11'!$F128</f>
        <v>N</v>
      </c>
      <c r="AO142" s="18" t="str">
        <f>'P12'!$F128</f>
        <v>N</v>
      </c>
      <c r="AP142" s="18" t="str">
        <f>'P13'!$F128</f>
        <v>N</v>
      </c>
      <c r="AQ142" s="18" t="str">
        <f>'P14'!$F128</f>
        <v>N</v>
      </c>
      <c r="AR142" s="18" t="str">
        <f>'P15'!$F128</f>
        <v>N</v>
      </c>
      <c r="AS142" s="20">
        <f t="shared" si="35"/>
        <v>0</v>
      </c>
      <c r="AT142" s="20">
        <f t="shared" si="36"/>
        <v>0</v>
      </c>
    </row>
    <row r="143" spans="1:46" x14ac:dyDescent="0.25">
      <c r="A143" s="55"/>
      <c r="B143" s="56"/>
      <c r="C143" s="56"/>
      <c r="D143" s="56"/>
      <c r="E143" s="56"/>
      <c r="F143" s="56"/>
      <c r="G143" s="56"/>
      <c r="H143" s="56"/>
      <c r="I143" s="56"/>
      <c r="J143" s="56"/>
      <c r="K143" s="56"/>
      <c r="L143" s="56"/>
      <c r="M143" s="56"/>
      <c r="N143" s="56"/>
      <c r="O143" s="56"/>
      <c r="P143" s="56"/>
      <c r="Q143" s="56"/>
      <c r="R143" s="56"/>
      <c r="S143" s="56"/>
      <c r="T143" s="56"/>
      <c r="U143" s="60">
        <f>SUM(U140:U142)</f>
        <v>0</v>
      </c>
      <c r="V143" s="60">
        <f t="shared" ref="V143:X143" si="49">SUM(V140:V142)</f>
        <v>0</v>
      </c>
      <c r="W143" s="60">
        <f t="shared" si="49"/>
        <v>0</v>
      </c>
      <c r="X143" s="60">
        <f t="shared" si="49"/>
        <v>45</v>
      </c>
      <c r="Y143" s="13"/>
      <c r="Z143" s="13"/>
      <c r="AA143" s="55"/>
      <c r="AB143" s="56"/>
      <c r="AC143" s="56"/>
      <c r="AD143" s="56"/>
      <c r="AE143" s="56"/>
      <c r="AF143" s="56"/>
      <c r="AG143" s="56"/>
      <c r="AH143" s="56"/>
      <c r="AI143" s="56"/>
      <c r="AJ143" s="56"/>
      <c r="AK143" s="56"/>
      <c r="AL143" s="56"/>
      <c r="AM143" s="56"/>
      <c r="AN143" s="56"/>
      <c r="AO143" s="56"/>
      <c r="AP143" s="56"/>
      <c r="AQ143" s="56"/>
      <c r="AR143" s="56"/>
      <c r="AS143" s="60">
        <f>SUM(AS140:AS142)</f>
        <v>0</v>
      </c>
      <c r="AT143" s="60">
        <f t="shared" ref="AT143" si="50">SUM(AT140:AT142)</f>
        <v>0</v>
      </c>
    </row>
    <row r="144" spans="1:46" x14ac:dyDescent="0.25">
      <c r="A144" s="13">
        <v>17</v>
      </c>
      <c r="B144" s="18" t="str">
        <f>Criteria!$B128</f>
        <v>-</v>
      </c>
      <c r="C144" s="18" t="str">
        <f>Criteria!$C128</f>
        <v>17.1</v>
      </c>
      <c r="D144" s="18" t="str">
        <f>Criteria!$A$128</f>
        <v>REAL-TIME COMMUNICATION</v>
      </c>
      <c r="E144" s="18" t="s">
        <v>138</v>
      </c>
      <c r="F144" s="18" t="str">
        <f>'P01'!$E129</f>
        <v>NT</v>
      </c>
      <c r="G144" s="18" t="str">
        <f>'P02'!$E129</f>
        <v>NT</v>
      </c>
      <c r="H144" s="18" t="str">
        <f>'P03'!$E129</f>
        <v>NT</v>
      </c>
      <c r="I144" s="18" t="str">
        <f>'P04'!$E129</f>
        <v>NT</v>
      </c>
      <c r="J144" s="18" t="str">
        <f>'P05'!$E129</f>
        <v>NT</v>
      </c>
      <c r="K144" s="18" t="str">
        <f>'P06'!$E129</f>
        <v>NT</v>
      </c>
      <c r="L144" s="18" t="str">
        <f>'P07'!$E129</f>
        <v>NT</v>
      </c>
      <c r="M144" s="18" t="str">
        <f>'P08'!$E129</f>
        <v>NT</v>
      </c>
      <c r="N144" s="18" t="str">
        <f>'P09'!$E129</f>
        <v>NT</v>
      </c>
      <c r="O144" s="18" t="str">
        <f>'P10'!$E129</f>
        <v>NT</v>
      </c>
      <c r="P144" s="18" t="str">
        <f>'P11'!$E129</f>
        <v>NT</v>
      </c>
      <c r="Q144" s="18" t="str">
        <f>'P12'!$E129</f>
        <v>NT</v>
      </c>
      <c r="R144" s="18" t="str">
        <f>'P13'!$E129</f>
        <v>NT</v>
      </c>
      <c r="S144" s="18" t="str">
        <f>'P14'!$E129</f>
        <v>NT</v>
      </c>
      <c r="T144" s="18" t="str">
        <f>'P15'!$E129</f>
        <v>NT</v>
      </c>
      <c r="U144" s="20">
        <f t="shared" si="30"/>
        <v>0</v>
      </c>
      <c r="V144" s="20">
        <f t="shared" si="31"/>
        <v>0</v>
      </c>
      <c r="W144" s="20">
        <f t="shared" si="32"/>
        <v>0</v>
      </c>
      <c r="X144" s="20">
        <f t="shared" si="33"/>
        <v>15</v>
      </c>
      <c r="Y144" s="13" t="str">
        <f t="shared" si="34"/>
        <v>NT</v>
      </c>
      <c r="Z144" s="13"/>
      <c r="AA144" s="13">
        <v>17</v>
      </c>
      <c r="AB144" s="18" t="str">
        <f>Criteria!$C128</f>
        <v>17.1</v>
      </c>
      <c r="AC144" s="18" t="str">
        <f>Criteria!$A$128</f>
        <v>REAL-TIME COMMUNICATION</v>
      </c>
      <c r="AD144" s="18" t="str">
        <f>'P01'!$F129</f>
        <v>N</v>
      </c>
      <c r="AE144" s="18" t="str">
        <f>'P02'!$F129</f>
        <v>N</v>
      </c>
      <c r="AF144" s="18" t="str">
        <f>'P03'!$F129</f>
        <v>N</v>
      </c>
      <c r="AG144" s="18" t="str">
        <f>'P04'!$F129</f>
        <v>N</v>
      </c>
      <c r="AH144" s="18" t="str">
        <f>'P05'!$F129</f>
        <v>N</v>
      </c>
      <c r="AI144" s="18" t="str">
        <f>'P06'!$F129</f>
        <v>N</v>
      </c>
      <c r="AJ144" s="18" t="str">
        <f>'P07'!$F129</f>
        <v>N</v>
      </c>
      <c r="AK144" s="18" t="str">
        <f>'P08'!$F129</f>
        <v>N</v>
      </c>
      <c r="AL144" s="18" t="str">
        <f>'P09'!$F129</f>
        <v>N</v>
      </c>
      <c r="AM144" s="18" t="str">
        <f>'P10'!$F129</f>
        <v>N</v>
      </c>
      <c r="AN144" s="18" t="str">
        <f>'P11'!$F129</f>
        <v>N</v>
      </c>
      <c r="AO144" s="18" t="str">
        <f>'P12'!$F129</f>
        <v>N</v>
      </c>
      <c r="AP144" s="18" t="str">
        <f>'P13'!$F129</f>
        <v>N</v>
      </c>
      <c r="AQ144" s="18" t="str">
        <f>'P14'!$F129</f>
        <v>N</v>
      </c>
      <c r="AR144" s="18" t="str">
        <f>'P15'!$F129</f>
        <v>N</v>
      </c>
      <c r="AS144" s="20">
        <f t="shared" si="35"/>
        <v>0</v>
      </c>
      <c r="AT144" s="20">
        <f t="shared" si="36"/>
        <v>0</v>
      </c>
    </row>
    <row r="145" spans="1:46" x14ac:dyDescent="0.25">
      <c r="A145" s="13">
        <v>17</v>
      </c>
      <c r="B145" s="18" t="str">
        <f>Criteria!$B129</f>
        <v>-</v>
      </c>
      <c r="C145" s="18" t="str">
        <f>Criteria!$C129</f>
        <v>17.2</v>
      </c>
      <c r="D145" s="18" t="str">
        <f>Criteria!$A$128</f>
        <v>REAL-TIME COMMUNICATION</v>
      </c>
      <c r="E145" s="18" t="s">
        <v>138</v>
      </c>
      <c r="F145" s="18" t="str">
        <f>'P01'!$E130</f>
        <v>NT</v>
      </c>
      <c r="G145" s="18" t="str">
        <f>'P02'!$E130</f>
        <v>NT</v>
      </c>
      <c r="H145" s="18" t="str">
        <f>'P03'!$E130</f>
        <v>NT</v>
      </c>
      <c r="I145" s="18" t="str">
        <f>'P04'!$E130</f>
        <v>NT</v>
      </c>
      <c r="J145" s="18" t="str">
        <f>'P05'!$E130</f>
        <v>NT</v>
      </c>
      <c r="K145" s="18" t="str">
        <f>'P06'!$E130</f>
        <v>NT</v>
      </c>
      <c r="L145" s="18" t="str">
        <f>'P07'!$E130</f>
        <v>NT</v>
      </c>
      <c r="M145" s="18" t="str">
        <f>'P08'!$E130</f>
        <v>NT</v>
      </c>
      <c r="N145" s="18" t="str">
        <f>'P09'!$E130</f>
        <v>NT</v>
      </c>
      <c r="O145" s="18" t="str">
        <f>'P10'!$E130</f>
        <v>NT</v>
      </c>
      <c r="P145" s="18" t="str">
        <f>'P11'!$E130</f>
        <v>NT</v>
      </c>
      <c r="Q145" s="18" t="str">
        <f>'P12'!$E130</f>
        <v>NT</v>
      </c>
      <c r="R145" s="18" t="str">
        <f>'P13'!$E130</f>
        <v>NT</v>
      </c>
      <c r="S145" s="18" t="str">
        <f>'P14'!$E130</f>
        <v>NT</v>
      </c>
      <c r="T145" s="18" t="str">
        <f>'P15'!$E130</f>
        <v>NT</v>
      </c>
      <c r="U145" s="20">
        <f t="shared" si="30"/>
        <v>0</v>
      </c>
      <c r="V145" s="20">
        <f t="shared" si="31"/>
        <v>0</v>
      </c>
      <c r="W145" s="20">
        <f t="shared" si="32"/>
        <v>0</v>
      </c>
      <c r="X145" s="20">
        <f t="shared" si="33"/>
        <v>15</v>
      </c>
      <c r="Y145" s="13" t="str">
        <f t="shared" si="34"/>
        <v>NT</v>
      </c>
      <c r="Z145" s="13"/>
      <c r="AA145" s="13">
        <v>17</v>
      </c>
      <c r="AB145" s="18" t="str">
        <f>Criteria!$C129</f>
        <v>17.2</v>
      </c>
      <c r="AC145" s="18" t="str">
        <f>Criteria!$A$128</f>
        <v>REAL-TIME COMMUNICATION</v>
      </c>
      <c r="AD145" s="18" t="str">
        <f>'P01'!$F130</f>
        <v>N</v>
      </c>
      <c r="AE145" s="18" t="str">
        <f>'P02'!$F130</f>
        <v>N</v>
      </c>
      <c r="AF145" s="18" t="str">
        <f>'P03'!$F130</f>
        <v>N</v>
      </c>
      <c r="AG145" s="18" t="str">
        <f>'P04'!$F130</f>
        <v>N</v>
      </c>
      <c r="AH145" s="18" t="str">
        <f>'P05'!$F130</f>
        <v>N</v>
      </c>
      <c r="AI145" s="18" t="str">
        <f>'P06'!$F130</f>
        <v>N</v>
      </c>
      <c r="AJ145" s="18" t="str">
        <f>'P07'!$F130</f>
        <v>N</v>
      </c>
      <c r="AK145" s="18" t="str">
        <f>'P08'!$F130</f>
        <v>N</v>
      </c>
      <c r="AL145" s="18" t="str">
        <f>'P09'!$F130</f>
        <v>N</v>
      </c>
      <c r="AM145" s="18" t="str">
        <f>'P10'!$F130</f>
        <v>N</v>
      </c>
      <c r="AN145" s="18" t="str">
        <f>'P11'!$F130</f>
        <v>N</v>
      </c>
      <c r="AO145" s="18" t="str">
        <f>'P12'!$F130</f>
        <v>N</v>
      </c>
      <c r="AP145" s="18" t="str">
        <f>'P13'!$F130</f>
        <v>N</v>
      </c>
      <c r="AQ145" s="18" t="str">
        <f>'P14'!$F130</f>
        <v>N</v>
      </c>
      <c r="AR145" s="18" t="str">
        <f>'P15'!$F130</f>
        <v>N</v>
      </c>
      <c r="AS145" s="20">
        <f t="shared" si="35"/>
        <v>0</v>
      </c>
      <c r="AT145" s="20">
        <f t="shared" si="36"/>
        <v>0</v>
      </c>
    </row>
    <row r="146" spans="1:46" x14ac:dyDescent="0.25">
      <c r="A146" s="13">
        <v>17</v>
      </c>
      <c r="B146" s="18" t="str">
        <f>Criteria!$B130</f>
        <v>-</v>
      </c>
      <c r="C146" s="18" t="str">
        <f>Criteria!$C130</f>
        <v>17.3</v>
      </c>
      <c r="D146" s="18" t="str">
        <f>Criteria!$A$128</f>
        <v>REAL-TIME COMMUNICATION</v>
      </c>
      <c r="E146" s="18" t="s">
        <v>138</v>
      </c>
      <c r="F146" s="18" t="str">
        <f>'P01'!$E131</f>
        <v>NT</v>
      </c>
      <c r="G146" s="18" t="str">
        <f>'P02'!$E131</f>
        <v>NT</v>
      </c>
      <c r="H146" s="18" t="str">
        <f>'P03'!$E131</f>
        <v>NT</v>
      </c>
      <c r="I146" s="18" t="str">
        <f>'P04'!$E131</f>
        <v>NT</v>
      </c>
      <c r="J146" s="18" t="str">
        <f>'P05'!$E131</f>
        <v>NT</v>
      </c>
      <c r="K146" s="18" t="str">
        <f>'P06'!$E131</f>
        <v>NT</v>
      </c>
      <c r="L146" s="18" t="str">
        <f>'P07'!$E131</f>
        <v>NT</v>
      </c>
      <c r="M146" s="18" t="str">
        <f>'P08'!$E131</f>
        <v>NT</v>
      </c>
      <c r="N146" s="18" t="str">
        <f>'P09'!$E131</f>
        <v>NT</v>
      </c>
      <c r="O146" s="18" t="str">
        <f>'P10'!$E131</f>
        <v>NT</v>
      </c>
      <c r="P146" s="18" t="str">
        <f>'P11'!$E131</f>
        <v>NT</v>
      </c>
      <c r="Q146" s="18" t="str">
        <f>'P12'!$E131</f>
        <v>NT</v>
      </c>
      <c r="R146" s="18" t="str">
        <f>'P13'!$E131</f>
        <v>NT</v>
      </c>
      <c r="S146" s="18" t="str">
        <f>'P14'!$E131</f>
        <v>NT</v>
      </c>
      <c r="T146" s="18" t="str">
        <f>'P15'!$E131</f>
        <v>NT</v>
      </c>
      <c r="U146" s="20">
        <f t="shared" si="30"/>
        <v>0</v>
      </c>
      <c r="V146" s="20">
        <f t="shared" si="31"/>
        <v>0</v>
      </c>
      <c r="W146" s="20">
        <f t="shared" si="32"/>
        <v>0</v>
      </c>
      <c r="X146" s="20">
        <f t="shared" si="33"/>
        <v>15</v>
      </c>
      <c r="Y146" s="13" t="str">
        <f t="shared" si="34"/>
        <v>NT</v>
      </c>
      <c r="Z146" s="13"/>
      <c r="AA146" s="13">
        <v>17</v>
      </c>
      <c r="AB146" s="18" t="str">
        <f>Criteria!$C130</f>
        <v>17.3</v>
      </c>
      <c r="AC146" s="18" t="str">
        <f>Criteria!$A$128</f>
        <v>REAL-TIME COMMUNICATION</v>
      </c>
      <c r="AD146" s="18" t="str">
        <f>'P01'!$F131</f>
        <v>N</v>
      </c>
      <c r="AE146" s="18" t="str">
        <f>'P02'!$F131</f>
        <v>N</v>
      </c>
      <c r="AF146" s="18" t="str">
        <f>'P03'!$F131</f>
        <v>N</v>
      </c>
      <c r="AG146" s="18" t="str">
        <f>'P04'!$F131</f>
        <v>N</v>
      </c>
      <c r="AH146" s="18" t="str">
        <f>'P05'!$F131</f>
        <v>N</v>
      </c>
      <c r="AI146" s="18" t="str">
        <f>'P06'!$F131</f>
        <v>N</v>
      </c>
      <c r="AJ146" s="18" t="str">
        <f>'P07'!$F131</f>
        <v>N</v>
      </c>
      <c r="AK146" s="18" t="str">
        <f>'P08'!$F131</f>
        <v>N</v>
      </c>
      <c r="AL146" s="18" t="str">
        <f>'P09'!$F131</f>
        <v>N</v>
      </c>
      <c r="AM146" s="18" t="str">
        <f>'P10'!$F131</f>
        <v>N</v>
      </c>
      <c r="AN146" s="18" t="str">
        <f>'P11'!$F131</f>
        <v>N</v>
      </c>
      <c r="AO146" s="18" t="str">
        <f>'P12'!$F131</f>
        <v>N</v>
      </c>
      <c r="AP146" s="18" t="str">
        <f>'P13'!$F131</f>
        <v>N</v>
      </c>
      <c r="AQ146" s="18" t="str">
        <f>'P14'!$F131</f>
        <v>N</v>
      </c>
      <c r="AR146" s="18" t="str">
        <f>'P15'!$F131</f>
        <v>N</v>
      </c>
      <c r="AS146" s="20">
        <f t="shared" si="35"/>
        <v>0</v>
      </c>
      <c r="AT146" s="20">
        <f t="shared" si="36"/>
        <v>0</v>
      </c>
    </row>
    <row r="147" spans="1:46" x14ac:dyDescent="0.25">
      <c r="A147" s="13">
        <v>17</v>
      </c>
      <c r="B147" s="18" t="str">
        <f>Criteria!$B131</f>
        <v>-</v>
      </c>
      <c r="C147" s="18" t="str">
        <f>Criteria!$C131</f>
        <v>17.4</v>
      </c>
      <c r="D147" s="18" t="str">
        <f>Criteria!$A$128</f>
        <v>REAL-TIME COMMUNICATION</v>
      </c>
      <c r="E147" s="18" t="s">
        <v>138</v>
      </c>
      <c r="F147" s="18" t="str">
        <f>'P01'!$E132</f>
        <v>NT</v>
      </c>
      <c r="G147" s="18" t="str">
        <f>'P02'!$E132</f>
        <v>NT</v>
      </c>
      <c r="H147" s="18" t="str">
        <f>'P03'!$E132</f>
        <v>NT</v>
      </c>
      <c r="I147" s="18" t="str">
        <f>'P04'!$E132</f>
        <v>NT</v>
      </c>
      <c r="J147" s="18" t="str">
        <f>'P05'!$E132</f>
        <v>NT</v>
      </c>
      <c r="K147" s="18" t="str">
        <f>'P06'!$E132</f>
        <v>NT</v>
      </c>
      <c r="L147" s="18" t="str">
        <f>'P07'!$E132</f>
        <v>NT</v>
      </c>
      <c r="M147" s="18" t="str">
        <f>'P08'!$E132</f>
        <v>NT</v>
      </c>
      <c r="N147" s="18" t="str">
        <f>'P09'!$E132</f>
        <v>NT</v>
      </c>
      <c r="O147" s="18" t="str">
        <f>'P10'!$E132</f>
        <v>NT</v>
      </c>
      <c r="P147" s="18" t="str">
        <f>'P11'!$E132</f>
        <v>NT</v>
      </c>
      <c r="Q147" s="18" t="str">
        <f>'P12'!$E132</f>
        <v>NT</v>
      </c>
      <c r="R147" s="18" t="str">
        <f>'P13'!$E132</f>
        <v>NT</v>
      </c>
      <c r="S147" s="18" t="str">
        <f>'P14'!$E132</f>
        <v>NT</v>
      </c>
      <c r="T147" s="18" t="str">
        <f>'P15'!$E132</f>
        <v>NT</v>
      </c>
      <c r="U147" s="20">
        <f t="shared" si="30"/>
        <v>0</v>
      </c>
      <c r="V147" s="20">
        <f t="shared" si="31"/>
        <v>0</v>
      </c>
      <c r="W147" s="20">
        <f t="shared" si="32"/>
        <v>0</v>
      </c>
      <c r="X147" s="20">
        <f t="shared" si="33"/>
        <v>15</v>
      </c>
      <c r="Y147" s="13" t="str">
        <f t="shared" si="34"/>
        <v>NT</v>
      </c>
      <c r="Z147" s="13"/>
      <c r="AA147" s="13">
        <v>17</v>
      </c>
      <c r="AB147" s="18" t="str">
        <f>Criteria!$C131</f>
        <v>17.4</v>
      </c>
      <c r="AC147" s="18" t="str">
        <f>Criteria!$A$128</f>
        <v>REAL-TIME COMMUNICATION</v>
      </c>
      <c r="AD147" s="18" t="str">
        <f>'P01'!$F132</f>
        <v>N</v>
      </c>
      <c r="AE147" s="18" t="str">
        <f>'P02'!$F132</f>
        <v>N</v>
      </c>
      <c r="AF147" s="18" t="str">
        <f>'P03'!$F132</f>
        <v>N</v>
      </c>
      <c r="AG147" s="18" t="str">
        <f>'P04'!$F132</f>
        <v>N</v>
      </c>
      <c r="AH147" s="18" t="str">
        <f>'P05'!$F132</f>
        <v>N</v>
      </c>
      <c r="AI147" s="18" t="str">
        <f>'P06'!$F132</f>
        <v>N</v>
      </c>
      <c r="AJ147" s="18" t="str">
        <f>'P07'!$F132</f>
        <v>N</v>
      </c>
      <c r="AK147" s="18" t="str">
        <f>'P08'!$F132</f>
        <v>N</v>
      </c>
      <c r="AL147" s="18" t="str">
        <f>'P09'!$F132</f>
        <v>N</v>
      </c>
      <c r="AM147" s="18" t="str">
        <f>'P10'!$F132</f>
        <v>N</v>
      </c>
      <c r="AN147" s="18" t="str">
        <f>'P11'!$F132</f>
        <v>N</v>
      </c>
      <c r="AO147" s="18" t="str">
        <f>'P12'!$F132</f>
        <v>N</v>
      </c>
      <c r="AP147" s="18" t="str">
        <f>'P13'!$F132</f>
        <v>N</v>
      </c>
      <c r="AQ147" s="18" t="str">
        <f>'P14'!$F132</f>
        <v>N</v>
      </c>
      <c r="AR147" s="18" t="str">
        <f>'P15'!$F132</f>
        <v>N</v>
      </c>
      <c r="AS147" s="20">
        <f t="shared" si="35"/>
        <v>0</v>
      </c>
      <c r="AT147" s="20">
        <f t="shared" si="36"/>
        <v>0</v>
      </c>
    </row>
    <row r="148" spans="1:46" x14ac:dyDescent="0.25">
      <c r="A148" s="13">
        <v>17</v>
      </c>
      <c r="B148" s="18" t="str">
        <f>Criteria!$B132</f>
        <v>-</v>
      </c>
      <c r="C148" s="18" t="str">
        <f>Criteria!$C132</f>
        <v>17.5</v>
      </c>
      <c r="D148" s="18" t="str">
        <f>Criteria!$A$128</f>
        <v>REAL-TIME COMMUNICATION</v>
      </c>
      <c r="E148" s="18" t="s">
        <v>138</v>
      </c>
      <c r="F148" s="18" t="str">
        <f>'P01'!$E133</f>
        <v>NT</v>
      </c>
      <c r="G148" s="18" t="str">
        <f>'P02'!$E133</f>
        <v>NT</v>
      </c>
      <c r="H148" s="18" t="str">
        <f>'P03'!$E133</f>
        <v>NT</v>
      </c>
      <c r="I148" s="18" t="str">
        <f>'P04'!$E133</f>
        <v>NT</v>
      </c>
      <c r="J148" s="18" t="str">
        <f>'P05'!$E133</f>
        <v>NT</v>
      </c>
      <c r="K148" s="18" t="str">
        <f>'P06'!$E133</f>
        <v>NT</v>
      </c>
      <c r="L148" s="18" t="str">
        <f>'P07'!$E133</f>
        <v>NT</v>
      </c>
      <c r="M148" s="18" t="str">
        <f>'P08'!$E133</f>
        <v>NT</v>
      </c>
      <c r="N148" s="18" t="str">
        <f>'P09'!$E133</f>
        <v>NT</v>
      </c>
      <c r="O148" s="18" t="str">
        <f>'P10'!$E133</f>
        <v>NT</v>
      </c>
      <c r="P148" s="18" t="str">
        <f>'P11'!$E133</f>
        <v>NT</v>
      </c>
      <c r="Q148" s="18" t="str">
        <f>'P12'!$E133</f>
        <v>NT</v>
      </c>
      <c r="R148" s="18" t="str">
        <f>'P13'!$E133</f>
        <v>NT</v>
      </c>
      <c r="S148" s="18" t="str">
        <f>'P14'!$E133</f>
        <v>NT</v>
      </c>
      <c r="T148" s="18" t="str">
        <f>'P15'!$E133</f>
        <v>NT</v>
      </c>
      <c r="U148" s="20">
        <f t="shared" ref="U148:U154" si="51">COUNTIF(F148:T148,"C")</f>
        <v>0</v>
      </c>
      <c r="V148" s="20">
        <f t="shared" ref="V148:V154" si="52">COUNTIF(F148:T148,"NC")</f>
        <v>0</v>
      </c>
      <c r="W148" s="20">
        <f t="shared" ref="W148:W154" si="53">COUNTIF(F148:T148,"NA")</f>
        <v>0</v>
      </c>
      <c r="X148" s="20">
        <f t="shared" ref="X148:X154" si="54">COUNTIF(F148:T148,"NT")</f>
        <v>15</v>
      </c>
      <c r="Y148" s="13" t="str">
        <f t="shared" ref="Y148:Y154" si="55">IF(V148&gt;0,"NC",IF(U148&gt;0,"C",IF(X148&gt;0,"NT","NA")))</f>
        <v>NT</v>
      </c>
      <c r="Z148" s="13"/>
      <c r="AA148" s="13">
        <v>17</v>
      </c>
      <c r="AB148" s="18" t="str">
        <f>Criteria!$C132</f>
        <v>17.5</v>
      </c>
      <c r="AC148" s="18" t="str">
        <f>Criteria!$A$128</f>
        <v>REAL-TIME COMMUNICATION</v>
      </c>
      <c r="AD148" s="18" t="str">
        <f>'P01'!$F133</f>
        <v>N</v>
      </c>
      <c r="AE148" s="18" t="str">
        <f>'P02'!$F133</f>
        <v>N</v>
      </c>
      <c r="AF148" s="18" t="str">
        <f>'P03'!$F133</f>
        <v>N</v>
      </c>
      <c r="AG148" s="18" t="str">
        <f>'P04'!$F133</f>
        <v>N</v>
      </c>
      <c r="AH148" s="18" t="str">
        <f>'P05'!$F133</f>
        <v>N</v>
      </c>
      <c r="AI148" s="18" t="str">
        <f>'P06'!$F133</f>
        <v>N</v>
      </c>
      <c r="AJ148" s="18" t="str">
        <f>'P07'!$F133</f>
        <v>N</v>
      </c>
      <c r="AK148" s="18" t="str">
        <f>'P08'!$F133</f>
        <v>N</v>
      </c>
      <c r="AL148" s="18" t="str">
        <f>'P09'!$F133</f>
        <v>N</v>
      </c>
      <c r="AM148" s="18" t="str">
        <f>'P10'!$F133</f>
        <v>N</v>
      </c>
      <c r="AN148" s="18" t="str">
        <f>'P11'!$F133</f>
        <v>N</v>
      </c>
      <c r="AO148" s="18" t="str">
        <f>'P12'!$F133</f>
        <v>N</v>
      </c>
      <c r="AP148" s="18" t="str">
        <f>'P13'!$F133</f>
        <v>N</v>
      </c>
      <c r="AQ148" s="18" t="str">
        <f>'P14'!$F133</f>
        <v>N</v>
      </c>
      <c r="AR148" s="18" t="str">
        <f>'P15'!$F133</f>
        <v>N</v>
      </c>
      <c r="AS148" s="20">
        <f t="shared" ref="AS148:AS154" si="56">COUNTIF(AD148:AR148,"D")</f>
        <v>0</v>
      </c>
      <c r="AT148" s="20">
        <f t="shared" ref="AT148:AT154" si="57">COUNTIF(AD148:AR148,"E")</f>
        <v>0</v>
      </c>
    </row>
    <row r="149" spans="1:46" x14ac:dyDescent="0.25">
      <c r="A149" s="13">
        <v>17</v>
      </c>
      <c r="B149" s="18" t="str">
        <f>Criteria!$B133</f>
        <v>-</v>
      </c>
      <c r="C149" s="18" t="str">
        <f>Criteria!$C133</f>
        <v>17.6</v>
      </c>
      <c r="D149" s="18" t="str">
        <f>Criteria!$A$128</f>
        <v>REAL-TIME COMMUNICATION</v>
      </c>
      <c r="E149" s="18" t="s">
        <v>138</v>
      </c>
      <c r="F149" s="18" t="str">
        <f>'P01'!$E134</f>
        <v>NT</v>
      </c>
      <c r="G149" s="18" t="str">
        <f>'P02'!$E134</f>
        <v>NT</v>
      </c>
      <c r="H149" s="18" t="str">
        <f>'P03'!$E134</f>
        <v>NT</v>
      </c>
      <c r="I149" s="18" t="str">
        <f>'P04'!$E134</f>
        <v>NT</v>
      </c>
      <c r="J149" s="18" t="str">
        <f>'P05'!$E134</f>
        <v>NT</v>
      </c>
      <c r="K149" s="18" t="str">
        <f>'P06'!$E134</f>
        <v>NT</v>
      </c>
      <c r="L149" s="18" t="str">
        <f>'P07'!$E134</f>
        <v>NT</v>
      </c>
      <c r="M149" s="18" t="str">
        <f>'P08'!$E134</f>
        <v>NT</v>
      </c>
      <c r="N149" s="18" t="str">
        <f>'P09'!$E134</f>
        <v>NT</v>
      </c>
      <c r="O149" s="18" t="str">
        <f>'P10'!$E134</f>
        <v>NT</v>
      </c>
      <c r="P149" s="18" t="str">
        <f>'P11'!$E134</f>
        <v>NT</v>
      </c>
      <c r="Q149" s="18" t="str">
        <f>'P12'!$E134</f>
        <v>NT</v>
      </c>
      <c r="R149" s="18" t="str">
        <f>'P13'!$E134</f>
        <v>NT</v>
      </c>
      <c r="S149" s="18" t="str">
        <f>'P14'!$E134</f>
        <v>NT</v>
      </c>
      <c r="T149" s="18" t="str">
        <f>'P15'!$E134</f>
        <v>NT</v>
      </c>
      <c r="U149" s="20">
        <f t="shared" si="51"/>
        <v>0</v>
      </c>
      <c r="V149" s="20">
        <f t="shared" si="52"/>
        <v>0</v>
      </c>
      <c r="W149" s="20">
        <f t="shared" si="53"/>
        <v>0</v>
      </c>
      <c r="X149" s="20">
        <f t="shared" si="54"/>
        <v>15</v>
      </c>
      <c r="Y149" s="13" t="str">
        <f t="shared" si="55"/>
        <v>NT</v>
      </c>
      <c r="Z149" s="13"/>
      <c r="AA149" s="13">
        <v>17</v>
      </c>
      <c r="AB149" s="18" t="str">
        <f>Criteria!$C133</f>
        <v>17.6</v>
      </c>
      <c r="AC149" s="18" t="str">
        <f>Criteria!$A$128</f>
        <v>REAL-TIME COMMUNICATION</v>
      </c>
      <c r="AD149" s="18" t="str">
        <f>'P01'!$F134</f>
        <v>N</v>
      </c>
      <c r="AE149" s="18" t="str">
        <f>'P02'!$F134</f>
        <v>N</v>
      </c>
      <c r="AF149" s="18" t="str">
        <f>'P03'!$F134</f>
        <v>N</v>
      </c>
      <c r="AG149" s="18" t="str">
        <f>'P04'!$F134</f>
        <v>N</v>
      </c>
      <c r="AH149" s="18" t="str">
        <f>'P05'!$F134</f>
        <v>N</v>
      </c>
      <c r="AI149" s="18" t="str">
        <f>'P06'!$F134</f>
        <v>N</v>
      </c>
      <c r="AJ149" s="18" t="str">
        <f>'P07'!$F134</f>
        <v>N</v>
      </c>
      <c r="AK149" s="18" t="str">
        <f>'P08'!$F134</f>
        <v>N</v>
      </c>
      <c r="AL149" s="18" t="str">
        <f>'P09'!$F134</f>
        <v>N</v>
      </c>
      <c r="AM149" s="18" t="str">
        <f>'P10'!$F134</f>
        <v>N</v>
      </c>
      <c r="AN149" s="18" t="str">
        <f>'P11'!$F134</f>
        <v>N</v>
      </c>
      <c r="AO149" s="18" t="str">
        <f>'P12'!$F134</f>
        <v>N</v>
      </c>
      <c r="AP149" s="18" t="str">
        <f>'P13'!$F134</f>
        <v>N</v>
      </c>
      <c r="AQ149" s="18" t="str">
        <f>'P14'!$F134</f>
        <v>N</v>
      </c>
      <c r="AR149" s="18" t="str">
        <f>'P15'!$F134</f>
        <v>N</v>
      </c>
      <c r="AS149" s="20">
        <f t="shared" si="56"/>
        <v>0</v>
      </c>
      <c r="AT149" s="20">
        <f t="shared" si="57"/>
        <v>0</v>
      </c>
    </row>
    <row r="150" spans="1:46" x14ac:dyDescent="0.25">
      <c r="A150" s="13">
        <v>17</v>
      </c>
      <c r="B150" s="18" t="str">
        <f>Criteria!$B134</f>
        <v>-</v>
      </c>
      <c r="C150" s="18" t="str">
        <f>Criteria!$C134</f>
        <v>17.7</v>
      </c>
      <c r="D150" s="18" t="str">
        <f>Criteria!$A$128</f>
        <v>REAL-TIME COMMUNICATION</v>
      </c>
      <c r="E150" s="18" t="s">
        <v>139</v>
      </c>
      <c r="F150" s="18" t="str">
        <f>'P01'!$E135</f>
        <v>NT</v>
      </c>
      <c r="G150" s="18" t="str">
        <f>'P02'!$E135</f>
        <v>NT</v>
      </c>
      <c r="H150" s="18" t="str">
        <f>'P03'!$E135</f>
        <v>NT</v>
      </c>
      <c r="I150" s="18" t="str">
        <f>'P04'!$E135</f>
        <v>NT</v>
      </c>
      <c r="J150" s="18" t="str">
        <f>'P05'!$E135</f>
        <v>NT</v>
      </c>
      <c r="K150" s="18" t="str">
        <f>'P06'!$E135</f>
        <v>NT</v>
      </c>
      <c r="L150" s="18" t="str">
        <f>'P07'!$E135</f>
        <v>NT</v>
      </c>
      <c r="M150" s="18" t="str">
        <f>'P08'!$E135</f>
        <v>NT</v>
      </c>
      <c r="N150" s="18" t="str">
        <f>'P09'!$E135</f>
        <v>NT</v>
      </c>
      <c r="O150" s="18" t="str">
        <f>'P10'!$E135</f>
        <v>NT</v>
      </c>
      <c r="P150" s="18" t="str">
        <f>'P11'!$E135</f>
        <v>NT</v>
      </c>
      <c r="Q150" s="18" t="str">
        <f>'P12'!$E135</f>
        <v>NT</v>
      </c>
      <c r="R150" s="18" t="str">
        <f>'P13'!$E135</f>
        <v>NT</v>
      </c>
      <c r="S150" s="18" t="str">
        <f>'P14'!$E135</f>
        <v>NT</v>
      </c>
      <c r="T150" s="18" t="str">
        <f>'P15'!$E135</f>
        <v>NT</v>
      </c>
      <c r="U150" s="20">
        <f t="shared" si="51"/>
        <v>0</v>
      </c>
      <c r="V150" s="20">
        <f t="shared" si="52"/>
        <v>0</v>
      </c>
      <c r="W150" s="20">
        <f t="shared" si="53"/>
        <v>0</v>
      </c>
      <c r="X150" s="20">
        <f t="shared" si="54"/>
        <v>15</v>
      </c>
      <c r="Y150" s="13" t="str">
        <f t="shared" si="55"/>
        <v>NT</v>
      </c>
      <c r="Z150" s="13"/>
      <c r="AA150" s="13">
        <v>17</v>
      </c>
      <c r="AB150" s="18" t="str">
        <f>Criteria!$C134</f>
        <v>17.7</v>
      </c>
      <c r="AC150" s="18" t="str">
        <f>Criteria!$A$128</f>
        <v>REAL-TIME COMMUNICATION</v>
      </c>
      <c r="AD150" s="18" t="str">
        <f>'P01'!$F135</f>
        <v>N</v>
      </c>
      <c r="AE150" s="18" t="str">
        <f>'P02'!$F135</f>
        <v>N</v>
      </c>
      <c r="AF150" s="18" t="str">
        <f>'P03'!$F135</f>
        <v>N</v>
      </c>
      <c r="AG150" s="18" t="str">
        <f>'P04'!$F135</f>
        <v>N</v>
      </c>
      <c r="AH150" s="18" t="str">
        <f>'P05'!$F135</f>
        <v>N</v>
      </c>
      <c r="AI150" s="18" t="str">
        <f>'P06'!$F135</f>
        <v>N</v>
      </c>
      <c r="AJ150" s="18" t="str">
        <f>'P07'!$F135</f>
        <v>N</v>
      </c>
      <c r="AK150" s="18" t="str">
        <f>'P08'!$F135</f>
        <v>N</v>
      </c>
      <c r="AL150" s="18" t="str">
        <f>'P09'!$F135</f>
        <v>N</v>
      </c>
      <c r="AM150" s="18" t="str">
        <f>'P10'!$F135</f>
        <v>N</v>
      </c>
      <c r="AN150" s="18" t="str">
        <f>'P11'!$F135</f>
        <v>N</v>
      </c>
      <c r="AO150" s="18" t="str">
        <f>'P12'!$F135</f>
        <v>N</v>
      </c>
      <c r="AP150" s="18" t="str">
        <f>'P13'!$F135</f>
        <v>N</v>
      </c>
      <c r="AQ150" s="18" t="str">
        <f>'P14'!$F135</f>
        <v>N</v>
      </c>
      <c r="AR150" s="18" t="str">
        <f>'P15'!$F135</f>
        <v>N</v>
      </c>
      <c r="AS150" s="20">
        <f t="shared" si="56"/>
        <v>0</v>
      </c>
      <c r="AT150" s="20">
        <f t="shared" si="57"/>
        <v>0</v>
      </c>
    </row>
    <row r="151" spans="1:46" x14ac:dyDescent="0.25">
      <c r="A151" s="13">
        <v>17</v>
      </c>
      <c r="B151" s="18" t="str">
        <f>Criteria!$B135</f>
        <v>-</v>
      </c>
      <c r="C151" s="18" t="str">
        <f>Criteria!$C135</f>
        <v>17.8</v>
      </c>
      <c r="D151" s="18" t="str">
        <f>Criteria!$A$128</f>
        <v>REAL-TIME COMMUNICATION</v>
      </c>
      <c r="E151" s="18" t="s">
        <v>138</v>
      </c>
      <c r="F151" s="18" t="str">
        <f>'P01'!$E136</f>
        <v>NT</v>
      </c>
      <c r="G151" s="18" t="str">
        <f>'P02'!$E136</f>
        <v>NT</v>
      </c>
      <c r="H151" s="18" t="str">
        <f>'P03'!$E136</f>
        <v>NT</v>
      </c>
      <c r="I151" s="18" t="str">
        <f>'P04'!$E136</f>
        <v>NT</v>
      </c>
      <c r="J151" s="18" t="str">
        <f>'P05'!$E136</f>
        <v>NT</v>
      </c>
      <c r="K151" s="18" t="str">
        <f>'P06'!$E136</f>
        <v>NT</v>
      </c>
      <c r="L151" s="18" t="str">
        <f>'P07'!$E136</f>
        <v>NT</v>
      </c>
      <c r="M151" s="18" t="str">
        <f>'P08'!$E136</f>
        <v>NT</v>
      </c>
      <c r="N151" s="18" t="str">
        <f>'P09'!$E136</f>
        <v>NT</v>
      </c>
      <c r="O151" s="18" t="str">
        <f>'P10'!$E136</f>
        <v>NT</v>
      </c>
      <c r="P151" s="18" t="str">
        <f>'P11'!$E136</f>
        <v>NT</v>
      </c>
      <c r="Q151" s="18" t="str">
        <f>'P12'!$E136</f>
        <v>NT</v>
      </c>
      <c r="R151" s="18" t="str">
        <f>'P13'!$E136</f>
        <v>NT</v>
      </c>
      <c r="S151" s="18" t="str">
        <f>'P14'!$E136</f>
        <v>NT</v>
      </c>
      <c r="T151" s="18" t="str">
        <f>'P15'!$E136</f>
        <v>NT</v>
      </c>
      <c r="U151" s="20">
        <f t="shared" si="51"/>
        <v>0</v>
      </c>
      <c r="V151" s="20">
        <f t="shared" si="52"/>
        <v>0</v>
      </c>
      <c r="W151" s="20">
        <f t="shared" si="53"/>
        <v>0</v>
      </c>
      <c r="X151" s="20">
        <f t="shared" si="54"/>
        <v>15</v>
      </c>
      <c r="Y151" s="13" t="str">
        <f t="shared" si="55"/>
        <v>NT</v>
      </c>
      <c r="Z151" s="13"/>
      <c r="AA151" s="13">
        <v>17</v>
      </c>
      <c r="AB151" s="18" t="str">
        <f>Criteria!$C135</f>
        <v>17.8</v>
      </c>
      <c r="AC151" s="18" t="str">
        <f>Criteria!$A$128</f>
        <v>REAL-TIME COMMUNICATION</v>
      </c>
      <c r="AD151" s="18" t="str">
        <f>'P01'!$F136</f>
        <v>N</v>
      </c>
      <c r="AE151" s="18" t="str">
        <f>'P02'!$F136</f>
        <v>N</v>
      </c>
      <c r="AF151" s="18" t="str">
        <f>'P03'!$F136</f>
        <v>N</v>
      </c>
      <c r="AG151" s="18" t="str">
        <f>'P04'!$F136</f>
        <v>N</v>
      </c>
      <c r="AH151" s="18" t="str">
        <f>'P05'!$F136</f>
        <v>N</v>
      </c>
      <c r="AI151" s="18" t="str">
        <f>'P06'!$F136</f>
        <v>N</v>
      </c>
      <c r="AJ151" s="18" t="str">
        <f>'P07'!$F136</f>
        <v>N</v>
      </c>
      <c r="AK151" s="18" t="str">
        <f>'P08'!$F136</f>
        <v>N</v>
      </c>
      <c r="AL151" s="18" t="str">
        <f>'P09'!$F136</f>
        <v>N</v>
      </c>
      <c r="AM151" s="18" t="str">
        <f>'P10'!$F136</f>
        <v>N</v>
      </c>
      <c r="AN151" s="18" t="str">
        <f>'P11'!$F136</f>
        <v>N</v>
      </c>
      <c r="AO151" s="18" t="str">
        <f>'P12'!$F136</f>
        <v>N</v>
      </c>
      <c r="AP151" s="18" t="str">
        <f>'P13'!$F136</f>
        <v>N</v>
      </c>
      <c r="AQ151" s="18" t="str">
        <f>'P14'!$F136</f>
        <v>N</v>
      </c>
      <c r="AR151" s="18" t="str">
        <f>'P15'!$F136</f>
        <v>N</v>
      </c>
      <c r="AS151" s="20">
        <f t="shared" si="56"/>
        <v>0</v>
      </c>
      <c r="AT151" s="20">
        <f t="shared" si="57"/>
        <v>0</v>
      </c>
    </row>
    <row r="152" spans="1:46" x14ac:dyDescent="0.25">
      <c r="A152" s="13">
        <v>17</v>
      </c>
      <c r="B152" s="18" t="str">
        <f>Criteria!$B136</f>
        <v>-</v>
      </c>
      <c r="C152" s="18" t="str">
        <f>Criteria!$C136</f>
        <v>17.9</v>
      </c>
      <c r="D152" s="18" t="str">
        <f>Criteria!$A$128</f>
        <v>REAL-TIME COMMUNICATION</v>
      </c>
      <c r="E152" s="18" t="s">
        <v>138</v>
      </c>
      <c r="F152" s="18" t="str">
        <f>'P01'!$E137</f>
        <v>NT</v>
      </c>
      <c r="G152" s="18" t="str">
        <f>'P02'!$E137</f>
        <v>NT</v>
      </c>
      <c r="H152" s="18" t="str">
        <f>'P03'!$E137</f>
        <v>NT</v>
      </c>
      <c r="I152" s="18" t="str">
        <f>'P04'!$E137</f>
        <v>NT</v>
      </c>
      <c r="J152" s="18" t="str">
        <f>'P05'!$E137</f>
        <v>NT</v>
      </c>
      <c r="K152" s="18" t="str">
        <f>'P06'!$E137</f>
        <v>NT</v>
      </c>
      <c r="L152" s="18" t="str">
        <f>'P07'!$E137</f>
        <v>NT</v>
      </c>
      <c r="M152" s="18" t="str">
        <f>'P08'!$E137</f>
        <v>NT</v>
      </c>
      <c r="N152" s="18" t="str">
        <f>'P09'!$E137</f>
        <v>NT</v>
      </c>
      <c r="O152" s="18" t="str">
        <f>'P10'!$E137</f>
        <v>NT</v>
      </c>
      <c r="P152" s="18" t="str">
        <f>'P11'!$E137</f>
        <v>NT</v>
      </c>
      <c r="Q152" s="18" t="str">
        <f>'P12'!$E137</f>
        <v>NT</v>
      </c>
      <c r="R152" s="18" t="str">
        <f>'P13'!$E137</f>
        <v>NT</v>
      </c>
      <c r="S152" s="18" t="str">
        <f>'P14'!$E137</f>
        <v>NT</v>
      </c>
      <c r="T152" s="18" t="str">
        <f>'P15'!$E137</f>
        <v>NT</v>
      </c>
      <c r="U152" s="20">
        <f t="shared" si="51"/>
        <v>0</v>
      </c>
      <c r="V152" s="20">
        <f t="shared" si="52"/>
        <v>0</v>
      </c>
      <c r="W152" s="20">
        <f t="shared" si="53"/>
        <v>0</v>
      </c>
      <c r="X152" s="20">
        <f t="shared" si="54"/>
        <v>15</v>
      </c>
      <c r="Y152" s="13" t="str">
        <f t="shared" si="55"/>
        <v>NT</v>
      </c>
      <c r="Z152" s="13"/>
      <c r="AA152" s="13">
        <v>17</v>
      </c>
      <c r="AB152" s="18" t="str">
        <f>Criteria!$C136</f>
        <v>17.9</v>
      </c>
      <c r="AC152" s="18" t="str">
        <f>Criteria!$A$128</f>
        <v>REAL-TIME COMMUNICATION</v>
      </c>
      <c r="AD152" s="18" t="str">
        <f>'P01'!$F137</f>
        <v>N</v>
      </c>
      <c r="AE152" s="18" t="str">
        <f>'P02'!$F137</f>
        <v>N</v>
      </c>
      <c r="AF152" s="18" t="str">
        <f>'P03'!$F137</f>
        <v>N</v>
      </c>
      <c r="AG152" s="18" t="str">
        <f>'P04'!$F137</f>
        <v>N</v>
      </c>
      <c r="AH152" s="18" t="str">
        <f>'P05'!$F137</f>
        <v>N</v>
      </c>
      <c r="AI152" s="18" t="str">
        <f>'P06'!$F137</f>
        <v>N</v>
      </c>
      <c r="AJ152" s="18" t="str">
        <f>'P07'!$F137</f>
        <v>N</v>
      </c>
      <c r="AK152" s="18" t="str">
        <f>'P08'!$F137</f>
        <v>N</v>
      </c>
      <c r="AL152" s="18" t="str">
        <f>'P09'!$F137</f>
        <v>N</v>
      </c>
      <c r="AM152" s="18" t="str">
        <f>'P10'!$F137</f>
        <v>N</v>
      </c>
      <c r="AN152" s="18" t="str">
        <f>'P11'!$F137</f>
        <v>N</v>
      </c>
      <c r="AO152" s="18" t="str">
        <f>'P12'!$F137</f>
        <v>N</v>
      </c>
      <c r="AP152" s="18" t="str">
        <f>'P13'!$F137</f>
        <v>N</v>
      </c>
      <c r="AQ152" s="18" t="str">
        <f>'P14'!$F137</f>
        <v>N</v>
      </c>
      <c r="AR152" s="18" t="str">
        <f>'P15'!$F137</f>
        <v>N</v>
      </c>
      <c r="AS152" s="20">
        <f t="shared" si="56"/>
        <v>0</v>
      </c>
      <c r="AT152" s="20">
        <f t="shared" si="57"/>
        <v>0</v>
      </c>
    </row>
    <row r="153" spans="1:46" x14ac:dyDescent="0.25">
      <c r="A153" s="13">
        <v>17</v>
      </c>
      <c r="B153" s="18" t="str">
        <f>Criteria!$B137</f>
        <v>-</v>
      </c>
      <c r="C153" s="18" t="str">
        <f>Criteria!$C137</f>
        <v>17.10</v>
      </c>
      <c r="D153" s="18" t="str">
        <f>Criteria!$A$128</f>
        <v>REAL-TIME COMMUNICATION</v>
      </c>
      <c r="E153" s="18" t="s">
        <v>138</v>
      </c>
      <c r="F153" s="18" t="str">
        <f>'P01'!$E138</f>
        <v>NT</v>
      </c>
      <c r="G153" s="18" t="str">
        <f>'P02'!$E138</f>
        <v>NT</v>
      </c>
      <c r="H153" s="18" t="str">
        <f>'P03'!$E138</f>
        <v>NT</v>
      </c>
      <c r="I153" s="18" t="str">
        <f>'P04'!$E138</f>
        <v>NT</v>
      </c>
      <c r="J153" s="18" t="str">
        <f>'P05'!$E138</f>
        <v>NT</v>
      </c>
      <c r="K153" s="18" t="str">
        <f>'P06'!$E138</f>
        <v>NT</v>
      </c>
      <c r="L153" s="18" t="str">
        <f>'P07'!$E138</f>
        <v>NT</v>
      </c>
      <c r="M153" s="18" t="str">
        <f>'P08'!$E138</f>
        <v>NT</v>
      </c>
      <c r="N153" s="18" t="str">
        <f>'P09'!$E138</f>
        <v>NT</v>
      </c>
      <c r="O153" s="18" t="str">
        <f>'P10'!$E138</f>
        <v>NT</v>
      </c>
      <c r="P153" s="18" t="str">
        <f>'P11'!$E138</f>
        <v>NT</v>
      </c>
      <c r="Q153" s="18" t="str">
        <f>'P12'!$E138</f>
        <v>NT</v>
      </c>
      <c r="R153" s="18" t="str">
        <f>'P13'!$E138</f>
        <v>NT</v>
      </c>
      <c r="S153" s="18" t="str">
        <f>'P14'!$E138</f>
        <v>NT</v>
      </c>
      <c r="T153" s="18" t="str">
        <f>'P15'!$E138</f>
        <v>NT</v>
      </c>
      <c r="U153" s="20">
        <f t="shared" si="51"/>
        <v>0</v>
      </c>
      <c r="V153" s="20">
        <f t="shared" si="52"/>
        <v>0</v>
      </c>
      <c r="W153" s="20">
        <f t="shared" si="53"/>
        <v>0</v>
      </c>
      <c r="X153" s="20">
        <f t="shared" si="54"/>
        <v>15</v>
      </c>
      <c r="Y153" s="13" t="str">
        <f t="shared" si="55"/>
        <v>NT</v>
      </c>
      <c r="Z153" s="13"/>
      <c r="AA153" s="13">
        <v>17</v>
      </c>
      <c r="AB153" s="18" t="str">
        <f>Criteria!$C137</f>
        <v>17.10</v>
      </c>
      <c r="AC153" s="18" t="str">
        <f>Criteria!$A$128</f>
        <v>REAL-TIME COMMUNICATION</v>
      </c>
      <c r="AD153" s="18" t="str">
        <f>'P01'!$F138</f>
        <v>N</v>
      </c>
      <c r="AE153" s="18" t="str">
        <f>'P02'!$F138</f>
        <v>N</v>
      </c>
      <c r="AF153" s="18" t="str">
        <f>'P03'!$F138</f>
        <v>N</v>
      </c>
      <c r="AG153" s="18" t="str">
        <f>'P04'!$F138</f>
        <v>N</v>
      </c>
      <c r="AH153" s="18" t="str">
        <f>'P05'!$F138</f>
        <v>N</v>
      </c>
      <c r="AI153" s="18" t="str">
        <f>'P06'!$F138</f>
        <v>N</v>
      </c>
      <c r="AJ153" s="18" t="str">
        <f>'P07'!$F138</f>
        <v>N</v>
      </c>
      <c r="AK153" s="18" t="str">
        <f>'P08'!$F138</f>
        <v>N</v>
      </c>
      <c r="AL153" s="18" t="str">
        <f>'P09'!$F138</f>
        <v>N</v>
      </c>
      <c r="AM153" s="18" t="str">
        <f>'P10'!$F138</f>
        <v>N</v>
      </c>
      <c r="AN153" s="18" t="str">
        <f>'P11'!$F138</f>
        <v>N</v>
      </c>
      <c r="AO153" s="18" t="str">
        <f>'P12'!$F138</f>
        <v>N</v>
      </c>
      <c r="AP153" s="18" t="str">
        <f>'P13'!$F138</f>
        <v>N</v>
      </c>
      <c r="AQ153" s="18" t="str">
        <f>'P14'!$F138</f>
        <v>N</v>
      </c>
      <c r="AR153" s="18" t="str">
        <f>'P15'!$F138</f>
        <v>N</v>
      </c>
      <c r="AS153" s="20">
        <f t="shared" si="56"/>
        <v>0</v>
      </c>
      <c r="AT153" s="20">
        <f t="shared" si="57"/>
        <v>0</v>
      </c>
    </row>
    <row r="154" spans="1:46" x14ac:dyDescent="0.25">
      <c r="A154" s="13">
        <v>17</v>
      </c>
      <c r="B154" s="18" t="str">
        <f>Criteria!$B138</f>
        <v>-</v>
      </c>
      <c r="C154" s="18" t="str">
        <f>Criteria!$C138</f>
        <v>17.11</v>
      </c>
      <c r="D154" s="18" t="str">
        <f>Criteria!$A$128</f>
        <v>REAL-TIME COMMUNICATION</v>
      </c>
      <c r="E154" s="18" t="s">
        <v>139</v>
      </c>
      <c r="F154" s="18" t="str">
        <f>'P01'!$E139</f>
        <v>NT</v>
      </c>
      <c r="G154" s="18" t="str">
        <f>'P02'!$E139</f>
        <v>NT</v>
      </c>
      <c r="H154" s="18" t="str">
        <f>'P03'!$E139</f>
        <v>NT</v>
      </c>
      <c r="I154" s="18" t="str">
        <f>'P04'!$E139</f>
        <v>NT</v>
      </c>
      <c r="J154" s="18" t="str">
        <f>'P05'!$E139</f>
        <v>NT</v>
      </c>
      <c r="K154" s="18" t="str">
        <f>'P06'!$E139</f>
        <v>NT</v>
      </c>
      <c r="L154" s="18" t="str">
        <f>'P07'!$E139</f>
        <v>NT</v>
      </c>
      <c r="M154" s="18" t="str">
        <f>'P08'!$E139</f>
        <v>NT</v>
      </c>
      <c r="N154" s="18" t="str">
        <f>'P09'!$E139</f>
        <v>NT</v>
      </c>
      <c r="O154" s="18" t="str">
        <f>'P10'!$E139</f>
        <v>NT</v>
      </c>
      <c r="P154" s="18" t="str">
        <f>'P11'!$E139</f>
        <v>NT</v>
      </c>
      <c r="Q154" s="18" t="str">
        <f>'P12'!$E139</f>
        <v>NT</v>
      </c>
      <c r="R154" s="18" t="str">
        <f>'P13'!$E139</f>
        <v>NT</v>
      </c>
      <c r="S154" s="18" t="str">
        <f>'P14'!$E139</f>
        <v>NT</v>
      </c>
      <c r="T154" s="18" t="str">
        <f>'P15'!$E139</f>
        <v>NT</v>
      </c>
      <c r="U154" s="20">
        <f t="shared" si="51"/>
        <v>0</v>
      </c>
      <c r="V154" s="20">
        <f t="shared" si="52"/>
        <v>0</v>
      </c>
      <c r="W154" s="20">
        <f t="shared" si="53"/>
        <v>0</v>
      </c>
      <c r="X154" s="20">
        <f t="shared" si="54"/>
        <v>15</v>
      </c>
      <c r="Y154" s="13" t="str">
        <f t="shared" si="55"/>
        <v>NT</v>
      </c>
      <c r="Z154" s="13"/>
      <c r="AA154" s="13">
        <v>17</v>
      </c>
      <c r="AB154" s="18" t="str">
        <f>Criteria!$C138</f>
        <v>17.11</v>
      </c>
      <c r="AC154" s="18" t="str">
        <f>Criteria!$A$128</f>
        <v>REAL-TIME COMMUNICATION</v>
      </c>
      <c r="AD154" s="18" t="str">
        <f>'P01'!$F139</f>
        <v>N</v>
      </c>
      <c r="AE154" s="18" t="str">
        <f>'P02'!$F139</f>
        <v>N</v>
      </c>
      <c r="AF154" s="18" t="str">
        <f>'P03'!$F139</f>
        <v>N</v>
      </c>
      <c r="AG154" s="18" t="str">
        <f>'P04'!$F139</f>
        <v>N</v>
      </c>
      <c r="AH154" s="18" t="str">
        <f>'P05'!$F139</f>
        <v>N</v>
      </c>
      <c r="AI154" s="18" t="str">
        <f>'P06'!$F139</f>
        <v>N</v>
      </c>
      <c r="AJ154" s="18" t="str">
        <f>'P07'!$F139</f>
        <v>N</v>
      </c>
      <c r="AK154" s="18" t="str">
        <f>'P08'!$F139</f>
        <v>N</v>
      </c>
      <c r="AL154" s="18" t="str">
        <f>'P09'!$F139</f>
        <v>N</v>
      </c>
      <c r="AM154" s="18" t="str">
        <f>'P10'!$F139</f>
        <v>N</v>
      </c>
      <c r="AN154" s="18" t="str">
        <f>'P11'!$F139</f>
        <v>N</v>
      </c>
      <c r="AO154" s="18" t="str">
        <f>'P12'!$F139</f>
        <v>N</v>
      </c>
      <c r="AP154" s="18" t="str">
        <f>'P13'!$F139</f>
        <v>N</v>
      </c>
      <c r="AQ154" s="18" t="str">
        <f>'P14'!$F139</f>
        <v>N</v>
      </c>
      <c r="AR154" s="18" t="str">
        <f>'P15'!$F139</f>
        <v>N</v>
      </c>
      <c r="AS154" s="20">
        <f t="shared" si="56"/>
        <v>0</v>
      </c>
      <c r="AT154" s="20">
        <f t="shared" si="57"/>
        <v>0</v>
      </c>
    </row>
    <row r="155" spans="1:46" x14ac:dyDescent="0.25">
      <c r="A155" s="55"/>
      <c r="B155" s="56"/>
      <c r="C155" s="56"/>
      <c r="D155" s="56"/>
      <c r="E155" s="56"/>
      <c r="F155" s="56"/>
      <c r="G155" s="56"/>
      <c r="H155" s="56"/>
      <c r="I155" s="56"/>
      <c r="J155" s="56"/>
      <c r="K155" s="56"/>
      <c r="L155" s="56"/>
      <c r="M155" s="56"/>
      <c r="N155" s="56"/>
      <c r="O155" s="56"/>
      <c r="P155" s="56"/>
      <c r="Q155" s="56"/>
      <c r="R155" s="56"/>
      <c r="S155" s="56"/>
      <c r="T155" s="56"/>
      <c r="U155" s="61">
        <f>SUM(U144:U154)</f>
        <v>0</v>
      </c>
      <c r="V155" s="61">
        <f t="shared" ref="V155:X155" si="58">SUM(V144:V154)</f>
        <v>0</v>
      </c>
      <c r="W155" s="61">
        <f t="shared" si="58"/>
        <v>0</v>
      </c>
      <c r="X155" s="61">
        <f t="shared" si="58"/>
        <v>165</v>
      </c>
      <c r="Y155" s="13"/>
      <c r="Z155" s="13"/>
      <c r="AA155" s="55"/>
      <c r="AB155" s="56"/>
      <c r="AC155" s="56"/>
      <c r="AD155" s="56"/>
      <c r="AE155" s="56"/>
      <c r="AF155" s="56"/>
      <c r="AG155" s="56"/>
      <c r="AH155" s="56"/>
      <c r="AI155" s="56"/>
      <c r="AJ155" s="56"/>
      <c r="AK155" s="56"/>
      <c r="AL155" s="56"/>
      <c r="AM155" s="56"/>
      <c r="AN155" s="56"/>
      <c r="AO155" s="56"/>
      <c r="AP155" s="56"/>
      <c r="AQ155" s="56"/>
      <c r="AR155" s="56"/>
      <c r="AS155" s="61">
        <f>SUM(AS144:AS154)</f>
        <v>0</v>
      </c>
      <c r="AT155" s="61">
        <f t="shared" ref="AT155" si="59">SUM(AT144:AT154)</f>
        <v>0</v>
      </c>
    </row>
    <row r="156" spans="1:46" x14ac:dyDescent="0.25">
      <c r="A156" s="13"/>
      <c r="B156" s="13"/>
      <c r="C156" s="18"/>
      <c r="D156" s="51" t="s">
        <v>133</v>
      </c>
      <c r="E156" s="51"/>
      <c r="F156" s="51">
        <f>SUM(COUNTIF(F3:F154,"C"))</f>
        <v>0</v>
      </c>
      <c r="G156" s="51">
        <f t="shared" ref="G156:T156" si="60">SUM(COUNTIF(G3:G154,"C"))</f>
        <v>0</v>
      </c>
      <c r="H156" s="51">
        <f t="shared" si="60"/>
        <v>0</v>
      </c>
      <c r="I156" s="51">
        <f t="shared" si="60"/>
        <v>0</v>
      </c>
      <c r="J156" s="51">
        <f t="shared" si="60"/>
        <v>0</v>
      </c>
      <c r="K156" s="51">
        <f t="shared" si="60"/>
        <v>0</v>
      </c>
      <c r="L156" s="51">
        <f t="shared" si="60"/>
        <v>0</v>
      </c>
      <c r="M156" s="51">
        <f t="shared" si="60"/>
        <v>0</v>
      </c>
      <c r="N156" s="51">
        <f t="shared" si="60"/>
        <v>0</v>
      </c>
      <c r="O156" s="51">
        <f t="shared" si="60"/>
        <v>0</v>
      </c>
      <c r="P156" s="51">
        <f t="shared" si="60"/>
        <v>0</v>
      </c>
      <c r="Q156" s="51">
        <f t="shared" si="60"/>
        <v>0</v>
      </c>
      <c r="R156" s="51">
        <f t="shared" si="60"/>
        <v>0</v>
      </c>
      <c r="S156" s="51">
        <f t="shared" si="60"/>
        <v>0</v>
      </c>
      <c r="T156" s="51">
        <f t="shared" si="60"/>
        <v>0</v>
      </c>
      <c r="U156" s="50"/>
      <c r="V156" s="21"/>
      <c r="W156" s="21"/>
      <c r="X156" s="21"/>
      <c r="Y156" s="13"/>
      <c r="Z156" s="13"/>
      <c r="AA156" s="13"/>
      <c r="AB156" s="18"/>
      <c r="AC156" s="18"/>
      <c r="AD156" s="18"/>
      <c r="AE156" s="18"/>
      <c r="AF156" s="18"/>
      <c r="AG156" s="18"/>
      <c r="AH156" s="18"/>
      <c r="AI156" s="18"/>
      <c r="AJ156" s="18"/>
      <c r="AK156" s="18"/>
      <c r="AL156" s="18"/>
      <c r="AM156" s="18"/>
      <c r="AN156" s="18"/>
      <c r="AO156" s="18"/>
      <c r="AP156" s="18"/>
      <c r="AQ156" s="18"/>
      <c r="AR156" s="18"/>
      <c r="AS156" s="21"/>
      <c r="AT156" s="21"/>
    </row>
    <row r="157" spans="1:46" x14ac:dyDescent="0.25">
      <c r="A157" s="13"/>
      <c r="B157" s="13"/>
      <c r="C157" s="18"/>
      <c r="D157" s="51" t="s">
        <v>134</v>
      </c>
      <c r="E157" s="51"/>
      <c r="F157" s="51">
        <f>SUM(COUNTIF(F3:F154,"NC"))</f>
        <v>0</v>
      </c>
      <c r="G157" s="51">
        <f t="shared" ref="G157:T157" si="61">SUM(COUNTIF(G3:G154,"NC"))</f>
        <v>0</v>
      </c>
      <c r="H157" s="51">
        <f t="shared" si="61"/>
        <v>0</v>
      </c>
      <c r="I157" s="51">
        <f t="shared" si="61"/>
        <v>0</v>
      </c>
      <c r="J157" s="51">
        <f t="shared" si="61"/>
        <v>0</v>
      </c>
      <c r="K157" s="51">
        <f t="shared" si="61"/>
        <v>0</v>
      </c>
      <c r="L157" s="51">
        <f t="shared" si="61"/>
        <v>0</v>
      </c>
      <c r="M157" s="51">
        <f t="shared" si="61"/>
        <v>0</v>
      </c>
      <c r="N157" s="51">
        <f t="shared" si="61"/>
        <v>0</v>
      </c>
      <c r="O157" s="51">
        <f t="shared" si="61"/>
        <v>0</v>
      </c>
      <c r="P157" s="51">
        <f t="shared" si="61"/>
        <v>0</v>
      </c>
      <c r="Q157" s="51">
        <f t="shared" si="61"/>
        <v>0</v>
      </c>
      <c r="R157" s="51">
        <f t="shared" si="61"/>
        <v>0</v>
      </c>
      <c r="S157" s="51">
        <f t="shared" si="61"/>
        <v>0</v>
      </c>
      <c r="T157" s="51">
        <f t="shared" si="61"/>
        <v>0</v>
      </c>
      <c r="U157" s="50"/>
      <c r="V157" s="21"/>
      <c r="W157" s="21"/>
      <c r="X157" s="21"/>
      <c r="Y157" s="13"/>
      <c r="Z157" s="13"/>
      <c r="AA157" s="13"/>
      <c r="AB157" s="18"/>
      <c r="AC157" s="18"/>
      <c r="AD157" s="18"/>
      <c r="AE157" s="18"/>
      <c r="AF157" s="18"/>
      <c r="AG157" s="18"/>
      <c r="AH157" s="18"/>
      <c r="AI157" s="18"/>
      <c r="AJ157" s="18"/>
      <c r="AK157" s="18"/>
      <c r="AL157" s="18"/>
      <c r="AM157" s="18"/>
      <c r="AN157" s="18"/>
      <c r="AO157" s="18"/>
      <c r="AP157" s="18"/>
      <c r="AQ157" s="18"/>
      <c r="AR157" s="18"/>
      <c r="AS157" s="21"/>
      <c r="AT157" s="21"/>
    </row>
    <row r="158" spans="1:46" x14ac:dyDescent="0.25">
      <c r="A158" s="13"/>
      <c r="B158" s="13"/>
      <c r="C158" s="18"/>
      <c r="D158" s="51" t="s">
        <v>135</v>
      </c>
      <c r="E158" s="51"/>
      <c r="F158" s="51">
        <f>SUM(COUNTIF(F3:F154,"NA"))</f>
        <v>0</v>
      </c>
      <c r="G158" s="51">
        <f t="shared" ref="G158:T158" si="62">SUM(COUNTIF(G3:G154,"NA"))</f>
        <v>0</v>
      </c>
      <c r="H158" s="51">
        <f t="shared" si="62"/>
        <v>0</v>
      </c>
      <c r="I158" s="51">
        <f t="shared" si="62"/>
        <v>0</v>
      </c>
      <c r="J158" s="51">
        <f t="shared" si="62"/>
        <v>0</v>
      </c>
      <c r="K158" s="51">
        <f t="shared" si="62"/>
        <v>0</v>
      </c>
      <c r="L158" s="51">
        <f t="shared" si="62"/>
        <v>0</v>
      </c>
      <c r="M158" s="51">
        <f t="shared" si="62"/>
        <v>0</v>
      </c>
      <c r="N158" s="51">
        <f t="shared" si="62"/>
        <v>0</v>
      </c>
      <c r="O158" s="51">
        <f t="shared" si="62"/>
        <v>0</v>
      </c>
      <c r="P158" s="51">
        <f t="shared" si="62"/>
        <v>0</v>
      </c>
      <c r="Q158" s="51">
        <f t="shared" si="62"/>
        <v>0</v>
      </c>
      <c r="R158" s="51">
        <f t="shared" si="62"/>
        <v>0</v>
      </c>
      <c r="S158" s="51">
        <f t="shared" si="62"/>
        <v>0</v>
      </c>
      <c r="T158" s="51">
        <f t="shared" si="62"/>
        <v>0</v>
      </c>
      <c r="U158" s="50"/>
      <c r="V158" s="21"/>
      <c r="W158" s="21"/>
      <c r="X158" s="21"/>
      <c r="Y158" s="13"/>
      <c r="Z158" s="13"/>
      <c r="AA158" s="13"/>
      <c r="AB158" s="18"/>
      <c r="AC158" s="18"/>
      <c r="AD158" s="18"/>
      <c r="AE158" s="18"/>
      <c r="AF158" s="18"/>
      <c r="AG158" s="18"/>
      <c r="AH158" s="18"/>
      <c r="AI158" s="18"/>
      <c r="AJ158" s="18"/>
      <c r="AK158" s="18"/>
      <c r="AL158" s="18"/>
      <c r="AM158" s="18"/>
      <c r="AN158" s="18"/>
      <c r="AO158" s="18"/>
      <c r="AP158" s="18"/>
      <c r="AQ158" s="18"/>
      <c r="AR158" s="18"/>
      <c r="AS158" s="21"/>
      <c r="AT158" s="21"/>
    </row>
    <row r="159" spans="1:46" x14ac:dyDescent="0.25">
      <c r="A159" s="13"/>
      <c r="B159" s="13"/>
      <c r="C159" s="18"/>
      <c r="D159" s="51" t="s">
        <v>360</v>
      </c>
      <c r="E159" s="51"/>
      <c r="F159" s="52" t="str">
        <f t="shared" ref="F159:T159" si="63">IF(AND(F156=0,F157=0),"NA",F156/(F156+F157))</f>
        <v>NA</v>
      </c>
      <c r="G159" s="52" t="str">
        <f t="shared" si="63"/>
        <v>NA</v>
      </c>
      <c r="H159" s="52" t="str">
        <f t="shared" si="63"/>
        <v>NA</v>
      </c>
      <c r="I159" s="52" t="str">
        <f t="shared" si="63"/>
        <v>NA</v>
      </c>
      <c r="J159" s="52" t="str">
        <f t="shared" si="63"/>
        <v>NA</v>
      </c>
      <c r="K159" s="52" t="str">
        <f t="shared" si="63"/>
        <v>NA</v>
      </c>
      <c r="L159" s="52" t="str">
        <f t="shared" si="63"/>
        <v>NA</v>
      </c>
      <c r="M159" s="52" t="str">
        <f t="shared" si="63"/>
        <v>NA</v>
      </c>
      <c r="N159" s="52" t="str">
        <f t="shared" si="63"/>
        <v>NA</v>
      </c>
      <c r="O159" s="52" t="str">
        <f t="shared" si="63"/>
        <v>NA</v>
      </c>
      <c r="P159" s="52" t="str">
        <f t="shared" si="63"/>
        <v>NA</v>
      </c>
      <c r="Q159" s="52" t="str">
        <f t="shared" si="63"/>
        <v>NA</v>
      </c>
      <c r="R159" s="52" t="str">
        <f t="shared" si="63"/>
        <v>NA</v>
      </c>
      <c r="S159" s="52" t="str">
        <f t="shared" si="63"/>
        <v>NA</v>
      </c>
      <c r="T159" s="52" t="str">
        <f t="shared" si="63"/>
        <v>NA</v>
      </c>
      <c r="U159" s="50" t="e">
        <f>IF(AND(#REF!&lt;&gt;0,#REF!&lt;&gt;0),"ok","ko")</f>
        <v>#REF!</v>
      </c>
      <c r="V159" s="21"/>
      <c r="W159" s="21"/>
      <c r="X159" s="21"/>
      <c r="Y159" s="13"/>
      <c r="Z159" s="13"/>
      <c r="AA159" s="13"/>
      <c r="AB159" s="18"/>
      <c r="AC159" s="18"/>
      <c r="AD159" s="18"/>
      <c r="AE159" s="18"/>
      <c r="AF159" s="18"/>
      <c r="AG159" s="18"/>
      <c r="AH159" s="18"/>
      <c r="AI159" s="18"/>
      <c r="AJ159" s="18"/>
      <c r="AK159" s="18"/>
      <c r="AL159" s="18"/>
      <c r="AM159" s="18"/>
      <c r="AN159" s="18"/>
      <c r="AO159" s="18"/>
      <c r="AP159" s="18"/>
      <c r="AQ159" s="18"/>
      <c r="AR159" s="18"/>
      <c r="AS159" s="21"/>
      <c r="AT159" s="21"/>
    </row>
  </sheetData>
  <pageMargins left="0.39374999999999999" right="0.39374999999999999" top="0.53263888888888899" bottom="0.39374999999999999" header="0.39374999999999999" footer="0.39374999999999999"/>
  <pageSetup scale="74" pageOrder="overThenDown" orientation="portrait" horizontalDpi="300" verticalDpi="300"/>
  <headerFooter>
    <oddHeader>&amp;L&amp;10RGAA 3.0 - Relevé pour le site : wwww.site.fr&amp;R&amp;10&amp;P/&amp;N - &amp;A</oddHead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Feuil6"/>
  <dimension ref="A1:AMJ139"/>
  <sheetViews>
    <sheetView zoomScaleNormal="100" workbookViewId="0">
      <selection sqref="A1:H3"/>
    </sheetView>
  </sheetViews>
  <sheetFormatPr defaultColWidth="9.5546875" defaultRowHeight="15" x14ac:dyDescent="0.2"/>
  <cols>
    <col min="1" max="1" width="4.109375" customWidth="1"/>
    <col min="2" max="2" width="4.5546875" bestFit="1" customWidth="1"/>
    <col min="3" max="3" width="5.5546875" style="11" customWidth="1"/>
    <col min="4" max="4" width="39.88671875" style="1" customWidth="1"/>
    <col min="5" max="5" width="3.88671875" style="1" customWidth="1"/>
    <col min="6" max="6" width="3.109375" style="1" customWidth="1"/>
    <col min="7" max="7" width="79.88671875" style="1" customWidth="1"/>
    <col min="8" max="8" width="22.88671875" style="1" customWidth="1"/>
    <col min="9" max="9" width="64.33203125" style="1" customWidth="1"/>
    <col min="10" max="65" width="9.5546875" style="1"/>
    <col min="1025" max="1025" width="7.33203125" customWidth="1"/>
  </cols>
  <sheetData>
    <row r="1" spans="1:1024" ht="15.6" customHeight="1" x14ac:dyDescent="0.2">
      <c r="A1" s="93" t="s">
        <v>184</v>
      </c>
      <c r="B1" s="93"/>
      <c r="C1" s="93"/>
      <c r="D1" s="93"/>
      <c r="E1" s="93"/>
      <c r="F1" s="93"/>
      <c r="G1" s="93"/>
      <c r="H1" s="93"/>
    </row>
    <row r="2" spans="1:1024" x14ac:dyDescent="0.2">
      <c r="A2" s="118" t="s">
        <v>239</v>
      </c>
      <c r="B2" s="118"/>
      <c r="C2" s="118"/>
      <c r="D2" s="118"/>
      <c r="E2" s="118"/>
      <c r="F2" s="118"/>
      <c r="G2" s="118"/>
      <c r="H2" s="118"/>
    </row>
    <row r="3" spans="1:1024" ht="117.75" x14ac:dyDescent="0.2">
      <c r="A3" s="88" t="s">
        <v>218</v>
      </c>
      <c r="B3" s="88" t="s">
        <v>155</v>
      </c>
      <c r="C3" s="88" t="s">
        <v>235</v>
      </c>
      <c r="D3" s="47" t="s">
        <v>236</v>
      </c>
      <c r="E3" s="88" t="s">
        <v>240</v>
      </c>
      <c r="F3" s="88" t="s">
        <v>241</v>
      </c>
      <c r="G3" s="47" t="s">
        <v>242</v>
      </c>
      <c r="H3" s="47" t="s">
        <v>243</v>
      </c>
    </row>
    <row r="4" spans="1:1024" ht="30" x14ac:dyDescent="0.2">
      <c r="A4" s="108" t="str">
        <f>Criteria!$A$3</f>
        <v>IMAGES</v>
      </c>
      <c r="B4" s="28" t="str">
        <f>Criteria!B3</f>
        <v>RGAA</v>
      </c>
      <c r="C4" s="28" t="str">
        <f>Criteria!C3</f>
        <v>1.1</v>
      </c>
      <c r="D4" s="23" t="str">
        <f>Criteria!D3</f>
        <v>Does each image conveying information have a text alternative?</v>
      </c>
      <c r="E4" s="23" t="s">
        <v>131</v>
      </c>
      <c r="F4" s="29" t="s">
        <v>136</v>
      </c>
      <c r="G4" s="23"/>
      <c r="H4" s="23"/>
      <c r="I4"/>
    </row>
    <row r="5" spans="1:1024" ht="30" x14ac:dyDescent="0.2">
      <c r="A5" s="109"/>
      <c r="B5" s="28" t="str">
        <f>Criteria!B4</f>
        <v>RGAA</v>
      </c>
      <c r="C5" s="28" t="str">
        <f>Criteria!C4</f>
        <v>1.2</v>
      </c>
      <c r="D5" s="23" t="str">
        <f>Criteria!D4</f>
        <v>Is every decorative image correctly ignored by assistive technologies?</v>
      </c>
      <c r="E5" s="23" t="s">
        <v>131</v>
      </c>
      <c r="F5" s="29" t="s">
        <v>136</v>
      </c>
      <c r="G5" s="23"/>
      <c r="H5" s="23"/>
      <c r="AME5" s="12"/>
      <c r="AMF5" s="12"/>
      <c r="AMG5" s="12"/>
      <c r="AMH5" s="12"/>
      <c r="AMI5" s="12"/>
      <c r="AMJ5" s="12"/>
    </row>
    <row r="6" spans="1:1024" ht="45" x14ac:dyDescent="0.2">
      <c r="A6" s="109"/>
      <c r="B6" s="28" t="str">
        <f>Criteria!B5</f>
        <v>RGAA</v>
      </c>
      <c r="C6" s="28" t="str">
        <f>Criteria!C5</f>
        <v>1.3</v>
      </c>
      <c r="D6" s="23" t="str">
        <f>Criteria!D5</f>
        <v>For each image conveying information with a text alternative, is this alternative relevant (excluding special cases)?</v>
      </c>
      <c r="E6" s="23" t="s">
        <v>131</v>
      </c>
      <c r="F6" s="29" t="s">
        <v>136</v>
      </c>
      <c r="G6" s="23"/>
      <c r="H6" s="23"/>
    </row>
    <row r="7" spans="1:1024" ht="45" x14ac:dyDescent="0.2">
      <c r="A7" s="109"/>
      <c r="B7" s="28" t="str">
        <f>Criteria!B6</f>
        <v>RGAA</v>
      </c>
      <c r="C7" s="28" t="str">
        <f>Criteria!C6</f>
        <v>1.4</v>
      </c>
      <c r="D7" s="23" t="str">
        <f>Criteria!D6</f>
        <v>For each image used as a CAPTCHA or test image, with a text alternative, does this alternative make it possible to identify the nature and function of the image?</v>
      </c>
      <c r="E7" s="23" t="s">
        <v>131</v>
      </c>
      <c r="F7" s="29" t="s">
        <v>136</v>
      </c>
      <c r="G7" s="23"/>
      <c r="H7" s="23"/>
    </row>
    <row r="8" spans="1:1024" ht="45" x14ac:dyDescent="0.2">
      <c r="A8" s="109"/>
      <c r="B8" s="28" t="str">
        <f>Criteria!B7</f>
        <v>RGAA</v>
      </c>
      <c r="C8" s="28" t="str">
        <f>Criteria!C7</f>
        <v>1.5</v>
      </c>
      <c r="D8" s="23" t="str">
        <f>Criteria!D7</f>
        <v>For each image used as a CAPTCHA, is there an alternative access solution to the content or to the CAPTCHA function?</v>
      </c>
      <c r="E8" s="23" t="s">
        <v>131</v>
      </c>
      <c r="F8" s="29" t="s">
        <v>136</v>
      </c>
      <c r="G8" s="42"/>
      <c r="H8" s="23"/>
    </row>
    <row r="9" spans="1:1024" ht="30" x14ac:dyDescent="0.2">
      <c r="A9" s="109"/>
      <c r="B9" s="28" t="str">
        <f>Criteria!B8</f>
        <v>RGAA</v>
      </c>
      <c r="C9" s="28" t="str">
        <f>Criteria!C8</f>
        <v>1.6</v>
      </c>
      <c r="D9" s="23" t="str">
        <f>Criteria!D8</f>
        <v>Does each image conveying information have, if necessary, a detailed description?</v>
      </c>
      <c r="E9" s="23" t="s">
        <v>131</v>
      </c>
      <c r="F9" s="29" t="s">
        <v>136</v>
      </c>
      <c r="G9" s="23"/>
      <c r="H9" s="23"/>
    </row>
    <row r="10" spans="1:1024" ht="30" x14ac:dyDescent="0.2">
      <c r="A10" s="109"/>
      <c r="B10" s="28" t="str">
        <f>Criteria!B9</f>
        <v>RGAA</v>
      </c>
      <c r="C10" s="28" t="str">
        <f>Criteria!C9</f>
        <v>1.7</v>
      </c>
      <c r="D10" s="23" t="str">
        <f>Criteria!D9</f>
        <v>For each image conveying information with a detailed description, is this description relevant?</v>
      </c>
      <c r="E10" s="23" t="s">
        <v>131</v>
      </c>
      <c r="F10" s="29" t="s">
        <v>136</v>
      </c>
      <c r="G10" s="23"/>
      <c r="H10" s="23"/>
    </row>
    <row r="11" spans="1:1024" ht="60" x14ac:dyDescent="0.2">
      <c r="A11" s="109"/>
      <c r="B11" s="28" t="str">
        <f>Criteria!B10</f>
        <v>RGAA</v>
      </c>
      <c r="C11" s="28" t="str">
        <f>Criteria!C10</f>
        <v>1.8</v>
      </c>
      <c r="D11" s="23" t="str">
        <f>Criteria!D10</f>
        <v>In the absence of a replacement mechanism, each image of text conveying information must, if possible, be replaced by styled text. Is this rule respected (excluding special cases)?</v>
      </c>
      <c r="E11" s="23" t="s">
        <v>131</v>
      </c>
      <c r="F11" s="29" t="s">
        <v>136</v>
      </c>
      <c r="G11" s="23"/>
      <c r="H11" s="23"/>
    </row>
    <row r="12" spans="1:1024" ht="30" x14ac:dyDescent="0.2">
      <c r="A12" s="110"/>
      <c r="B12" s="28" t="str">
        <f>Criteria!B11</f>
        <v>RGAA</v>
      </c>
      <c r="C12" s="28" t="str">
        <f>Criteria!C11</f>
        <v>1.9</v>
      </c>
      <c r="D12" s="23" t="str">
        <f>Criteria!D11</f>
        <v>Is each image caption, if necessary, correctly linked to the corresponding image?</v>
      </c>
      <c r="E12" s="23" t="s">
        <v>131</v>
      </c>
      <c r="F12" s="29" t="s">
        <v>136</v>
      </c>
      <c r="G12" s="23"/>
      <c r="H12" s="23"/>
    </row>
    <row r="13" spans="1:1024" ht="30" x14ac:dyDescent="0.2">
      <c r="A13" s="108" t="str">
        <f>Criteria!$A$12</f>
        <v>FRAMES</v>
      </c>
      <c r="B13" s="28" t="str">
        <f>Criteria!B12</f>
        <v>RGAA</v>
      </c>
      <c r="C13" s="28" t="str">
        <f>Criteria!C12</f>
        <v>2.1</v>
      </c>
      <c r="D13" s="23" t="str">
        <f>Criteria!D12</f>
        <v>Does each frame have a frame title?</v>
      </c>
      <c r="E13" s="23" t="s">
        <v>131</v>
      </c>
      <c r="F13" s="29" t="s">
        <v>136</v>
      </c>
      <c r="G13" s="30"/>
      <c r="H13" s="23"/>
    </row>
    <row r="14" spans="1:1024" ht="30" x14ac:dyDescent="0.2">
      <c r="A14" s="110"/>
      <c r="B14" s="28" t="str">
        <f>Criteria!B13</f>
        <v>RGAA</v>
      </c>
      <c r="C14" s="28" t="str">
        <f>Criteria!C13</f>
        <v>2.2</v>
      </c>
      <c r="D14" s="23" t="str">
        <f>Criteria!D13</f>
        <v>For each frame with a frame title, is this frame title relevant?</v>
      </c>
      <c r="E14" s="23" t="s">
        <v>131</v>
      </c>
      <c r="F14" s="29" t="s">
        <v>136</v>
      </c>
      <c r="G14" s="23"/>
      <c r="H14" s="23"/>
    </row>
    <row r="15" spans="1:1024" ht="30" x14ac:dyDescent="0.2">
      <c r="A15" s="108" t="str">
        <f>Criteria!$A$14</f>
        <v>COLOURS</v>
      </c>
      <c r="B15" s="28" t="str">
        <f>Criteria!B14</f>
        <v>RGAA</v>
      </c>
      <c r="C15" s="28" t="str">
        <f>Criteria!C14</f>
        <v>3.1</v>
      </c>
      <c r="D15" s="23" t="str">
        <f>Criteria!D14</f>
        <v>On each web page, the information must not be provided by colour alone. Is this rule respected?</v>
      </c>
      <c r="E15" s="23" t="s">
        <v>131</v>
      </c>
      <c r="F15" s="29" t="s">
        <v>136</v>
      </c>
      <c r="G15" s="23"/>
      <c r="H15" s="23"/>
    </row>
    <row r="16" spans="1:1024" ht="45" x14ac:dyDescent="0.2">
      <c r="A16" s="109"/>
      <c r="B16" s="28" t="str">
        <f>Criteria!B15</f>
        <v>RGAA</v>
      </c>
      <c r="C16" s="28" t="str">
        <f>Criteria!C15</f>
        <v>3.2</v>
      </c>
      <c r="D16" s="23" t="str">
        <f>Criteria!D15</f>
        <v>On each web page, is the contrast between the colour of the text and the colour of its background sufficiently high (excluding special cases)?</v>
      </c>
      <c r="E16" s="23" t="s">
        <v>131</v>
      </c>
      <c r="F16" s="29" t="s">
        <v>136</v>
      </c>
      <c r="G16" s="23"/>
      <c r="H16" s="23"/>
    </row>
    <row r="17" spans="1:8" ht="60" x14ac:dyDescent="0.2">
      <c r="A17" s="110"/>
      <c r="B17" s="28" t="str">
        <f>Criteria!B16</f>
        <v>RGAA</v>
      </c>
      <c r="C17" s="28" t="str">
        <f>Criteria!C16</f>
        <v>3.3</v>
      </c>
      <c r="D17" s="23" t="str">
        <f>Criteria!D16</f>
        <v>On each web page, are the colours used in the user interface components or graphic element conveying informations sufficiently contrasting (excluding special cases)?</v>
      </c>
      <c r="E17" s="23" t="s">
        <v>131</v>
      </c>
      <c r="F17" s="29" t="s">
        <v>136</v>
      </c>
      <c r="G17" s="23"/>
      <c r="H17" s="23"/>
    </row>
    <row r="18" spans="1:8" ht="45" x14ac:dyDescent="0.2">
      <c r="A18" s="108" t="str">
        <f>Criteria!$A$17</f>
        <v>MULTIMEDIA</v>
      </c>
      <c r="B18" s="28" t="str">
        <f>Criteria!B17</f>
        <v>RGAA</v>
      </c>
      <c r="C18" s="28" t="str">
        <f>Criteria!C17</f>
        <v>4.1</v>
      </c>
      <c r="D18" s="23" t="str">
        <f>Criteria!D17</f>
        <v>Does each pre-recorded time-based media have, if necessary, a transcript or an audio description (excluding special cases)?</v>
      </c>
      <c r="E18" s="23" t="s">
        <v>131</v>
      </c>
      <c r="F18" s="29" t="s">
        <v>136</v>
      </c>
      <c r="G18" s="23"/>
      <c r="H18" s="23"/>
    </row>
    <row r="19" spans="1:8" ht="45" x14ac:dyDescent="0.2">
      <c r="A19" s="109"/>
      <c r="B19" s="28" t="str">
        <f>Criteria!B18</f>
        <v>RGAA</v>
      </c>
      <c r="C19" s="28" t="str">
        <f>Criteria!C18</f>
        <v>4.2</v>
      </c>
      <c r="D19" s="23" t="str">
        <f>Criteria!D18</f>
        <v>For each pre-recorded time-based media with a synchronised transcript or audio description, are these relevant (excluding special cases)?</v>
      </c>
      <c r="E19" s="23" t="s">
        <v>131</v>
      </c>
      <c r="F19" s="29" t="s">
        <v>136</v>
      </c>
      <c r="G19" s="23"/>
      <c r="H19" s="23"/>
    </row>
    <row r="20" spans="1:8" ht="45" x14ac:dyDescent="0.2">
      <c r="A20" s="109"/>
      <c r="B20" s="28" t="str">
        <f>Criteria!B19</f>
        <v>RGAA</v>
      </c>
      <c r="C20" s="28" t="str">
        <f>Criteria!C19</f>
        <v>4.3</v>
      </c>
      <c r="D20" s="23" t="str">
        <f>Criteria!D19</f>
        <v>Does each pre-recorded synchronised time-based media have, if necessary, synchronised captions (excluding special cases)?</v>
      </c>
      <c r="E20" s="23" t="s">
        <v>131</v>
      </c>
      <c r="F20" s="29" t="s">
        <v>136</v>
      </c>
      <c r="G20" s="23"/>
      <c r="H20" s="23"/>
    </row>
    <row r="21" spans="1:8" ht="45" x14ac:dyDescent="0.2">
      <c r="A21" s="109"/>
      <c r="B21" s="28" t="str">
        <f>Criteria!B20</f>
        <v>RGAA</v>
      </c>
      <c r="C21" s="28" t="str">
        <f>Criteria!C20</f>
        <v>4.4</v>
      </c>
      <c r="D21" s="23" t="str">
        <f>Criteria!D20</f>
        <v>For each pre-recorded synchronised time-based media with synchronised subtitles, are these captions relevant?</v>
      </c>
      <c r="E21" s="23" t="s">
        <v>131</v>
      </c>
      <c r="F21" s="29" t="s">
        <v>136</v>
      </c>
      <c r="G21" s="23"/>
      <c r="H21" s="23"/>
    </row>
    <row r="22" spans="1:8" ht="45" x14ac:dyDescent="0.2">
      <c r="A22" s="109"/>
      <c r="B22" s="28" t="str">
        <f>Criteria!B21</f>
        <v>RGAA</v>
      </c>
      <c r="C22" s="28" t="str">
        <f>Criteria!C21</f>
        <v>4.5</v>
      </c>
      <c r="D22" s="23" t="str">
        <f>Criteria!D21</f>
        <v>Does each pre-recorded time-based media have, if necessary, a synchronised audio description (excluding special cases)?</v>
      </c>
      <c r="E22" s="23" t="s">
        <v>131</v>
      </c>
      <c r="F22" s="29" t="s">
        <v>136</v>
      </c>
      <c r="G22" s="23"/>
      <c r="H22" s="23"/>
    </row>
    <row r="23" spans="1:8" ht="45" x14ac:dyDescent="0.2">
      <c r="A23" s="109"/>
      <c r="B23" s="28" t="str">
        <f>Criteria!B22</f>
        <v>RGAA</v>
      </c>
      <c r="C23" s="28" t="str">
        <f>Criteria!C22</f>
        <v>4.6</v>
      </c>
      <c r="D23" s="23" t="str">
        <f>Criteria!D22</f>
        <v>For each pre-recorded time-based media with a synchronised audio description, is this audio description relevant?</v>
      </c>
      <c r="E23" s="23" t="s">
        <v>131</v>
      </c>
      <c r="F23" s="29" t="s">
        <v>136</v>
      </c>
      <c r="G23" s="23"/>
      <c r="H23" s="23"/>
    </row>
    <row r="24" spans="1:8" ht="30" x14ac:dyDescent="0.2">
      <c r="A24" s="109"/>
      <c r="B24" s="28" t="str">
        <f>Criteria!B23</f>
        <v>RGAA</v>
      </c>
      <c r="C24" s="28" t="str">
        <f>Criteria!C23</f>
        <v>4.7</v>
      </c>
      <c r="D24" s="23" t="str">
        <f>Criteria!D23</f>
        <v>Is each time-based media clearly identifiable (excluding special cases)?</v>
      </c>
      <c r="E24" s="23" t="s">
        <v>131</v>
      </c>
      <c r="F24" s="29" t="s">
        <v>136</v>
      </c>
      <c r="G24" s="23"/>
      <c r="H24" s="23"/>
    </row>
    <row r="25" spans="1:8" ht="30" x14ac:dyDescent="0.2">
      <c r="A25" s="109"/>
      <c r="B25" s="28" t="str">
        <f>Criteria!B24</f>
        <v>RGAA</v>
      </c>
      <c r="C25" s="28" t="str">
        <f>Criteria!C24</f>
        <v>4.8</v>
      </c>
      <c r="D25" s="23" t="str">
        <f>Criteria!D24</f>
        <v>Does each non-time-based media have, if necessary, an alternative (excluding special cases)?</v>
      </c>
      <c r="E25" s="23" t="s">
        <v>131</v>
      </c>
      <c r="F25" s="29" t="s">
        <v>136</v>
      </c>
      <c r="G25" s="23"/>
      <c r="H25" s="23"/>
    </row>
    <row r="26" spans="1:8" ht="30" x14ac:dyDescent="0.2">
      <c r="A26" s="109"/>
      <c r="B26" s="28" t="str">
        <f>Criteria!B25</f>
        <v>RGAA</v>
      </c>
      <c r="C26" s="28" t="str">
        <f>Criteria!C25</f>
        <v>4.9</v>
      </c>
      <c r="D26" s="23" t="str">
        <f>Criteria!D25</f>
        <v>For each non-time-based media having an alternative, is this alternative relevant?</v>
      </c>
      <c r="E26" s="23" t="s">
        <v>131</v>
      </c>
      <c r="F26" s="29" t="s">
        <v>136</v>
      </c>
      <c r="G26" s="23"/>
      <c r="H26" s="23"/>
    </row>
    <row r="27" spans="1:8" ht="30" x14ac:dyDescent="0.2">
      <c r="A27" s="109"/>
      <c r="B27" s="28" t="str">
        <f>Criteria!B26</f>
        <v>RGAA</v>
      </c>
      <c r="C27" s="28" t="str">
        <f>Criteria!C26</f>
        <v>4.10</v>
      </c>
      <c r="D27" s="23" t="str">
        <f>Criteria!D26</f>
        <v>Is each automatically triggered sound controllable by the user?</v>
      </c>
      <c r="E27" s="23" t="s">
        <v>131</v>
      </c>
      <c r="F27" s="29" t="s">
        <v>136</v>
      </c>
      <c r="G27" s="23"/>
      <c r="H27" s="23"/>
    </row>
    <row r="28" spans="1:8" ht="30" x14ac:dyDescent="0.2">
      <c r="A28" s="109"/>
      <c r="B28" s="28" t="str">
        <f>Criteria!B27</f>
        <v>RGAA</v>
      </c>
      <c r="C28" s="28" t="str">
        <f>Criteria!C27</f>
        <v>4.11</v>
      </c>
      <c r="D28" s="23" t="str">
        <f>Criteria!D27</f>
        <v>Is the viewing of each time-based media, if required, controllable by keyboard and any pointing device?</v>
      </c>
      <c r="E28" s="23" t="s">
        <v>131</v>
      </c>
      <c r="F28" s="29" t="s">
        <v>136</v>
      </c>
      <c r="G28" s="23"/>
      <c r="H28" s="23"/>
    </row>
    <row r="29" spans="1:8" ht="45" x14ac:dyDescent="0.2">
      <c r="A29" s="109"/>
      <c r="B29" s="28" t="str">
        <f>Criteria!B28</f>
        <v>RGAA</v>
      </c>
      <c r="C29" s="28" t="str">
        <f>Criteria!C28</f>
        <v>4.12</v>
      </c>
      <c r="D29" s="23" t="str">
        <f>Criteria!D28</f>
        <v>Is the viewing of each non-time-based media accessible and operable by keyboard and any pointing device?</v>
      </c>
      <c r="E29" s="23" t="s">
        <v>131</v>
      </c>
      <c r="F29" s="29" t="s">
        <v>136</v>
      </c>
      <c r="G29" s="23"/>
      <c r="H29" s="23"/>
    </row>
    <row r="30" spans="1:8" ht="45" x14ac:dyDescent="0.2">
      <c r="A30" s="109"/>
      <c r="B30" s="28" t="str">
        <f>Criteria!B29</f>
        <v>RGAA</v>
      </c>
      <c r="C30" s="28" t="str">
        <f>Criteria!C29</f>
        <v>4.13</v>
      </c>
      <c r="D30" s="23" t="str">
        <f>Criteria!D29</f>
        <v>Is each time-based media and non-time-based media compatible with assistive technologies (excluding special cases)?</v>
      </c>
      <c r="E30" s="23" t="s">
        <v>131</v>
      </c>
      <c r="F30" s="29" t="s">
        <v>136</v>
      </c>
      <c r="G30" s="23"/>
      <c r="H30" s="23"/>
    </row>
    <row r="31" spans="1:8" ht="60" x14ac:dyDescent="0.2">
      <c r="A31" s="109"/>
      <c r="B31" s="28" t="str">
        <f>Criteria!B30</f>
        <v>-</v>
      </c>
      <c r="C31" s="28" t="str">
        <f>Criteria!C30</f>
        <v>4.14</v>
      </c>
      <c r="D31" s="23" t="str">
        <f>Criteria!D30</f>
        <v>For each time-based media that has a synchronised caption or audio description track, are the control features for these alternatives presented at the same level as the main features?</v>
      </c>
      <c r="E31" s="23" t="s">
        <v>131</v>
      </c>
      <c r="F31" s="29" t="s">
        <v>136</v>
      </c>
      <c r="G31" s="23"/>
      <c r="H31" s="23"/>
    </row>
    <row r="32" spans="1:8" ht="60" x14ac:dyDescent="0.2">
      <c r="A32" s="109"/>
      <c r="B32" s="28" t="str">
        <f>Criteria!B31</f>
        <v>-</v>
      </c>
      <c r="C32" s="28" t="str">
        <f>Criteria!C31</f>
        <v>4.15</v>
      </c>
      <c r="D32" s="23" t="str">
        <f>Criteria!D31</f>
        <v>For each feature that transmits, converts or records pre-recorded synchronised time-based media that has a captions track, are the captions correctly preserved at the end of the process?</v>
      </c>
      <c r="E32" s="23" t="s">
        <v>131</v>
      </c>
      <c r="F32" s="29" t="s">
        <v>136</v>
      </c>
      <c r="G32" s="23"/>
      <c r="H32" s="23"/>
    </row>
    <row r="33" spans="1:9" ht="60" x14ac:dyDescent="0.2">
      <c r="A33" s="109"/>
      <c r="B33" s="28" t="str">
        <f>Criteria!B32</f>
        <v>-</v>
      </c>
      <c r="C33" s="28" t="str">
        <f>Criteria!C32</f>
        <v>4.16</v>
      </c>
      <c r="D33" s="23" t="str">
        <f>Criteria!D32</f>
        <v>For each feature that transmits, converts or records a pre-recorded time-based media with an audio description, is at the end of the process the audio description correctly preserved?</v>
      </c>
      <c r="E33" s="23" t="s">
        <v>131</v>
      </c>
      <c r="F33" s="29" t="s">
        <v>136</v>
      </c>
      <c r="G33" s="23"/>
      <c r="H33" s="23"/>
    </row>
    <row r="34" spans="1:9" ht="45" x14ac:dyDescent="0.2">
      <c r="A34" s="109"/>
      <c r="B34" s="28" t="str">
        <f>Criteria!B33</f>
        <v>-</v>
      </c>
      <c r="C34" s="28" t="str">
        <f>Criteria!C33</f>
        <v>4.17</v>
      </c>
      <c r="D34" s="23" t="str">
        <f>Criteria!D33</f>
        <v>For each pre-recorded time-based media, is the presentation of captions controllable by the user (excluding special cases)?</v>
      </c>
      <c r="E34" s="23" t="s">
        <v>131</v>
      </c>
      <c r="F34" s="29" t="s">
        <v>136</v>
      </c>
      <c r="G34" s="23"/>
      <c r="H34" s="23"/>
    </row>
    <row r="35" spans="1:9" ht="45" x14ac:dyDescent="0.2">
      <c r="A35" s="110"/>
      <c r="B35" s="28" t="str">
        <f>Criteria!B34</f>
        <v>-</v>
      </c>
      <c r="C35" s="28" t="str">
        <f>Criteria!C34</f>
        <v>4.18</v>
      </c>
      <c r="D35" s="23" t="str">
        <f>Criteria!D34</f>
        <v>For each pre-recorded synchronised time-based media that has subtitles, can these be vocalised (excluding special cases)?</v>
      </c>
      <c r="E35" s="23" t="s">
        <v>131</v>
      </c>
      <c r="F35" s="29" t="s">
        <v>136</v>
      </c>
      <c r="G35" s="23"/>
      <c r="H35" s="23"/>
    </row>
    <row r="36" spans="1:9" ht="30" x14ac:dyDescent="0.2">
      <c r="A36" s="108" t="str">
        <f>Criteria!$A$35</f>
        <v>TABLES</v>
      </c>
      <c r="B36" s="28" t="str">
        <f>Criteria!B35</f>
        <v>RGAA</v>
      </c>
      <c r="C36" s="28" t="str">
        <f>Criteria!C35</f>
        <v>5.1</v>
      </c>
      <c r="D36" s="23" t="str">
        <f>Criteria!D35</f>
        <v>Does each complex data table have a summary?</v>
      </c>
      <c r="E36" s="23" t="s">
        <v>131</v>
      </c>
      <c r="F36" s="29" t="s">
        <v>136</v>
      </c>
      <c r="G36" s="23"/>
      <c r="H36" s="23"/>
    </row>
    <row r="37" spans="1:9" ht="30" x14ac:dyDescent="0.2">
      <c r="A37" s="109"/>
      <c r="B37" s="28" t="str">
        <f>Criteria!B36</f>
        <v>RGAA</v>
      </c>
      <c r="C37" s="28" t="str">
        <f>Criteria!C36</f>
        <v>5.2</v>
      </c>
      <c r="D37" s="23" t="str">
        <f>Criteria!D36</f>
        <v>For each complex data table with a summary, is the summary relevant?</v>
      </c>
      <c r="E37" s="23" t="s">
        <v>131</v>
      </c>
      <c r="F37" s="29" t="s">
        <v>136</v>
      </c>
      <c r="G37" s="23"/>
      <c r="H37" s="23"/>
    </row>
    <row r="38" spans="1:9" ht="30" x14ac:dyDescent="0.2">
      <c r="A38" s="109"/>
      <c r="B38" s="28" t="str">
        <f>Criteria!B37</f>
        <v>RGAA</v>
      </c>
      <c r="C38" s="28" t="str">
        <f>Criteria!C37</f>
        <v>5.3</v>
      </c>
      <c r="D38" s="23" t="str">
        <f>Criteria!D37</f>
        <v>For each layout table, is the linearized content still comprehensible?</v>
      </c>
      <c r="E38" s="23" t="s">
        <v>131</v>
      </c>
      <c r="F38" s="29" t="s">
        <v>136</v>
      </c>
      <c r="G38" s="23"/>
      <c r="H38" s="23"/>
    </row>
    <row r="39" spans="1:9" ht="30" x14ac:dyDescent="0.2">
      <c r="A39" s="109"/>
      <c r="B39" s="28" t="str">
        <f>Criteria!B38</f>
        <v>RGAA</v>
      </c>
      <c r="C39" s="28" t="str">
        <f>Criteria!C38</f>
        <v>5.4</v>
      </c>
      <c r="D39" s="23" t="str">
        <f>Criteria!D38</f>
        <v>For each data table with a title, is the title correctly associated with the data table?</v>
      </c>
      <c r="E39" s="23" t="s">
        <v>131</v>
      </c>
      <c r="F39" s="29" t="s">
        <v>136</v>
      </c>
      <c r="G39" s="23"/>
      <c r="H39" s="23"/>
    </row>
    <row r="40" spans="1:9" ht="30" x14ac:dyDescent="0.2">
      <c r="A40" s="109"/>
      <c r="B40" s="28" t="str">
        <f>Criteria!B39</f>
        <v>RGAA</v>
      </c>
      <c r="C40" s="28" t="str">
        <f>Criteria!C39</f>
        <v>5.5</v>
      </c>
      <c r="D40" s="23" t="str">
        <f>Criteria!D39</f>
        <v>For each data table with a title, is the title relevant?</v>
      </c>
      <c r="E40" s="23" t="s">
        <v>131</v>
      </c>
      <c r="F40" s="29" t="s">
        <v>136</v>
      </c>
      <c r="G40" s="31"/>
      <c r="H40" s="23"/>
    </row>
    <row r="41" spans="1:9" ht="30" x14ac:dyDescent="0.2">
      <c r="A41" s="109"/>
      <c r="B41" s="28" t="str">
        <f>Criteria!B40</f>
        <v>RGAA</v>
      </c>
      <c r="C41" s="28" t="str">
        <f>Criteria!C40</f>
        <v>5.6</v>
      </c>
      <c r="D41" s="23" t="str">
        <f>Criteria!D40</f>
        <v>For each data table, are each column header and each row header correctly declared?</v>
      </c>
      <c r="E41" s="23" t="s">
        <v>131</v>
      </c>
      <c r="F41" s="29" t="s">
        <v>136</v>
      </c>
      <c r="G41" s="23"/>
      <c r="H41" s="23"/>
    </row>
    <row r="42" spans="1:9" ht="45" x14ac:dyDescent="0.2">
      <c r="A42" s="109"/>
      <c r="B42" s="28" t="str">
        <f>Criteria!B41</f>
        <v>RGAA</v>
      </c>
      <c r="C42" s="28" t="str">
        <f>Criteria!C41</f>
        <v>5.7</v>
      </c>
      <c r="D42" s="23" t="str">
        <f>Criteria!D41</f>
        <v>For each data table, is the appropriate technique used to associate each cell with its headers (excluding special cases)?</v>
      </c>
      <c r="E42" s="23" t="s">
        <v>131</v>
      </c>
      <c r="F42" s="29" t="s">
        <v>136</v>
      </c>
      <c r="G42" s="23"/>
      <c r="H42" s="23"/>
    </row>
    <row r="43" spans="1:9" ht="30" x14ac:dyDescent="0.2">
      <c r="A43" s="110"/>
      <c r="B43" s="28" t="str">
        <f>Criteria!B42</f>
        <v>RGAA</v>
      </c>
      <c r="C43" s="28" t="str">
        <f>Criteria!C42</f>
        <v>5.8</v>
      </c>
      <c r="D43" s="23" t="str">
        <f>Criteria!D42</f>
        <v>Each layout table must not use elements specific to data tables. Is this rule respected?</v>
      </c>
      <c r="E43" s="23" t="s">
        <v>131</v>
      </c>
      <c r="F43" s="29" t="s">
        <v>136</v>
      </c>
      <c r="G43" s="23"/>
      <c r="H43" s="23"/>
    </row>
    <row r="44" spans="1:9" ht="30" x14ac:dyDescent="0.2">
      <c r="A44" s="108" t="str">
        <f>Criteria!$A$43</f>
        <v>LINKS</v>
      </c>
      <c r="B44" s="28" t="str">
        <f>Criteria!B43</f>
        <v>RGAA</v>
      </c>
      <c r="C44" s="28" t="str">
        <f>Criteria!C43</f>
        <v>6.1</v>
      </c>
      <c r="D44" s="23" t="str">
        <f>Criteria!D43</f>
        <v>Is every link explicit (except in special cases)?</v>
      </c>
      <c r="E44" s="23" t="s">
        <v>131</v>
      </c>
      <c r="F44" s="29" t="s">
        <v>136</v>
      </c>
      <c r="G44" s="23"/>
      <c r="H44" s="23"/>
    </row>
    <row r="45" spans="1:9" ht="30" x14ac:dyDescent="0.2">
      <c r="A45" s="110"/>
      <c r="B45" s="28" t="str">
        <f>Criteria!B44</f>
        <v>RGAA</v>
      </c>
      <c r="C45" s="28" t="str">
        <f>Criteria!C44</f>
        <v>6.2</v>
      </c>
      <c r="D45" s="23" t="str">
        <f>Criteria!D44</f>
        <v>On each web page, does each link have an accessible name?</v>
      </c>
      <c r="E45" s="23" t="s">
        <v>131</v>
      </c>
      <c r="F45" s="29" t="s">
        <v>136</v>
      </c>
      <c r="G45" s="23"/>
      <c r="H45" s="23"/>
    </row>
    <row r="46" spans="1:9" ht="30" x14ac:dyDescent="0.2">
      <c r="A46" s="108" t="str">
        <f>Criteria!$A$45</f>
        <v>SCRIPTS</v>
      </c>
      <c r="B46" s="28" t="str">
        <f>Criteria!B45</f>
        <v>RGAA</v>
      </c>
      <c r="C46" s="28" t="str">
        <f>Criteria!C45</f>
        <v>7.1</v>
      </c>
      <c r="D46" s="23" t="str">
        <f>Criteria!D45</f>
        <v>Is each script, if necessary, compatible with assistive technologies?</v>
      </c>
      <c r="E46" s="23" t="s">
        <v>131</v>
      </c>
      <c r="F46" s="29" t="s">
        <v>136</v>
      </c>
      <c r="G46" s="23"/>
      <c r="H46" s="23"/>
    </row>
    <row r="47" spans="1:9" ht="30" x14ac:dyDescent="0.2">
      <c r="A47" s="109"/>
      <c r="B47" s="28" t="str">
        <f>Criteria!B46</f>
        <v>RGAA</v>
      </c>
      <c r="C47" s="28" t="str">
        <f>Criteria!C46</f>
        <v>7.2</v>
      </c>
      <c r="D47" s="23" t="str">
        <f>Criteria!D46</f>
        <v>For each script with an alternative, is this alternative relevant?</v>
      </c>
      <c r="E47" s="23" t="s">
        <v>131</v>
      </c>
      <c r="F47" s="29" t="s">
        <v>136</v>
      </c>
      <c r="G47" s="23"/>
      <c r="H47" s="23"/>
      <c r="I47" s="37"/>
    </row>
    <row r="48" spans="1:9" ht="30" x14ac:dyDescent="0.2">
      <c r="A48" s="109"/>
      <c r="B48" s="28" t="str">
        <f>Criteria!B47</f>
        <v>RGAA</v>
      </c>
      <c r="C48" s="28" t="str">
        <f>Criteria!C47</f>
        <v>7.3</v>
      </c>
      <c r="D48" s="23" t="str">
        <f>Criteria!D47</f>
        <v>Is each script accessible and operable by keyboard and any pointing device (excluding special cases)?</v>
      </c>
      <c r="E48" s="23" t="s">
        <v>131</v>
      </c>
      <c r="F48" s="29" t="s">
        <v>136</v>
      </c>
      <c r="G48" s="23"/>
      <c r="H48" s="23"/>
    </row>
    <row r="49" spans="1:8" ht="30" x14ac:dyDescent="0.2">
      <c r="A49" s="109"/>
      <c r="B49" s="28" t="str">
        <f>Criteria!B48</f>
        <v>RGAA</v>
      </c>
      <c r="C49" s="28" t="str">
        <f>Criteria!C48</f>
        <v>7.4</v>
      </c>
      <c r="D49" s="23" t="str">
        <f>Criteria!D48</f>
        <v>For each script that initiates a context change, is the user warned or does the user have control?</v>
      </c>
      <c r="E49" s="23" t="s">
        <v>131</v>
      </c>
      <c r="F49" s="29" t="s">
        <v>136</v>
      </c>
      <c r="G49" s="23"/>
      <c r="H49" s="23"/>
    </row>
    <row r="50" spans="1:8" ht="30" x14ac:dyDescent="0.2">
      <c r="A50" s="110"/>
      <c r="B50" s="28" t="str">
        <f>Criteria!B49</f>
        <v>RGAA</v>
      </c>
      <c r="C50" s="28" t="str">
        <f>Criteria!C49</f>
        <v>7.5</v>
      </c>
      <c r="D50" s="23" t="str">
        <f>Criteria!D49</f>
        <v>On each web page, are status messages correctly rendered (by assistive technologies)?</v>
      </c>
      <c r="E50" s="23" t="s">
        <v>131</v>
      </c>
      <c r="F50" s="29" t="s">
        <v>136</v>
      </c>
      <c r="G50" s="23"/>
      <c r="H50" s="23"/>
    </row>
    <row r="51" spans="1:8" ht="30" x14ac:dyDescent="0.2">
      <c r="A51" s="108" t="str">
        <f>Criteria!$A$50</f>
        <v>MANDATORY ELEMENTS</v>
      </c>
      <c r="B51" s="28" t="str">
        <f>Criteria!B50</f>
        <v>RGAA</v>
      </c>
      <c r="C51" s="28" t="str">
        <f>Criteria!C50</f>
        <v>8.1</v>
      </c>
      <c r="D51" s="23" t="str">
        <f>Criteria!D50</f>
        <v>Has each web page a defined document type?</v>
      </c>
      <c r="E51" s="23" t="s">
        <v>131</v>
      </c>
      <c r="F51" s="29" t="s">
        <v>136</v>
      </c>
      <c r="G51" s="23"/>
      <c r="H51" s="23"/>
    </row>
    <row r="52" spans="1:8" ht="30" x14ac:dyDescent="0.2">
      <c r="A52" s="109"/>
      <c r="B52" s="28" t="str">
        <f>Criteria!B51</f>
        <v>RGAA</v>
      </c>
      <c r="C52" s="28" t="str">
        <f>Criteria!C51</f>
        <v>8.2</v>
      </c>
      <c r="D52" s="23" t="str">
        <f>Criteria!D51</f>
        <v>For each web page, is the generated source code valid for the specified document type?</v>
      </c>
      <c r="E52" s="23" t="s">
        <v>131</v>
      </c>
      <c r="F52" s="29" t="s">
        <v>136</v>
      </c>
      <c r="G52" s="23"/>
      <c r="H52" s="23"/>
    </row>
    <row r="53" spans="1:8" ht="30" x14ac:dyDescent="0.2">
      <c r="A53" s="109"/>
      <c r="B53" s="28" t="str">
        <f>Criteria!B52</f>
        <v>RGAA</v>
      </c>
      <c r="C53" s="28" t="str">
        <f>Criteria!C52</f>
        <v>8.3</v>
      </c>
      <c r="D53" s="23" t="str">
        <f>Criteria!D52</f>
        <v>On each web page, is the default language present?</v>
      </c>
      <c r="E53" s="23" t="s">
        <v>131</v>
      </c>
      <c r="F53" s="29" t="s">
        <v>136</v>
      </c>
      <c r="G53" s="23"/>
      <c r="H53" s="23"/>
    </row>
    <row r="54" spans="1:8" ht="30" x14ac:dyDescent="0.2">
      <c r="A54" s="109"/>
      <c r="B54" s="28" t="str">
        <f>Criteria!B53</f>
        <v>RGAA</v>
      </c>
      <c r="C54" s="28" t="str">
        <f>Criteria!C53</f>
        <v>8.4</v>
      </c>
      <c r="D54" s="23" t="str">
        <f>Criteria!D53</f>
        <v>For each web page with a default language, is the language code relevant?</v>
      </c>
      <c r="E54" s="23" t="s">
        <v>131</v>
      </c>
      <c r="F54" s="29" t="s">
        <v>136</v>
      </c>
      <c r="G54" s="23"/>
      <c r="H54" s="23"/>
    </row>
    <row r="55" spans="1:8" ht="30" x14ac:dyDescent="0.2">
      <c r="A55" s="109"/>
      <c r="B55" s="28" t="str">
        <f>Criteria!B54</f>
        <v>RGAA</v>
      </c>
      <c r="C55" s="28" t="str">
        <f>Criteria!C54</f>
        <v>8.5</v>
      </c>
      <c r="D55" s="23" t="str">
        <f>Criteria!D54</f>
        <v>Does every web page have a page title?</v>
      </c>
      <c r="E55" s="23" t="s">
        <v>131</v>
      </c>
      <c r="F55" s="29" t="s">
        <v>136</v>
      </c>
      <c r="G55" s="23"/>
      <c r="H55" s="23"/>
    </row>
    <row r="56" spans="1:8" ht="30" x14ac:dyDescent="0.2">
      <c r="A56" s="109"/>
      <c r="B56" s="28" t="str">
        <f>Criteria!B55</f>
        <v>RGAA</v>
      </c>
      <c r="C56" s="28" t="str">
        <f>Criteria!C55</f>
        <v>8.6</v>
      </c>
      <c r="D56" s="23" t="str">
        <f>Criteria!D55</f>
        <v>For each web page with a page title, is this title relevant?</v>
      </c>
      <c r="E56" s="23" t="s">
        <v>131</v>
      </c>
      <c r="F56" s="29" t="s">
        <v>136</v>
      </c>
      <c r="G56" s="23"/>
      <c r="H56" s="23"/>
    </row>
    <row r="57" spans="1:8" ht="30" x14ac:dyDescent="0.2">
      <c r="A57" s="109"/>
      <c r="B57" s="28" t="str">
        <f>Criteria!B56</f>
        <v>RGAA</v>
      </c>
      <c r="C57" s="28" t="str">
        <f>Criteria!C56</f>
        <v>8.7</v>
      </c>
      <c r="D57" s="23" t="str">
        <f>Criteria!D56</f>
        <v>On each web page, is each language change indicated in the source code (excluding special cases)?</v>
      </c>
      <c r="E57" s="23" t="s">
        <v>131</v>
      </c>
      <c r="F57" s="29" t="s">
        <v>136</v>
      </c>
      <c r="G57" s="23"/>
      <c r="H57" s="23"/>
    </row>
    <row r="58" spans="1:8" ht="30" x14ac:dyDescent="0.2">
      <c r="A58" s="109"/>
      <c r="B58" s="28" t="str">
        <f>Criteria!B57</f>
        <v>RGAA</v>
      </c>
      <c r="C58" s="28" t="str">
        <f>Criteria!C57</f>
        <v>8.8</v>
      </c>
      <c r="D58" s="23" t="str">
        <f>Criteria!D57</f>
        <v>On each web page, is the language code for each language change valid and relevant?</v>
      </c>
      <c r="E58" s="23" t="s">
        <v>131</v>
      </c>
      <c r="F58" s="29" t="s">
        <v>136</v>
      </c>
      <c r="G58" s="23"/>
      <c r="H58" s="23"/>
    </row>
    <row r="59" spans="1:8" ht="30" x14ac:dyDescent="0.2">
      <c r="A59" s="109"/>
      <c r="B59" s="28" t="str">
        <f>Criteria!B58</f>
        <v>RGAA</v>
      </c>
      <c r="C59" s="28" t="str">
        <f>Criteria!C58</f>
        <v>8.9</v>
      </c>
      <c r="D59" s="23" t="str">
        <f>Criteria!D58</f>
        <v>On each web page, tags must not be used only for layout purposes. Is this rule respected?</v>
      </c>
      <c r="E59" s="23" t="s">
        <v>131</v>
      </c>
      <c r="F59" s="29" t="s">
        <v>136</v>
      </c>
      <c r="G59" s="23"/>
      <c r="H59" s="23"/>
    </row>
    <row r="60" spans="1:8" ht="30" x14ac:dyDescent="0.2">
      <c r="A60" s="110"/>
      <c r="B60" s="28" t="str">
        <f>Criteria!B59</f>
        <v>RGAA</v>
      </c>
      <c r="C60" s="28" t="str">
        <f>Criteria!C59</f>
        <v>8.10</v>
      </c>
      <c r="D60" s="23" t="str">
        <f>Criteria!D59</f>
        <v>On each web page, are changes in reading direction indicated?</v>
      </c>
      <c r="E60" s="23" t="s">
        <v>131</v>
      </c>
      <c r="F60" s="29" t="s">
        <v>136</v>
      </c>
      <c r="G60" s="23"/>
      <c r="H60" s="23"/>
    </row>
    <row r="61" spans="1:8" ht="30" x14ac:dyDescent="0.2">
      <c r="A61" s="108" t="str">
        <f>Criteria!$A$60</f>
        <v>STRUCTURE</v>
      </c>
      <c r="B61" s="28" t="str">
        <f>Criteria!B60</f>
        <v>RGAA</v>
      </c>
      <c r="C61" s="28" t="str">
        <f>Criteria!C60</f>
        <v>9.1</v>
      </c>
      <c r="D61" s="23" t="str">
        <f>Criteria!D60</f>
        <v>On each web page, is the information structured by the appropriate use of headings?</v>
      </c>
      <c r="E61" s="23" t="s">
        <v>131</v>
      </c>
      <c r="F61" s="29" t="s">
        <v>136</v>
      </c>
      <c r="G61" s="23"/>
      <c r="H61" s="23"/>
    </row>
    <row r="62" spans="1:8" ht="30" x14ac:dyDescent="0.2">
      <c r="A62" s="109"/>
      <c r="B62" s="28" t="str">
        <f>Criteria!B61</f>
        <v>RGAA</v>
      </c>
      <c r="C62" s="28" t="str">
        <f>Criteria!C61</f>
        <v>9.2</v>
      </c>
      <c r="D62" s="23" t="str">
        <f>Criteria!D61</f>
        <v>On each web page, is the document structure consistent (excluding special cases)?</v>
      </c>
      <c r="E62" s="23" t="s">
        <v>131</v>
      </c>
      <c r="F62" s="29" t="s">
        <v>136</v>
      </c>
      <c r="G62" s="23"/>
      <c r="H62" s="23"/>
    </row>
    <row r="63" spans="1:8" ht="30" x14ac:dyDescent="0.2">
      <c r="A63" s="109"/>
      <c r="B63" s="28" t="str">
        <f>Criteria!B62</f>
        <v>RGAA</v>
      </c>
      <c r="C63" s="28" t="str">
        <f>Criteria!C62</f>
        <v>9.3</v>
      </c>
      <c r="D63" s="23" t="str">
        <f>Criteria!D62</f>
        <v>On each web page, is each list correctly structured?</v>
      </c>
      <c r="E63" s="23" t="s">
        <v>131</v>
      </c>
      <c r="F63" s="29" t="s">
        <v>136</v>
      </c>
      <c r="G63" s="23"/>
      <c r="H63" s="23"/>
    </row>
    <row r="64" spans="1:8" ht="30" x14ac:dyDescent="0.2">
      <c r="A64" s="110"/>
      <c r="B64" s="28" t="str">
        <f>Criteria!B63</f>
        <v>RGAA</v>
      </c>
      <c r="C64" s="28" t="str">
        <f>Criteria!C63</f>
        <v>9.4</v>
      </c>
      <c r="D64" s="23" t="str">
        <f>Criteria!D63</f>
        <v>On each web page, is each quotation correctly indicated?</v>
      </c>
      <c r="E64" s="23" t="s">
        <v>131</v>
      </c>
      <c r="F64" s="29" t="s">
        <v>136</v>
      </c>
      <c r="G64" s="23"/>
      <c r="H64" s="23"/>
    </row>
    <row r="65" spans="1:8" ht="30" x14ac:dyDescent="0.2">
      <c r="A65" s="108" t="str">
        <f>Criteria!$A$64</f>
        <v>PRESENTATION</v>
      </c>
      <c r="B65" s="28" t="str">
        <f>Criteria!B64</f>
        <v>RGAA</v>
      </c>
      <c r="C65" s="28" t="str">
        <f>Criteria!C64</f>
        <v>10.1</v>
      </c>
      <c r="D65" s="23" t="str">
        <f>Criteria!D64</f>
        <v>In the website, are style sheets used to control the presentation of information?</v>
      </c>
      <c r="E65" s="23" t="s">
        <v>131</v>
      </c>
      <c r="F65" s="29" t="s">
        <v>136</v>
      </c>
      <c r="G65" s="23"/>
      <c r="H65" s="23"/>
    </row>
    <row r="66" spans="1:8" ht="45" x14ac:dyDescent="0.2">
      <c r="A66" s="109"/>
      <c r="B66" s="28" t="str">
        <f>Criteria!B65</f>
        <v>RGAA</v>
      </c>
      <c r="C66" s="28" t="str">
        <f>Criteria!C65</f>
        <v>10.2</v>
      </c>
      <c r="D66" s="23" t="str">
        <f>Criteria!D65</f>
        <v>On each web page, is the visible content conveying information still present when the style sheets are deactivated?</v>
      </c>
      <c r="E66" s="23" t="s">
        <v>131</v>
      </c>
      <c r="F66" s="29" t="s">
        <v>136</v>
      </c>
      <c r="G66" s="23"/>
      <c r="H66" s="23"/>
    </row>
    <row r="67" spans="1:8" ht="30" x14ac:dyDescent="0.2">
      <c r="A67" s="109"/>
      <c r="B67" s="28" t="str">
        <f>Criteria!B66</f>
        <v>RGAA</v>
      </c>
      <c r="C67" s="28" t="str">
        <f>Criteria!C66</f>
        <v>10.3</v>
      </c>
      <c r="D67" s="23" t="str">
        <f>Criteria!D66</f>
        <v>On each web page, does the information remain understandable when the style sheets are deactivated?</v>
      </c>
      <c r="E67" s="23" t="s">
        <v>131</v>
      </c>
      <c r="F67" s="29" t="s">
        <v>136</v>
      </c>
      <c r="G67" s="23"/>
      <c r="H67" s="23"/>
    </row>
    <row r="68" spans="1:8" ht="45" x14ac:dyDescent="0.2">
      <c r="A68" s="109"/>
      <c r="B68" s="28" t="str">
        <f>Criteria!B67</f>
        <v>RGAA</v>
      </c>
      <c r="C68" s="28" t="str">
        <f>Criteria!C67</f>
        <v>10.4</v>
      </c>
      <c r="D68" s="23" t="str">
        <f>Criteria!D67</f>
        <v>On each web page, is the text still readable when the font size is increased by at least 200% (excluding special cases)?</v>
      </c>
      <c r="E68" s="23" t="s">
        <v>131</v>
      </c>
      <c r="F68" s="29" t="s">
        <v>136</v>
      </c>
      <c r="G68" s="23"/>
      <c r="H68" s="23"/>
    </row>
    <row r="69" spans="1:8" ht="30" x14ac:dyDescent="0.2">
      <c r="A69" s="109"/>
      <c r="B69" s="28" t="str">
        <f>Criteria!B68</f>
        <v>RGAA</v>
      </c>
      <c r="C69" s="28" t="str">
        <f>Criteria!C68</f>
        <v>10.5</v>
      </c>
      <c r="D69" s="23" t="str">
        <f>Criteria!D68</f>
        <v>On each web page, are the CSS declarations for element background and font colours used correctly?</v>
      </c>
      <c r="E69" s="23" t="s">
        <v>131</v>
      </c>
      <c r="F69" s="29" t="s">
        <v>136</v>
      </c>
      <c r="G69" s="23"/>
      <c r="H69" s="23"/>
    </row>
    <row r="70" spans="1:8" ht="30" x14ac:dyDescent="0.2">
      <c r="A70" s="109"/>
      <c r="B70" s="28" t="str">
        <f>Criteria!B69</f>
        <v>RGAA</v>
      </c>
      <c r="C70" s="28" t="str">
        <f>Criteria!C69</f>
        <v>10.6</v>
      </c>
      <c r="D70" s="23" t="str">
        <f>Criteria!D69</f>
        <v>On each web page, is each link whose nature is not obvious visible in relation to the surrounding text?</v>
      </c>
      <c r="E70" s="23" t="s">
        <v>131</v>
      </c>
      <c r="F70" s="29" t="s">
        <v>136</v>
      </c>
      <c r="G70" s="23"/>
      <c r="H70" s="23"/>
    </row>
    <row r="71" spans="1:8" ht="30" x14ac:dyDescent="0.2">
      <c r="A71" s="109"/>
      <c r="B71" s="28" t="str">
        <f>Criteria!B70</f>
        <v>RGAA</v>
      </c>
      <c r="C71" s="28" t="str">
        <f>Criteria!C70</f>
        <v>10.7</v>
      </c>
      <c r="D71" s="23" t="str">
        <f>Criteria!D70</f>
        <v>On each web page, for each element receiving the focus, is the focus visible?</v>
      </c>
      <c r="E71" s="23" t="s">
        <v>131</v>
      </c>
      <c r="F71" s="29" t="s">
        <v>136</v>
      </c>
      <c r="G71" s="23"/>
      <c r="H71" s="23"/>
    </row>
    <row r="72" spans="1:8" ht="30" x14ac:dyDescent="0.2">
      <c r="A72" s="109"/>
      <c r="B72" s="28" t="str">
        <f>Criteria!B71</f>
        <v>RGAA</v>
      </c>
      <c r="C72" s="28" t="str">
        <f>Criteria!C71</f>
        <v>10.8</v>
      </c>
      <c r="D72" s="23" t="str">
        <f>Criteria!D71</f>
        <v>For each web page, should hidden content be ignored by assistive technologies?</v>
      </c>
      <c r="E72" s="23" t="s">
        <v>131</v>
      </c>
      <c r="F72" s="29" t="s">
        <v>136</v>
      </c>
      <c r="G72" s="23"/>
      <c r="H72" s="23"/>
    </row>
    <row r="73" spans="1:8" ht="30" x14ac:dyDescent="0.2">
      <c r="A73" s="109"/>
      <c r="B73" s="28" t="str">
        <f>Criteria!B72</f>
        <v>RGAA</v>
      </c>
      <c r="C73" s="28" t="str">
        <f>Criteria!C72</f>
        <v>10.9</v>
      </c>
      <c r="D73" s="23" t="str">
        <f>Criteria!D72</f>
        <v>On each web page, information must not be conveyed solely by shape, size or location. Is this rule respected?</v>
      </c>
      <c r="E73" s="23" t="s">
        <v>131</v>
      </c>
      <c r="F73" s="29" t="s">
        <v>136</v>
      </c>
      <c r="G73" s="23"/>
      <c r="H73" s="23"/>
    </row>
    <row r="74" spans="1:8" ht="45" x14ac:dyDescent="0.2">
      <c r="A74" s="109"/>
      <c r="B74" s="28" t="str">
        <f>Criteria!B73</f>
        <v>RGAA</v>
      </c>
      <c r="C74" s="28" t="str">
        <f>Criteria!C73</f>
        <v>10.10</v>
      </c>
      <c r="D74" s="23" t="str">
        <f>Criteria!D73</f>
        <v>On each web page, information must not be conveyed by shape, size or location only. Is this rule implemented appropriately?</v>
      </c>
      <c r="E74" s="23" t="s">
        <v>131</v>
      </c>
      <c r="F74" s="29" t="s">
        <v>136</v>
      </c>
      <c r="G74" s="23"/>
      <c r="H74" s="23"/>
    </row>
    <row r="75" spans="1:8" ht="75" x14ac:dyDescent="0.2">
      <c r="A75" s="109"/>
      <c r="B75" s="28" t="str">
        <f>Criteria!B74</f>
        <v>RGAA</v>
      </c>
      <c r="C75" s="28" t="str">
        <f>Criteria!C74</f>
        <v>10.11</v>
      </c>
      <c r="D75" s="23" t="str">
        <f>Criteria!D74</f>
        <v>For each web page, can the content be presented without any loss of information or functionality and without having to scroll vertically for a window with a height of 256 px or horizontally for a window with a width of 320 px (excluding special cases)?</v>
      </c>
      <c r="E75" s="23" t="s">
        <v>131</v>
      </c>
      <c r="F75" s="29" t="s">
        <v>136</v>
      </c>
      <c r="G75" s="23"/>
      <c r="H75" s="23"/>
    </row>
    <row r="76" spans="1:8" ht="45" x14ac:dyDescent="0.2">
      <c r="A76" s="109"/>
      <c r="B76" s="28" t="str">
        <f>Criteria!B75</f>
        <v>RGAA</v>
      </c>
      <c r="C76" s="28" t="str">
        <f>Criteria!C75</f>
        <v>10.12</v>
      </c>
      <c r="D76" s="23" t="str">
        <f>Criteria!D75</f>
        <v>On each web page, can the text spacing properties be redefined by the user without loss of content or functionality (except in special cases)?</v>
      </c>
      <c r="E76" s="23" t="s">
        <v>131</v>
      </c>
      <c r="F76" s="29" t="s">
        <v>136</v>
      </c>
      <c r="G76" s="23"/>
      <c r="H76" s="23"/>
    </row>
    <row r="77" spans="1:8" ht="60" x14ac:dyDescent="0.2">
      <c r="A77" s="109"/>
      <c r="B77" s="28" t="str">
        <f>Criteria!B76</f>
        <v>RGAA</v>
      </c>
      <c r="C77" s="28" t="str">
        <f>Criteria!C76</f>
        <v>10.13</v>
      </c>
      <c r="D77" s="23" t="str">
        <f>Criteria!D76</f>
        <v>On each web page, is the additional content appearing when focused or when hovering over a user interface component controllable by the user (excluding special cases)?</v>
      </c>
      <c r="E77" s="23" t="s">
        <v>131</v>
      </c>
      <c r="F77" s="29" t="s">
        <v>136</v>
      </c>
      <c r="G77" s="23"/>
      <c r="H77" s="23"/>
    </row>
    <row r="78" spans="1:8" ht="45" x14ac:dyDescent="0.2">
      <c r="A78" s="110"/>
      <c r="B78" s="28" t="str">
        <f>Criteria!B77</f>
        <v>RGAA</v>
      </c>
      <c r="C78" s="28" t="str">
        <f>Criteria!C77</f>
        <v>10.14</v>
      </c>
      <c r="D78" s="23" t="str">
        <f>Criteria!D77</f>
        <v>On each web page, can additional content that appears using CSS styles only be made visible using the keyboard and any pointing device?</v>
      </c>
      <c r="E78" s="23" t="s">
        <v>131</v>
      </c>
      <c r="F78" s="29" t="s">
        <v>136</v>
      </c>
      <c r="G78" s="23"/>
      <c r="H78" s="23"/>
    </row>
    <row r="79" spans="1:8" ht="30" x14ac:dyDescent="0.2">
      <c r="A79" s="108" t="str">
        <f>Criteria!$A$78</f>
        <v>FORMS</v>
      </c>
      <c r="B79" s="28" t="str">
        <f>Criteria!B78</f>
        <v>RGAA</v>
      </c>
      <c r="C79" s="28" t="str">
        <f>Criteria!C78</f>
        <v>11.1</v>
      </c>
      <c r="D79" s="23" t="str">
        <f>Criteria!D78</f>
        <v>Does each form input field have a label?</v>
      </c>
      <c r="E79" s="23" t="s">
        <v>131</v>
      </c>
      <c r="F79" s="29" t="s">
        <v>136</v>
      </c>
      <c r="G79" s="23"/>
      <c r="H79" s="23"/>
    </row>
    <row r="80" spans="1:8" ht="30" x14ac:dyDescent="0.2">
      <c r="A80" s="109"/>
      <c r="B80" s="28" t="str">
        <f>Criteria!B79</f>
        <v>RGAA</v>
      </c>
      <c r="C80" s="28" t="str">
        <f>Criteria!C79</f>
        <v>11.2</v>
      </c>
      <c r="D80" s="23" t="str">
        <f>Criteria!D79</f>
        <v>Is each label associated with a form field relevant (excluding special cases)?</v>
      </c>
      <c r="E80" s="23" t="s">
        <v>131</v>
      </c>
      <c r="F80" s="29" t="s">
        <v>136</v>
      </c>
      <c r="G80" s="23"/>
      <c r="H80" s="23"/>
    </row>
    <row r="81" spans="1:8" ht="60" x14ac:dyDescent="0.2">
      <c r="A81" s="109"/>
      <c r="B81" s="28" t="str">
        <f>Criteria!B80</f>
        <v>RGAA</v>
      </c>
      <c r="C81" s="28" t="str">
        <f>Criteria!C80</f>
        <v>11.3</v>
      </c>
      <c r="D81" s="23" t="str">
        <f>Criteria!D80</f>
        <v>In each form, is each label associated with a form input field having the same function and repeated several times in the same page or in a set of web pages consistent?</v>
      </c>
      <c r="E81" s="23" t="s">
        <v>131</v>
      </c>
      <c r="F81" s="29" t="s">
        <v>136</v>
      </c>
      <c r="G81" s="23"/>
      <c r="H81" s="23"/>
    </row>
    <row r="82" spans="1:8" ht="45" x14ac:dyDescent="0.2">
      <c r="A82" s="109"/>
      <c r="B82" s="28" t="str">
        <f>Criteria!B81</f>
        <v>RGAA</v>
      </c>
      <c r="C82" s="28" t="str">
        <f>Criteria!C81</f>
        <v>11.4</v>
      </c>
      <c r="D82" s="23" t="str">
        <f>Criteria!D81</f>
        <v>In each form, are each field label and its associated field located next to each other (excluding special cases)?</v>
      </c>
      <c r="E82" s="23" t="s">
        <v>131</v>
      </c>
      <c r="F82" s="29" t="s">
        <v>136</v>
      </c>
      <c r="G82" s="23"/>
      <c r="H82" s="23"/>
    </row>
    <row r="83" spans="1:8" ht="30" x14ac:dyDescent="0.2">
      <c r="A83" s="109"/>
      <c r="B83" s="28" t="str">
        <f>Criteria!B82</f>
        <v>RGAA</v>
      </c>
      <c r="C83" s="28" t="str">
        <f>Criteria!C82</f>
        <v>11.5</v>
      </c>
      <c r="D83" s="23" t="str">
        <f>Criteria!D82</f>
        <v>In each form, are the related form controls grouped together, if necessary?</v>
      </c>
      <c r="E83" s="23" t="s">
        <v>131</v>
      </c>
      <c r="F83" s="29" t="s">
        <v>136</v>
      </c>
      <c r="G83" s="23"/>
      <c r="H83" s="23"/>
    </row>
    <row r="84" spans="1:8" ht="30" x14ac:dyDescent="0.2">
      <c r="A84" s="109"/>
      <c r="B84" s="28" t="str">
        <f>Criteria!B83</f>
        <v>RGAA</v>
      </c>
      <c r="C84" s="28" t="str">
        <f>Criteria!C83</f>
        <v>11.6</v>
      </c>
      <c r="D84" s="23" t="str">
        <f>Criteria!D83</f>
        <v>In each form, does each group of related form controls have a legend?</v>
      </c>
      <c r="E84" s="23" t="s">
        <v>131</v>
      </c>
      <c r="F84" s="29" t="s">
        <v>136</v>
      </c>
      <c r="G84" s="23"/>
      <c r="H84" s="23"/>
    </row>
    <row r="85" spans="1:8" ht="30" x14ac:dyDescent="0.2">
      <c r="A85" s="109"/>
      <c r="B85" s="28" t="str">
        <f>Criteria!B84</f>
        <v>RGAA</v>
      </c>
      <c r="C85" s="28" t="str">
        <f>Criteria!C84</f>
        <v>11.7</v>
      </c>
      <c r="D85" s="23" t="str">
        <f>Criteria!D84</f>
        <v>In each form, is each legend associated with a group of related form controls relevant?</v>
      </c>
      <c r="E85" s="23" t="s">
        <v>131</v>
      </c>
      <c r="F85" s="29" t="s">
        <v>136</v>
      </c>
      <c r="G85" s="23"/>
      <c r="H85" s="23"/>
    </row>
    <row r="86" spans="1:8" ht="30" x14ac:dyDescent="0.2">
      <c r="A86" s="109"/>
      <c r="B86" s="28" t="str">
        <f>Criteria!B85</f>
        <v>RGAA</v>
      </c>
      <c r="C86" s="28" t="str">
        <f>Criteria!C85</f>
        <v>11.8</v>
      </c>
      <c r="D86" s="23" t="str">
        <f>Criteria!D85</f>
        <v>In each form, are the items of the same type in a combobox grouped together in a relevant way?</v>
      </c>
      <c r="E86" s="23" t="s">
        <v>131</v>
      </c>
      <c r="F86" s="29" t="s">
        <v>136</v>
      </c>
      <c r="G86" s="23"/>
      <c r="H86" s="23"/>
    </row>
    <row r="87" spans="1:8" ht="30" x14ac:dyDescent="0.2">
      <c r="A87" s="109"/>
      <c r="B87" s="28" t="str">
        <f>Criteria!B86</f>
        <v>RGAA</v>
      </c>
      <c r="C87" s="28" t="str">
        <f>Criteria!C86</f>
        <v>11.9</v>
      </c>
      <c r="D87" s="23" t="str">
        <f>Criteria!D86</f>
        <v>In each form, is the label of each button relevant (excluding special cases)?</v>
      </c>
      <c r="E87" s="23" t="s">
        <v>131</v>
      </c>
      <c r="F87" s="29" t="s">
        <v>136</v>
      </c>
      <c r="G87" s="23"/>
      <c r="H87" s="23"/>
    </row>
    <row r="88" spans="1:8" ht="30" x14ac:dyDescent="0.2">
      <c r="A88" s="109"/>
      <c r="B88" s="28" t="str">
        <f>Criteria!B87</f>
        <v>RGAA</v>
      </c>
      <c r="C88" s="28" t="str">
        <f>Criteria!C87</f>
        <v>11.10</v>
      </c>
      <c r="D88" s="23" t="str">
        <f>Criteria!D87</f>
        <v>In each form, is the error managementl used appropriately (excluding special cases)?</v>
      </c>
      <c r="E88" s="23" t="s">
        <v>131</v>
      </c>
      <c r="F88" s="29" t="s">
        <v>136</v>
      </c>
      <c r="G88" s="23"/>
      <c r="H88" s="23"/>
    </row>
    <row r="89" spans="1:8" ht="30" x14ac:dyDescent="0.2">
      <c r="A89" s="109"/>
      <c r="B89" s="28" t="str">
        <f>Criteria!B88</f>
        <v>RGAA</v>
      </c>
      <c r="C89" s="28" t="str">
        <f>Criteria!C88</f>
        <v>11.11</v>
      </c>
      <c r="D89" s="23" t="str">
        <f>Criteria!D88</f>
        <v>In each form, is the error management accompanied, if necessary, by suggestions to help correct input errors?</v>
      </c>
      <c r="E89" s="23" t="s">
        <v>131</v>
      </c>
      <c r="F89" s="29" t="s">
        <v>136</v>
      </c>
      <c r="G89" s="23"/>
      <c r="H89" s="23"/>
    </row>
    <row r="90" spans="1:8" ht="75" x14ac:dyDescent="0.2">
      <c r="A90" s="109"/>
      <c r="B90" s="28" t="str">
        <f>Criteria!B89</f>
        <v>RGAA</v>
      </c>
      <c r="C90" s="28" t="str">
        <f>Criteria!C89</f>
        <v>11.12</v>
      </c>
      <c r="D90" s="23" t="str">
        <f>Criteria!D89</f>
        <v>For each form that modifies or deletes data, or transmits answers to a test or examination, or whose validation has financial or legal consequences, can the data entered be modified, updated or recovered by the user?</v>
      </c>
      <c r="E90" s="23" t="s">
        <v>131</v>
      </c>
      <c r="F90" s="29" t="s">
        <v>136</v>
      </c>
      <c r="G90" s="23"/>
      <c r="H90" s="23"/>
    </row>
    <row r="91" spans="1:8" ht="30" x14ac:dyDescent="0.2">
      <c r="A91" s="110"/>
      <c r="B91" s="28" t="str">
        <f>Criteria!B90</f>
        <v>RGAA</v>
      </c>
      <c r="C91" s="28" t="str">
        <f>Criteria!C90</f>
        <v>11.13</v>
      </c>
      <c r="D91" s="23" t="str">
        <f>Criteria!D90</f>
        <v>Can the purpose of an input field be identified to facilitate the automatic filling of fields with user data?</v>
      </c>
      <c r="E91" s="23" t="s">
        <v>131</v>
      </c>
      <c r="F91" s="29" t="s">
        <v>136</v>
      </c>
      <c r="G91" s="23"/>
      <c r="H91" s="23"/>
    </row>
    <row r="92" spans="1:8" ht="30" x14ac:dyDescent="0.2">
      <c r="A92" s="108" t="str">
        <f>Criteria!$A$91</f>
        <v>NAVIGATION</v>
      </c>
      <c r="B92" s="28" t="str">
        <f>Criteria!B91</f>
        <v>RGAA</v>
      </c>
      <c r="C92" s="28" t="str">
        <f>Criteria!C91</f>
        <v>12.1</v>
      </c>
      <c r="D92" s="23" t="str">
        <f>Criteria!D91</f>
        <v>Does each set of web pages have at least two different navigation systems (excluding special cases)?</v>
      </c>
      <c r="E92" s="23" t="s">
        <v>131</v>
      </c>
      <c r="F92" s="29" t="s">
        <v>136</v>
      </c>
      <c r="G92" s="23"/>
      <c r="H92" s="23"/>
    </row>
    <row r="93" spans="1:8" ht="30" x14ac:dyDescent="0.2">
      <c r="A93" s="109"/>
      <c r="B93" s="28" t="str">
        <f>Criteria!B92</f>
        <v>RGAA</v>
      </c>
      <c r="C93" s="28" t="str">
        <f>Criteria!C92</f>
        <v>12.2</v>
      </c>
      <c r="D93" s="23" t="str">
        <f>Criteria!D92</f>
        <v>In each set of pages, are the menu and navigation bars always at the same place (except in special cases)?</v>
      </c>
      <c r="E93" s="23" t="s">
        <v>131</v>
      </c>
      <c r="F93" s="29" t="s">
        <v>136</v>
      </c>
      <c r="G93" s="23"/>
      <c r="H93" s="23"/>
    </row>
    <row r="94" spans="1:8" ht="30" x14ac:dyDescent="0.2">
      <c r="A94" s="109"/>
      <c r="B94" s="28" t="str">
        <f>Criteria!B93</f>
        <v>RGAA</v>
      </c>
      <c r="C94" s="28" t="str">
        <f>Criteria!C93</f>
        <v>12.3</v>
      </c>
      <c r="D94" s="23" t="str">
        <f>Criteria!D93</f>
        <v>Is the site map page relevant?</v>
      </c>
      <c r="E94" s="23" t="s">
        <v>131</v>
      </c>
      <c r="F94" s="29" t="s">
        <v>136</v>
      </c>
      <c r="G94" s="23"/>
      <c r="H94" s="23"/>
    </row>
    <row r="95" spans="1:8" ht="30" x14ac:dyDescent="0.2">
      <c r="A95" s="109"/>
      <c r="B95" s="28" t="str">
        <f>Criteria!B94</f>
        <v>RGAA</v>
      </c>
      <c r="C95" s="28" t="str">
        <f>Criteria!C94</f>
        <v>12.4</v>
      </c>
      <c r="D95" s="23" t="str">
        <f>Criteria!D94</f>
        <v>In each set of pages, is the site map page accessible from an identical functionality?</v>
      </c>
      <c r="E95" s="23" t="s">
        <v>131</v>
      </c>
      <c r="F95" s="29" t="s">
        <v>136</v>
      </c>
      <c r="G95" s="23"/>
      <c r="H95" s="23"/>
    </row>
    <row r="96" spans="1:8" ht="30" x14ac:dyDescent="0.2">
      <c r="A96" s="109"/>
      <c r="B96" s="28" t="str">
        <f>Criteria!B95</f>
        <v>RGAA</v>
      </c>
      <c r="C96" s="28" t="str">
        <f>Criteria!C95</f>
        <v>12.5</v>
      </c>
      <c r="D96" s="23" t="str">
        <f>Criteria!D95</f>
        <v>In each set of pages, is the search engine reachable in the same way?</v>
      </c>
      <c r="E96" s="23" t="s">
        <v>131</v>
      </c>
      <c r="F96" s="29" t="s">
        <v>136</v>
      </c>
      <c r="G96" s="23"/>
      <c r="H96" s="23"/>
    </row>
    <row r="97" spans="1:8" ht="45" x14ac:dyDescent="0.2">
      <c r="A97" s="109"/>
      <c r="B97" s="28" t="str">
        <f>Criteria!B96</f>
        <v>RGAA</v>
      </c>
      <c r="C97" s="28" t="str">
        <f>Criteria!C96</f>
        <v>12.6</v>
      </c>
      <c r="D97" s="23" t="str">
        <f>Criteria!D96</f>
        <v>Can content grouping regions present in several web pages (header, main navigation, main content, footer and search engine) be reached or avoided?</v>
      </c>
      <c r="E97" s="23" t="s">
        <v>131</v>
      </c>
      <c r="F97" s="29" t="s">
        <v>136</v>
      </c>
      <c r="G97" s="23"/>
      <c r="H97" s="23"/>
    </row>
    <row r="98" spans="1:8" ht="30" x14ac:dyDescent="0.2">
      <c r="A98" s="109"/>
      <c r="B98" s="28" t="str">
        <f>Criteria!B97</f>
        <v>RGAA</v>
      </c>
      <c r="C98" s="28" t="str">
        <f>Criteria!C97</f>
        <v>12.7</v>
      </c>
      <c r="D98" s="23" t="str">
        <f>Criteria!D97</f>
        <v>On each web page, is there a bypass or skip link to the main content region (excluding special cases)?</v>
      </c>
      <c r="E98" s="23" t="s">
        <v>131</v>
      </c>
      <c r="F98" s="29" t="s">
        <v>136</v>
      </c>
      <c r="G98" s="23"/>
      <c r="H98" s="23"/>
    </row>
    <row r="99" spans="1:8" ht="30" x14ac:dyDescent="0.2">
      <c r="A99" s="109"/>
      <c r="B99" s="28" t="str">
        <f>Criteria!B98</f>
        <v>RGAA</v>
      </c>
      <c r="C99" s="28" t="str">
        <f>Criteria!C98</f>
        <v>12.8</v>
      </c>
      <c r="D99" s="23" t="str">
        <f>Criteria!D98</f>
        <v>On each web page, is the navigation sequence consistent?</v>
      </c>
      <c r="E99" s="23" t="s">
        <v>131</v>
      </c>
      <c r="F99" s="29" t="s">
        <v>136</v>
      </c>
      <c r="G99" s="23"/>
      <c r="H99" s="23"/>
    </row>
    <row r="100" spans="1:8" ht="30" x14ac:dyDescent="0.2">
      <c r="A100" s="109"/>
      <c r="B100" s="28" t="str">
        <f>Criteria!B99</f>
        <v>RGAA</v>
      </c>
      <c r="C100" s="28" t="str">
        <f>Criteria!C99</f>
        <v>12.9</v>
      </c>
      <c r="D100" s="23" t="str">
        <f>Criteria!D99</f>
        <v>On each web page, navigation must not contain any keyboard traps. Is this rule respected?</v>
      </c>
      <c r="E100" s="23" t="s">
        <v>131</v>
      </c>
      <c r="F100" s="29" t="s">
        <v>136</v>
      </c>
      <c r="G100" s="23"/>
      <c r="H100" s="23"/>
    </row>
    <row r="101" spans="1:8" ht="45" x14ac:dyDescent="0.2">
      <c r="A101" s="109"/>
      <c r="B101" s="28" t="str">
        <f>Criteria!B100</f>
        <v>RGAA</v>
      </c>
      <c r="C101" s="28" t="str">
        <f>Criteria!C100</f>
        <v>12.10</v>
      </c>
      <c r="D101" s="23" t="str">
        <f>Criteria!D100</f>
        <v>On each web page, are keyboard shortcuts using only one key (lowercase or uppercase letter, punctuation, number or symbol) controllable by the user?</v>
      </c>
      <c r="E101" s="23" t="s">
        <v>131</v>
      </c>
      <c r="F101" s="29" t="s">
        <v>136</v>
      </c>
      <c r="G101" s="23"/>
      <c r="H101" s="23"/>
    </row>
    <row r="102" spans="1:8" ht="60" x14ac:dyDescent="0.2">
      <c r="A102" s="110"/>
      <c r="B102" s="28" t="str">
        <f>Criteria!B101</f>
        <v>RGAA</v>
      </c>
      <c r="C102" s="28" t="str">
        <f>Criteria!C101</f>
        <v>12.11</v>
      </c>
      <c r="D102" s="23" t="str">
        <f>Criteria!D101</f>
        <v>On each web page, is the additional content that appears when hovering over, focusing on or activating a user interface component accessible by keyboard if necessary?</v>
      </c>
      <c r="E102" s="23" t="s">
        <v>131</v>
      </c>
      <c r="F102" s="29" t="s">
        <v>136</v>
      </c>
      <c r="G102" s="23"/>
      <c r="H102" s="23"/>
    </row>
    <row r="103" spans="1:8" ht="45" x14ac:dyDescent="0.2">
      <c r="A103" s="108" t="str">
        <f>Criteria!$A$102</f>
        <v>CONSULTATION</v>
      </c>
      <c r="B103" s="28" t="str">
        <f>Criteria!B102</f>
        <v>RGAA</v>
      </c>
      <c r="C103" s="28" t="str">
        <f>Criteria!C102</f>
        <v>13.1</v>
      </c>
      <c r="D103" s="23" t="str">
        <f>Criteria!D102</f>
        <v>For each web page, does the user have control over each time limit for modifying the content (excluding special cases)?</v>
      </c>
      <c r="E103" s="23" t="s">
        <v>131</v>
      </c>
      <c r="F103" s="29" t="s">
        <v>136</v>
      </c>
      <c r="G103" s="23"/>
      <c r="H103" s="23"/>
    </row>
    <row r="104" spans="1:8" ht="45" x14ac:dyDescent="0.2">
      <c r="A104" s="109"/>
      <c r="B104" s="28" t="str">
        <f>Criteria!B103</f>
        <v>RGAA</v>
      </c>
      <c r="C104" s="28" t="str">
        <f>Criteria!C103</f>
        <v>13.2</v>
      </c>
      <c r="D104" s="23" t="str">
        <f>Criteria!D103</f>
        <v>On each web page, the opening of a new window must not be triggered without user action. Is this rule respected?</v>
      </c>
      <c r="E104" s="23" t="s">
        <v>131</v>
      </c>
      <c r="F104" s="29" t="s">
        <v>136</v>
      </c>
      <c r="G104" s="23"/>
      <c r="H104" s="23"/>
    </row>
    <row r="105" spans="1:8" ht="45" x14ac:dyDescent="0.2">
      <c r="A105" s="109"/>
      <c r="B105" s="28" t="str">
        <f>Criteria!B104</f>
        <v>RGAA</v>
      </c>
      <c r="C105" s="28" t="str">
        <f>Criteria!C104</f>
        <v>13.3</v>
      </c>
      <c r="D105" s="23" t="str">
        <f>Criteria!D104</f>
        <v>On each web page, does each downloadable office document have an accessible version (excluding special cases)?</v>
      </c>
      <c r="E105" s="23" t="s">
        <v>131</v>
      </c>
      <c r="F105" s="29" t="s">
        <v>136</v>
      </c>
      <c r="G105" s="23"/>
      <c r="H105" s="23"/>
    </row>
    <row r="106" spans="1:8" ht="30" x14ac:dyDescent="0.2">
      <c r="A106" s="109"/>
      <c r="B106" s="28" t="str">
        <f>Criteria!B105</f>
        <v>RGAA</v>
      </c>
      <c r="C106" s="28" t="str">
        <f>Criteria!C105</f>
        <v>13.4</v>
      </c>
      <c r="D106" s="23" t="str">
        <f>Criteria!D105</f>
        <v>For each office document with an accessible version, does this version offer the same information?</v>
      </c>
      <c r="E106" s="23" t="s">
        <v>131</v>
      </c>
      <c r="F106" s="29" t="s">
        <v>136</v>
      </c>
      <c r="G106" s="23"/>
      <c r="H106" s="23"/>
    </row>
    <row r="107" spans="1:8" ht="30" x14ac:dyDescent="0.2">
      <c r="A107" s="109"/>
      <c r="B107" s="28" t="str">
        <f>Criteria!B106</f>
        <v>RGAA</v>
      </c>
      <c r="C107" s="28" t="str">
        <f>Criteria!C106</f>
        <v>13.5</v>
      </c>
      <c r="D107" s="23" t="str">
        <f>Criteria!D106</f>
        <v>Is there an alternative to every cryptic content (ASCII art, emoticon, cryptic syntax) on every web page?</v>
      </c>
      <c r="E107" s="23" t="s">
        <v>131</v>
      </c>
      <c r="F107" s="29" t="s">
        <v>136</v>
      </c>
      <c r="G107" s="23"/>
      <c r="H107" s="23"/>
    </row>
    <row r="108" spans="1:8" ht="45" x14ac:dyDescent="0.2">
      <c r="A108" s="109"/>
      <c r="B108" s="28" t="str">
        <f>Criteria!B107</f>
        <v>RGAA</v>
      </c>
      <c r="C108" s="28" t="str">
        <f>Criteria!C107</f>
        <v>13.6</v>
      </c>
      <c r="D108" s="23" t="str">
        <f>Criteria!D107</f>
        <v>On each web page, for each cryptic content (ASCII art, emoticon, cryptic syntax) having an alternative, is this alternative relevant?</v>
      </c>
      <c r="E108" s="23" t="s">
        <v>131</v>
      </c>
      <c r="F108" s="29" t="s">
        <v>136</v>
      </c>
      <c r="G108" s="23"/>
      <c r="H108" s="23"/>
    </row>
    <row r="109" spans="1:8" ht="30" x14ac:dyDescent="0.2">
      <c r="A109" s="109"/>
      <c r="B109" s="28" t="str">
        <f>Criteria!B108</f>
        <v>RGAA</v>
      </c>
      <c r="C109" s="28" t="str">
        <f>Criteria!C108</f>
        <v>13.7</v>
      </c>
      <c r="D109" s="23" t="str">
        <f>Criteria!D108</f>
        <v>On each web page, are sudden changes in brightness or blinking used correctly?</v>
      </c>
      <c r="E109" s="23" t="s">
        <v>131</v>
      </c>
      <c r="F109" s="29" t="s">
        <v>136</v>
      </c>
      <c r="G109" s="23"/>
      <c r="H109" s="23"/>
    </row>
    <row r="110" spans="1:8" ht="30" x14ac:dyDescent="0.2">
      <c r="A110" s="109"/>
      <c r="B110" s="28" t="str">
        <f>Criteria!B109</f>
        <v>RGAA</v>
      </c>
      <c r="C110" s="28" t="str">
        <f>Criteria!C109</f>
        <v>13.8</v>
      </c>
      <c r="D110" s="23" t="str">
        <f>Criteria!D109</f>
        <v>On each web page, is every moving or blinking content controllable by the user?</v>
      </c>
      <c r="E110" s="23" t="s">
        <v>131</v>
      </c>
      <c r="F110" s="29" t="s">
        <v>136</v>
      </c>
    </row>
    <row r="111" spans="1:8" ht="45" x14ac:dyDescent="0.2">
      <c r="A111" s="109"/>
      <c r="B111" s="28" t="str">
        <f>Criteria!B110</f>
        <v>RGAA</v>
      </c>
      <c r="C111" s="28" t="str">
        <f>Criteria!C110</f>
        <v>13.9</v>
      </c>
      <c r="D111" s="23" t="str">
        <f>Criteria!D110</f>
        <v>On each web page, can the content be viewed in any screen orientation (portrait or landscape) (excluding special cases)?</v>
      </c>
      <c r="E111" s="23" t="s">
        <v>131</v>
      </c>
      <c r="F111" s="29" t="s">
        <v>136</v>
      </c>
    </row>
    <row r="112" spans="1:8" ht="45" x14ac:dyDescent="0.2">
      <c r="A112" s="109"/>
      <c r="B112" s="28" t="str">
        <f>Criteria!B111</f>
        <v>RGAA</v>
      </c>
      <c r="C112" s="28" t="str">
        <f>Criteria!C111</f>
        <v>13.10</v>
      </c>
      <c r="D112" s="23" t="str">
        <f>Criteria!D111</f>
        <v>On each web page, can the features usable or available by means of a complex gesture also be available by means of a simple gesture (excluding special cases)?</v>
      </c>
      <c r="E112" s="23" t="s">
        <v>131</v>
      </c>
      <c r="F112" s="29" t="s">
        <v>136</v>
      </c>
    </row>
    <row r="113" spans="1:6" ht="45" x14ac:dyDescent="0.2">
      <c r="A113" s="109"/>
      <c r="B113" s="28" t="str">
        <f>Criteria!B112</f>
        <v>RGAA</v>
      </c>
      <c r="C113" s="28" t="str">
        <f>Criteria!C112</f>
        <v>13.11</v>
      </c>
      <c r="D113" s="23" t="str">
        <f>Criteria!D112</f>
        <v>On each web page, can actions triggered by a pointing device on a single point on the screen be cancelled (except in special cases)?</v>
      </c>
      <c r="E113" s="23" t="s">
        <v>131</v>
      </c>
      <c r="F113" s="29" t="s">
        <v>136</v>
      </c>
    </row>
    <row r="114" spans="1:6" ht="45" x14ac:dyDescent="0.2">
      <c r="A114" s="109"/>
      <c r="B114" s="28" t="str">
        <f>Criteria!B113</f>
        <v>RGAA</v>
      </c>
      <c r="C114" s="28" t="str">
        <f>Criteria!C113</f>
        <v>13.12</v>
      </c>
      <c r="D114" s="23" t="str">
        <f>Criteria!D113</f>
        <v>On each web page, can the features that involve movement to or from the device be satisfied in an alternative way (excluding special cases)?</v>
      </c>
      <c r="E114" s="23" t="s">
        <v>131</v>
      </c>
      <c r="F114" s="29" t="s">
        <v>136</v>
      </c>
    </row>
    <row r="115" spans="1:6" ht="60" x14ac:dyDescent="0.2">
      <c r="A115" s="109"/>
      <c r="B115" s="28" t="str">
        <f>Criteria!B114</f>
        <v>-</v>
      </c>
      <c r="C115" s="28" t="str">
        <f>Criteria!C114</f>
        <v>13.13</v>
      </c>
      <c r="D115" s="23" t="str">
        <f>Criteria!D114</f>
        <v>For each document conversion feature, is the accessibility information available in the source document kept in the destination document (excluding special cases)?</v>
      </c>
      <c r="E115" s="23" t="s">
        <v>131</v>
      </c>
      <c r="F115" s="29" t="s">
        <v>136</v>
      </c>
    </row>
    <row r="116" spans="1:6" ht="45" x14ac:dyDescent="0.2">
      <c r="A116" s="110"/>
      <c r="B116" s="28" t="str">
        <f>Criteria!B115</f>
        <v>-</v>
      </c>
      <c r="C116" s="28" t="str">
        <f>Criteria!C115</f>
        <v>13.14</v>
      </c>
      <c r="D116" s="23" t="str">
        <f>Criteria!D115</f>
        <v>Does each identification or control feature that relies on the use of biological characteristics of the user have an alternative method?</v>
      </c>
      <c r="E116" s="23" t="s">
        <v>131</v>
      </c>
      <c r="F116" s="29" t="s">
        <v>136</v>
      </c>
    </row>
    <row r="117" spans="1:6" ht="45" x14ac:dyDescent="0.2">
      <c r="A117" s="108" t="str">
        <f>Criteria!$A$116</f>
        <v>DOC &amp; ACCESSIBILITY FEATURES</v>
      </c>
      <c r="B117" s="28" t="str">
        <f>Criteria!B116</f>
        <v>-</v>
      </c>
      <c r="C117" s="28" t="str">
        <f>Criteria!C116</f>
        <v>14.1</v>
      </c>
      <c r="D117" s="23" t="str">
        <f>Criteria!D116</f>
        <v>Does the website's documentation describe the accessibility features available and information relating to compatibility with accessibility?</v>
      </c>
      <c r="E117" s="23" t="s">
        <v>131</v>
      </c>
      <c r="F117" s="29" t="s">
        <v>136</v>
      </c>
    </row>
    <row r="118" spans="1:6" ht="75" x14ac:dyDescent="0.2">
      <c r="A118" s="109"/>
      <c r="B118" s="28" t="str">
        <f>Criteria!B117</f>
        <v>-</v>
      </c>
      <c r="C118" s="28" t="str">
        <f>Criteria!C117</f>
        <v>14.2</v>
      </c>
      <c r="D118" s="23" t="str">
        <f>Criteria!D117</f>
        <v>For each accessibility feature described in the documentation, the mechanism for enabling an accessibility feature meets the accessibility needs of the users concerned. Is this rule respected (excluding special cases)?</v>
      </c>
      <c r="E118" s="23" t="s">
        <v>131</v>
      </c>
      <c r="F118" s="29" t="s">
        <v>136</v>
      </c>
    </row>
    <row r="119" spans="1:6" ht="30" x14ac:dyDescent="0.2">
      <c r="A119" s="110"/>
      <c r="B119" s="28" t="str">
        <f>Criteria!B118</f>
        <v>-</v>
      </c>
      <c r="C119" s="28" t="str">
        <f>Criteria!C118</f>
        <v>14.3</v>
      </c>
      <c r="D119" s="23" t="str">
        <f>Criteria!D118</f>
        <v>Does the website documentation comply with the digital accessibility rules?</v>
      </c>
      <c r="E119" s="23" t="s">
        <v>131</v>
      </c>
      <c r="F119" s="29" t="s">
        <v>136</v>
      </c>
    </row>
    <row r="120" spans="1:6" ht="45" x14ac:dyDescent="0.2">
      <c r="A120" s="108" t="str">
        <f>Criteria!$A$119</f>
        <v>EDITING TOOLS</v>
      </c>
      <c r="B120" s="28" t="str">
        <f>Criteria!B119</f>
        <v>-</v>
      </c>
      <c r="C120" s="28" t="str">
        <f>Criteria!C119</f>
        <v>15.1</v>
      </c>
      <c r="D120" s="23" t="str">
        <f>Criteria!D119</f>
        <v>Does each editing tool allow you to define the accessibility information needed to create content that complies with the digital accessibility rules?</v>
      </c>
      <c r="E120" s="23" t="s">
        <v>131</v>
      </c>
      <c r="F120" s="29" t="s">
        <v>136</v>
      </c>
    </row>
    <row r="121" spans="1:6" ht="45" x14ac:dyDescent="0.2">
      <c r="A121" s="109"/>
      <c r="B121" s="28" t="str">
        <f>Criteria!B120</f>
        <v>-</v>
      </c>
      <c r="C121" s="28" t="str">
        <f>Criteria!C120</f>
        <v>15.2</v>
      </c>
      <c r="D121" s="23" t="str">
        <f>Criteria!D120</f>
        <v>Does each editing tool provide help with creating content that complies with the digital accessibility rules?</v>
      </c>
      <c r="E121" s="23" t="s">
        <v>131</v>
      </c>
      <c r="F121" s="29" t="s">
        <v>136</v>
      </c>
    </row>
    <row r="122" spans="1:6" ht="45" x14ac:dyDescent="0.2">
      <c r="A122" s="109"/>
      <c r="B122" s="28" t="str">
        <f>Criteria!B121</f>
        <v>-</v>
      </c>
      <c r="C122" s="28" t="str">
        <f>Criteria!C121</f>
        <v>15.3</v>
      </c>
      <c r="D122" s="23" t="str">
        <f>Criteria!D121</f>
        <v>Does the content generated by each transformation comply with the digital accessibility rules (excluding special cases)?</v>
      </c>
      <c r="E122" s="23" t="s">
        <v>131</v>
      </c>
      <c r="F122" s="29" t="s">
        <v>136</v>
      </c>
    </row>
    <row r="123" spans="1:6" ht="45" x14ac:dyDescent="0.2">
      <c r="A123" s="109"/>
      <c r="B123" s="28" t="str">
        <f>Criteria!B122</f>
        <v>-</v>
      </c>
      <c r="C123" s="28" t="str">
        <f>Criteria!C122</f>
        <v>15.4</v>
      </c>
      <c r="D123" s="23" t="str">
        <f>Criteria!D122</f>
        <v>For each accessibility error identified by an automatic or semi-automatic accessibility test, does the editing tool provide suggestions for repair?</v>
      </c>
      <c r="E123" s="23" t="s">
        <v>131</v>
      </c>
      <c r="F123" s="29" t="s">
        <v>136</v>
      </c>
    </row>
    <row r="124" spans="1:6" ht="45" x14ac:dyDescent="0.2">
      <c r="A124" s="109"/>
      <c r="B124" s="28" t="str">
        <f>Criteria!B123</f>
        <v>-</v>
      </c>
      <c r="C124" s="28" t="str">
        <f>Criteria!C123</f>
        <v>15.5</v>
      </c>
      <c r="D124" s="23" t="str">
        <f>Criteria!D123</f>
        <v>For each set of templates, at least one template complies with the digital accessibility rules. Is this rule respected?</v>
      </c>
      <c r="E124" s="23" t="s">
        <v>131</v>
      </c>
      <c r="F124" s="29" t="s">
        <v>136</v>
      </c>
    </row>
    <row r="125" spans="1:6" ht="30" x14ac:dyDescent="0.2">
      <c r="A125" s="110"/>
      <c r="B125" s="28" t="str">
        <f>Criteria!B124</f>
        <v>-</v>
      </c>
      <c r="C125" s="28" t="str">
        <f>Criteria!C124</f>
        <v>15.6</v>
      </c>
      <c r="D125" s="23" t="str">
        <f>Criteria!D124</f>
        <v>Is each template that makes it possible to comply with the digital accessibility rules clearly identifiable?</v>
      </c>
      <c r="E125" s="23" t="s">
        <v>131</v>
      </c>
      <c r="F125" s="29" t="s">
        <v>136</v>
      </c>
    </row>
    <row r="126" spans="1:6" ht="60" x14ac:dyDescent="0.2">
      <c r="A126" s="108" t="str">
        <f>Criteria!$A$125</f>
        <v>SUPPORT SERVICES</v>
      </c>
      <c r="B126" s="28" t="str">
        <f>Criteria!B125</f>
        <v>-</v>
      </c>
      <c r="C126" s="28" t="str">
        <f>Criteria!C125</f>
        <v>16.1</v>
      </c>
      <c r="D126" s="23" t="str">
        <f>Criteria!D125</f>
        <v>Does each support service provide information about the accessibility features and accessibility compatibility described in the documentation of the website?</v>
      </c>
      <c r="E126" s="23" t="s">
        <v>131</v>
      </c>
      <c r="F126" s="29" t="s">
        <v>136</v>
      </c>
    </row>
    <row r="127" spans="1:6" ht="45" x14ac:dyDescent="0.2">
      <c r="A127" s="109"/>
      <c r="B127" s="28" t="str">
        <f>Criteria!B126</f>
        <v>-</v>
      </c>
      <c r="C127" s="28" t="str">
        <f>Criteria!C126</f>
        <v>16.2</v>
      </c>
      <c r="D127" s="23" t="str">
        <f>Criteria!D126</f>
        <v>The support service meets the communication needs of people with disabilities directly or through a relay service. Is this rule respected?</v>
      </c>
      <c r="E127" s="23" t="s">
        <v>131</v>
      </c>
      <c r="F127" s="29" t="s">
        <v>136</v>
      </c>
    </row>
    <row r="128" spans="1:6" ht="30" x14ac:dyDescent="0.2">
      <c r="A128" s="110"/>
      <c r="B128" s="28" t="str">
        <f>Criteria!B127</f>
        <v>-</v>
      </c>
      <c r="C128" s="28" t="str">
        <f>Criteria!C127</f>
        <v>16.3</v>
      </c>
      <c r="D128" s="23" t="str">
        <f>Criteria!D127</f>
        <v>Does the documentation provided by the support service comply with the digital accessibility rules?</v>
      </c>
      <c r="E128" s="23" t="s">
        <v>131</v>
      </c>
      <c r="F128" s="29" t="s">
        <v>136</v>
      </c>
    </row>
    <row r="129" spans="1:6" ht="60" x14ac:dyDescent="0.2">
      <c r="A129" s="117" t="str">
        <f>Criteria!$A$128</f>
        <v>REAL-TIME COMMUNICATION</v>
      </c>
      <c r="B129" s="28" t="str">
        <f>Criteria!B128</f>
        <v>-</v>
      </c>
      <c r="C129" s="28" t="str">
        <f>Criteria!C128</f>
        <v>17.1</v>
      </c>
      <c r="D129" s="23" t="str">
        <f>Criteria!D128</f>
        <v>For each two-way voice communication web application, is the application capable of encoding and decoding this communication with a frequency range whose upper limit is at least 7,000 Hz?</v>
      </c>
      <c r="E129" s="23" t="s">
        <v>131</v>
      </c>
      <c r="F129" s="29" t="s">
        <v>136</v>
      </c>
    </row>
    <row r="130" spans="1:6" ht="45" x14ac:dyDescent="0.2">
      <c r="A130" s="109"/>
      <c r="B130" s="28" t="str">
        <f>Criteria!B129</f>
        <v>-</v>
      </c>
      <c r="C130" s="28" t="str">
        <f>Criteria!C129</f>
        <v>17.2</v>
      </c>
      <c r="D130" s="23" t="str">
        <f>Criteria!D129</f>
        <v>Does every web application that enables two-way voice communication have real-time text communication functionality?</v>
      </c>
      <c r="E130" s="23" t="s">
        <v>131</v>
      </c>
      <c r="F130" s="29" t="s">
        <v>136</v>
      </c>
    </row>
    <row r="131" spans="1:6" ht="45" x14ac:dyDescent="0.2">
      <c r="A131" s="109"/>
      <c r="B131" s="28" t="str">
        <f>Criteria!B130</f>
        <v>-</v>
      </c>
      <c r="C131" s="28" t="str">
        <f>Criteria!C130</f>
        <v>17.3</v>
      </c>
      <c r="D131" s="23" t="str">
        <f>Criteria!D130</f>
        <v>For each web application that enables two-way voice communication and real-time text, can both modes be used simultaneously?</v>
      </c>
      <c r="E131" s="23" t="s">
        <v>131</v>
      </c>
      <c r="F131" s="29" t="s">
        <v>136</v>
      </c>
    </row>
    <row r="132" spans="1:6" ht="30" x14ac:dyDescent="0.2">
      <c r="A132" s="109"/>
      <c r="B132" s="28" t="str">
        <f>Criteria!B131</f>
        <v>-</v>
      </c>
      <c r="C132" s="28" t="str">
        <f>Criteria!C131</f>
        <v>17.4</v>
      </c>
      <c r="D132" s="23" t="str">
        <f>Criteria!D131</f>
        <v>For each real-time text (RTT) functionality, can the messages be identified (excluding special cases)?</v>
      </c>
      <c r="E132" s="23" t="s">
        <v>131</v>
      </c>
      <c r="F132" s="29" t="s">
        <v>136</v>
      </c>
    </row>
    <row r="133" spans="1:6" ht="30" x14ac:dyDescent="0.2">
      <c r="A133" s="109"/>
      <c r="B133" s="28" t="str">
        <f>Criteria!B132</f>
        <v>-</v>
      </c>
      <c r="C133" s="28" t="str">
        <f>Criteria!C132</f>
        <v>17.5</v>
      </c>
      <c r="D133" s="23" t="str">
        <f>Criteria!D132</f>
        <v>For each two-way voice communication web application, is there a visual indicator of oral activity?</v>
      </c>
      <c r="E133" s="23" t="s">
        <v>131</v>
      </c>
      <c r="F133" s="29" t="s">
        <v>136</v>
      </c>
    </row>
    <row r="134" spans="1:6" ht="60" x14ac:dyDescent="0.2">
      <c r="A134" s="109"/>
      <c r="B134" s="28" t="str">
        <f>Criteria!B133</f>
        <v>-</v>
      </c>
      <c r="C134" s="28" t="str">
        <f>Criteria!C133</f>
        <v>17.6</v>
      </c>
      <c r="D134" s="23" t="str">
        <f>Criteria!D133</f>
        <v>Does each real-time text communication web application that can interact with other real-time text communication applications comply with the interoperability rules in force?</v>
      </c>
      <c r="E134" s="23" t="s">
        <v>131</v>
      </c>
      <c r="F134" s="29" t="s">
        <v>136</v>
      </c>
    </row>
    <row r="135" spans="1:6" ht="45" x14ac:dyDescent="0.2">
      <c r="A135" s="109"/>
      <c r="B135" s="28" t="str">
        <f>Criteria!B134</f>
        <v>-</v>
      </c>
      <c r="C135" s="28" t="str">
        <f>Criteria!C134</f>
        <v>17.7</v>
      </c>
      <c r="D135" s="23" t="str">
        <f>Criteria!D134</f>
        <v>For each real-time text communication (RTT) web application, the transmission time for each input unit is 500ms or less. Is this rule respected?</v>
      </c>
      <c r="E135" s="23" t="s">
        <v>131</v>
      </c>
      <c r="F135" s="29" t="s">
        <v>136</v>
      </c>
    </row>
    <row r="136" spans="1:6" ht="30" x14ac:dyDescent="0.2">
      <c r="A136" s="109"/>
      <c r="B136" s="28" t="str">
        <f>Criteria!B135</f>
        <v>-</v>
      </c>
      <c r="C136" s="28" t="str">
        <f>Criteria!C135</f>
        <v>17.8</v>
      </c>
      <c r="D136" s="23" t="str">
        <f>Criteria!D135</f>
        <v>For each telecommunication web application, is it possible to identify the person initiating a call?</v>
      </c>
      <c r="E136" s="23" t="s">
        <v>131</v>
      </c>
      <c r="F136" s="29" t="s">
        <v>136</v>
      </c>
    </row>
    <row r="137" spans="1:6" ht="60" x14ac:dyDescent="0.2">
      <c r="A137" s="109"/>
      <c r="B137" s="28" t="str">
        <f>Criteria!B136</f>
        <v>-</v>
      </c>
      <c r="C137" s="28" t="str">
        <f>Criteria!C136</f>
        <v>17.9</v>
      </c>
      <c r="D137" s="23" t="str">
        <f>Criteria!D136</f>
        <v>For each two-way voice communication web application which makes it possible to identify the activity of a speaker, it is possible to identify the activity of a signer. Is this rule respected?</v>
      </c>
      <c r="E137" s="23" t="s">
        <v>131</v>
      </c>
      <c r="F137" s="29" t="s">
        <v>136</v>
      </c>
    </row>
    <row r="138" spans="1:6" ht="45" x14ac:dyDescent="0.2">
      <c r="A138" s="109"/>
      <c r="B138" s="28" t="str">
        <f>Criteria!B137</f>
        <v>-</v>
      </c>
      <c r="C138" s="28" t="str">
        <f>Criteria!C137</f>
        <v>17.10</v>
      </c>
      <c r="D138" s="23" t="str">
        <f>Criteria!D137</f>
        <v>For each two-way voice communication web application that has voice-based services, can these be used without the need to listen or speak?</v>
      </c>
      <c r="E138" s="23" t="s">
        <v>131</v>
      </c>
      <c r="F138" s="29" t="s">
        <v>136</v>
      </c>
    </row>
    <row r="139" spans="1:6" ht="45" x14ac:dyDescent="0.2">
      <c r="A139" s="110"/>
      <c r="B139" s="28" t="str">
        <f>Criteria!B138</f>
        <v>-</v>
      </c>
      <c r="C139" s="28" t="str">
        <f>Criteria!C138</f>
        <v>17.11</v>
      </c>
      <c r="D139" s="23" t="str">
        <f>Criteria!D138</f>
        <v>For each two-way voice communication web application that has real-time video, is the quality of the video sufficient?</v>
      </c>
      <c r="E139" s="23" t="s">
        <v>131</v>
      </c>
      <c r="F139" s="29" t="s">
        <v>136</v>
      </c>
    </row>
  </sheetData>
  <mergeCells count="19">
    <mergeCell ref="A1:H1"/>
    <mergeCell ref="A2:H2"/>
    <mergeCell ref="A18:A35"/>
    <mergeCell ref="A36:A43"/>
    <mergeCell ref="A44:A45"/>
    <mergeCell ref="A46:A50"/>
    <mergeCell ref="A4:A12"/>
    <mergeCell ref="A13:A14"/>
    <mergeCell ref="A15:A17"/>
    <mergeCell ref="A117:A119"/>
    <mergeCell ref="A120:A125"/>
    <mergeCell ref="A126:A128"/>
    <mergeCell ref="A129:A139"/>
    <mergeCell ref="A51:A60"/>
    <mergeCell ref="A61:A64"/>
    <mergeCell ref="A65:A78"/>
    <mergeCell ref="A79:A91"/>
    <mergeCell ref="A92:A102"/>
    <mergeCell ref="A103:A116"/>
  </mergeCells>
  <conditionalFormatting sqref="E4:E139">
    <cfRule type="cellIs" dxfId="104" priority="5" operator="equal">
      <formula>"NA"</formula>
    </cfRule>
    <cfRule type="cellIs" dxfId="103" priority="3" operator="equal">
      <formula>"C"</formula>
    </cfRule>
    <cfRule type="cellIs" dxfId="102" priority="4" operator="equal">
      <formula>"NC"</formula>
    </cfRule>
    <cfRule type="cellIs" dxfId="101" priority="6" operator="equal">
      <formula>"NT"</formula>
    </cfRule>
  </conditionalFormatting>
  <conditionalFormatting sqref="F4:F139">
    <cfRule type="cellIs" dxfId="100" priority="1" operator="equal">
      <formula>"D"</formula>
    </cfRule>
    <cfRule type="cellIs" dxfId="99" priority="7" operator="equal">
      <formula>"E"</formula>
    </cfRule>
    <cfRule type="cellIs" dxfId="98" priority="8" operator="equal">
      <formula>"N"</formula>
    </cfRule>
  </conditionalFormatting>
  <dataValidations count="2">
    <dataValidation type="list" operator="equal" showErrorMessage="1" sqref="E4:E139" xr:uid="{00000000-0002-0000-0600-000000000000}">
      <formula1>"C,NC,NA,NT"</formula1>
      <formula2>0</formula2>
    </dataValidation>
    <dataValidation type="list" operator="equal" showErrorMessage="1" sqref="F4:F139" xr:uid="{EEDEC7CC-9935-F543-8039-1706561D6AE5}">
      <formula1>"D,E,N"</formula1>
    </dataValidation>
  </dataValidations>
  <pageMargins left="0.39374999999999999" right="0.39374999999999999" top="0.53263888888888899" bottom="0.39374999999999999" header="0.39374999999999999" footer="0.39374999999999999"/>
  <pageSetup scale="74" pageOrder="overThenDown" orientation="portrait" horizontalDpi="300" verticalDpi="300" r:id="rId1"/>
  <headerFooter>
    <oddHeader>&amp;L&amp;10RGAA 3.0 - Relevé pour le site : wwww.site.fr&amp;R&amp;10&amp;P/&amp;N - &amp;A</oddHead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Feuil7"/>
  <dimension ref="A1:AMJ139"/>
  <sheetViews>
    <sheetView zoomScaleNormal="100" workbookViewId="0">
      <selection activeCell="A2" sqref="A2:H2"/>
    </sheetView>
  </sheetViews>
  <sheetFormatPr defaultColWidth="9.5546875" defaultRowHeight="15" x14ac:dyDescent="0.2"/>
  <cols>
    <col min="1" max="1" width="4.109375" customWidth="1"/>
    <col min="2" max="2" width="4.5546875" bestFit="1" customWidth="1"/>
    <col min="3" max="3" width="5.5546875" style="11" customWidth="1"/>
    <col min="4" max="4" width="39.88671875" style="1" customWidth="1"/>
    <col min="5" max="5" width="3.88671875" style="1" customWidth="1"/>
    <col min="6" max="6" width="3.109375" style="1" customWidth="1"/>
    <col min="7" max="7" width="79.88671875" style="1" customWidth="1"/>
    <col min="8" max="8" width="22.88671875" style="1" customWidth="1"/>
    <col min="9" max="9" width="64.33203125" style="1" customWidth="1"/>
    <col min="10" max="65" width="9.5546875" style="1"/>
    <col min="1025" max="1025" width="7.33203125" customWidth="1"/>
  </cols>
  <sheetData>
    <row r="1" spans="1:1024" ht="15.6" customHeight="1" x14ac:dyDescent="0.2">
      <c r="A1" s="93" t="s">
        <v>184</v>
      </c>
      <c r="B1" s="93"/>
      <c r="C1" s="93"/>
      <c r="D1" s="93"/>
      <c r="E1" s="93"/>
      <c r="F1" s="93"/>
      <c r="G1" s="93"/>
      <c r="H1" s="93"/>
    </row>
    <row r="2" spans="1:1024" x14ac:dyDescent="0.2">
      <c r="A2" s="118" t="s">
        <v>244</v>
      </c>
      <c r="B2" s="118"/>
      <c r="C2" s="118"/>
      <c r="D2" s="118"/>
      <c r="E2" s="118"/>
      <c r="F2" s="118"/>
      <c r="G2" s="118"/>
      <c r="H2" s="118"/>
    </row>
    <row r="3" spans="1:1024" ht="117.75" x14ac:dyDescent="0.2">
      <c r="A3" s="88" t="s">
        <v>218</v>
      </c>
      <c r="B3" s="88" t="s">
        <v>155</v>
      </c>
      <c r="C3" s="88" t="s">
        <v>235</v>
      </c>
      <c r="D3" s="47" t="s">
        <v>236</v>
      </c>
      <c r="E3" s="88" t="s">
        <v>240</v>
      </c>
      <c r="F3" s="88" t="s">
        <v>241</v>
      </c>
      <c r="G3" s="47" t="s">
        <v>242</v>
      </c>
      <c r="H3" s="47" t="s">
        <v>243</v>
      </c>
    </row>
    <row r="4" spans="1:1024" ht="30" x14ac:dyDescent="0.2">
      <c r="A4" s="108" t="str">
        <f>Criteria!$A$3</f>
        <v>IMAGES</v>
      </c>
      <c r="B4" s="28" t="str">
        <f>Criteria!B3</f>
        <v>RGAA</v>
      </c>
      <c r="C4" s="28" t="str">
        <f>Criteria!C3</f>
        <v>1.1</v>
      </c>
      <c r="D4" s="23" t="str">
        <f>Criteria!D3</f>
        <v>Does each image conveying information have a text alternative?</v>
      </c>
      <c r="E4" s="23" t="s">
        <v>131</v>
      </c>
      <c r="F4" s="29" t="s">
        <v>136</v>
      </c>
      <c r="G4" s="23"/>
      <c r="H4" s="23"/>
      <c r="I4"/>
    </row>
    <row r="5" spans="1:1024" ht="30" x14ac:dyDescent="0.2">
      <c r="A5" s="109"/>
      <c r="B5" s="28" t="str">
        <f>Criteria!B4</f>
        <v>RGAA</v>
      </c>
      <c r="C5" s="28" t="str">
        <f>Criteria!C4</f>
        <v>1.2</v>
      </c>
      <c r="D5" s="23" t="str">
        <f>Criteria!D4</f>
        <v>Is every decorative image correctly ignored by assistive technologies?</v>
      </c>
      <c r="E5" s="23" t="s">
        <v>131</v>
      </c>
      <c r="F5" s="29" t="s">
        <v>136</v>
      </c>
      <c r="G5" s="23"/>
      <c r="H5" s="23"/>
      <c r="AME5" s="12"/>
      <c r="AMF5" s="12"/>
      <c r="AMG5" s="12"/>
      <c r="AMH5" s="12"/>
      <c r="AMI5" s="12"/>
      <c r="AMJ5" s="12"/>
    </row>
    <row r="6" spans="1:1024" ht="45" x14ac:dyDescent="0.2">
      <c r="A6" s="109"/>
      <c r="B6" s="28" t="str">
        <f>Criteria!B5</f>
        <v>RGAA</v>
      </c>
      <c r="C6" s="28" t="str">
        <f>Criteria!C5</f>
        <v>1.3</v>
      </c>
      <c r="D6" s="23" t="str">
        <f>Criteria!D5</f>
        <v>For each image conveying information with a text alternative, is this alternative relevant (excluding special cases)?</v>
      </c>
      <c r="E6" s="23" t="s">
        <v>131</v>
      </c>
      <c r="F6" s="29" t="s">
        <v>136</v>
      </c>
      <c r="G6" s="23"/>
      <c r="H6" s="23"/>
    </row>
    <row r="7" spans="1:1024" ht="45" x14ac:dyDescent="0.2">
      <c r="A7" s="109"/>
      <c r="B7" s="28" t="str">
        <f>Criteria!B6</f>
        <v>RGAA</v>
      </c>
      <c r="C7" s="28" t="str">
        <f>Criteria!C6</f>
        <v>1.4</v>
      </c>
      <c r="D7" s="23" t="str">
        <f>Criteria!D6</f>
        <v>For each image used as a CAPTCHA or test image, with a text alternative, does this alternative make it possible to identify the nature and function of the image?</v>
      </c>
      <c r="E7" s="23" t="s">
        <v>131</v>
      </c>
      <c r="F7" s="29" t="s">
        <v>136</v>
      </c>
      <c r="G7" s="23"/>
      <c r="H7" s="23"/>
    </row>
    <row r="8" spans="1:1024" ht="45" x14ac:dyDescent="0.2">
      <c r="A8" s="109"/>
      <c r="B8" s="28" t="str">
        <f>Criteria!B7</f>
        <v>RGAA</v>
      </c>
      <c r="C8" s="28" t="str">
        <f>Criteria!C7</f>
        <v>1.5</v>
      </c>
      <c r="D8" s="23" t="str">
        <f>Criteria!D7</f>
        <v>For each image used as a CAPTCHA, is there an alternative access solution to the content or to the CAPTCHA function?</v>
      </c>
      <c r="E8" s="23" t="s">
        <v>131</v>
      </c>
      <c r="F8" s="29" t="s">
        <v>136</v>
      </c>
      <c r="G8" s="42"/>
      <c r="H8" s="23"/>
    </row>
    <row r="9" spans="1:1024" ht="30" x14ac:dyDescent="0.2">
      <c r="A9" s="109"/>
      <c r="B9" s="28" t="str">
        <f>Criteria!B8</f>
        <v>RGAA</v>
      </c>
      <c r="C9" s="28" t="str">
        <f>Criteria!C8</f>
        <v>1.6</v>
      </c>
      <c r="D9" s="23" t="str">
        <f>Criteria!D8</f>
        <v>Does each image conveying information have, if necessary, a detailed description?</v>
      </c>
      <c r="E9" s="23" t="s">
        <v>131</v>
      </c>
      <c r="F9" s="29" t="s">
        <v>136</v>
      </c>
      <c r="G9" s="23"/>
      <c r="H9" s="23"/>
    </row>
    <row r="10" spans="1:1024" ht="30" x14ac:dyDescent="0.2">
      <c r="A10" s="109"/>
      <c r="B10" s="28" t="str">
        <f>Criteria!B9</f>
        <v>RGAA</v>
      </c>
      <c r="C10" s="28" t="str">
        <f>Criteria!C9</f>
        <v>1.7</v>
      </c>
      <c r="D10" s="23" t="str">
        <f>Criteria!D9</f>
        <v>For each image conveying information with a detailed description, is this description relevant?</v>
      </c>
      <c r="E10" s="23" t="s">
        <v>131</v>
      </c>
      <c r="F10" s="29" t="s">
        <v>136</v>
      </c>
      <c r="G10" s="23"/>
      <c r="H10" s="23"/>
    </row>
    <row r="11" spans="1:1024" ht="60" x14ac:dyDescent="0.2">
      <c r="A11" s="109"/>
      <c r="B11" s="28" t="str">
        <f>Criteria!B10</f>
        <v>RGAA</v>
      </c>
      <c r="C11" s="28" t="str">
        <f>Criteria!C10</f>
        <v>1.8</v>
      </c>
      <c r="D11" s="23" t="str">
        <f>Criteria!D10</f>
        <v>In the absence of a replacement mechanism, each image of text conveying information must, if possible, be replaced by styled text. Is this rule respected (excluding special cases)?</v>
      </c>
      <c r="E11" s="23" t="s">
        <v>131</v>
      </c>
      <c r="F11" s="29" t="s">
        <v>136</v>
      </c>
      <c r="G11" s="23"/>
      <c r="H11" s="23"/>
    </row>
    <row r="12" spans="1:1024" ht="30" x14ac:dyDescent="0.2">
      <c r="A12" s="110"/>
      <c r="B12" s="28" t="str">
        <f>Criteria!B11</f>
        <v>RGAA</v>
      </c>
      <c r="C12" s="28" t="str">
        <f>Criteria!C11</f>
        <v>1.9</v>
      </c>
      <c r="D12" s="23" t="str">
        <f>Criteria!D11</f>
        <v>Is each image caption, if necessary, correctly linked to the corresponding image?</v>
      </c>
      <c r="E12" s="23" t="s">
        <v>131</v>
      </c>
      <c r="F12" s="29" t="s">
        <v>136</v>
      </c>
      <c r="G12" s="23"/>
      <c r="H12" s="23"/>
    </row>
    <row r="13" spans="1:1024" ht="30" x14ac:dyDescent="0.2">
      <c r="A13" s="108" t="str">
        <f>Criteria!$A$12</f>
        <v>FRAMES</v>
      </c>
      <c r="B13" s="28" t="str">
        <f>Criteria!B12</f>
        <v>RGAA</v>
      </c>
      <c r="C13" s="28" t="str">
        <f>Criteria!C12</f>
        <v>2.1</v>
      </c>
      <c r="D13" s="23" t="str">
        <f>Criteria!D12</f>
        <v>Does each frame have a frame title?</v>
      </c>
      <c r="E13" s="23" t="s">
        <v>131</v>
      </c>
      <c r="F13" s="29" t="s">
        <v>136</v>
      </c>
      <c r="G13" s="30"/>
      <c r="H13" s="23"/>
    </row>
    <row r="14" spans="1:1024" ht="30" x14ac:dyDescent="0.2">
      <c r="A14" s="110"/>
      <c r="B14" s="28" t="str">
        <f>Criteria!B13</f>
        <v>RGAA</v>
      </c>
      <c r="C14" s="28" t="str">
        <f>Criteria!C13</f>
        <v>2.2</v>
      </c>
      <c r="D14" s="23" t="str">
        <f>Criteria!D13</f>
        <v>For each frame with a frame title, is this frame title relevant?</v>
      </c>
      <c r="E14" s="23" t="s">
        <v>131</v>
      </c>
      <c r="F14" s="29" t="s">
        <v>136</v>
      </c>
      <c r="G14" s="23"/>
      <c r="H14" s="23"/>
    </row>
    <row r="15" spans="1:1024" ht="30" x14ac:dyDescent="0.2">
      <c r="A15" s="108" t="str">
        <f>Criteria!$A$14</f>
        <v>COLOURS</v>
      </c>
      <c r="B15" s="28" t="str">
        <f>Criteria!B14</f>
        <v>RGAA</v>
      </c>
      <c r="C15" s="28" t="str">
        <f>Criteria!C14</f>
        <v>3.1</v>
      </c>
      <c r="D15" s="23" t="str">
        <f>Criteria!D14</f>
        <v>On each web page, the information must not be provided by colour alone. Is this rule respected?</v>
      </c>
      <c r="E15" s="23" t="s">
        <v>131</v>
      </c>
      <c r="F15" s="29" t="s">
        <v>136</v>
      </c>
      <c r="G15" s="23"/>
      <c r="H15" s="23"/>
    </row>
    <row r="16" spans="1:1024" ht="45" x14ac:dyDescent="0.2">
      <c r="A16" s="109"/>
      <c r="B16" s="28" t="str">
        <f>Criteria!B15</f>
        <v>RGAA</v>
      </c>
      <c r="C16" s="28" t="str">
        <f>Criteria!C15</f>
        <v>3.2</v>
      </c>
      <c r="D16" s="23" t="str">
        <f>Criteria!D15</f>
        <v>On each web page, is the contrast between the colour of the text and the colour of its background sufficiently high (excluding special cases)?</v>
      </c>
      <c r="E16" s="23" t="s">
        <v>131</v>
      </c>
      <c r="F16" s="29" t="s">
        <v>136</v>
      </c>
      <c r="G16" s="23"/>
      <c r="H16" s="23"/>
    </row>
    <row r="17" spans="1:8" ht="60" x14ac:dyDescent="0.2">
      <c r="A17" s="110"/>
      <c r="B17" s="28" t="str">
        <f>Criteria!B16</f>
        <v>RGAA</v>
      </c>
      <c r="C17" s="28" t="str">
        <f>Criteria!C16</f>
        <v>3.3</v>
      </c>
      <c r="D17" s="23" t="str">
        <f>Criteria!D16</f>
        <v>On each web page, are the colours used in the user interface components or graphic element conveying informations sufficiently contrasting (excluding special cases)?</v>
      </c>
      <c r="E17" s="23" t="s">
        <v>131</v>
      </c>
      <c r="F17" s="29" t="s">
        <v>136</v>
      </c>
      <c r="G17" s="23"/>
      <c r="H17" s="23"/>
    </row>
    <row r="18" spans="1:8" ht="45" x14ac:dyDescent="0.2">
      <c r="A18" s="108" t="str">
        <f>Criteria!$A$17</f>
        <v>MULTIMEDIA</v>
      </c>
      <c r="B18" s="28" t="str">
        <f>Criteria!B17</f>
        <v>RGAA</v>
      </c>
      <c r="C18" s="28" t="str">
        <f>Criteria!C17</f>
        <v>4.1</v>
      </c>
      <c r="D18" s="23" t="str">
        <f>Criteria!D17</f>
        <v>Does each pre-recorded time-based media have, if necessary, a transcript or an audio description (excluding special cases)?</v>
      </c>
      <c r="E18" s="23" t="s">
        <v>131</v>
      </c>
      <c r="F18" s="29" t="s">
        <v>136</v>
      </c>
      <c r="G18" s="23"/>
      <c r="H18" s="23"/>
    </row>
    <row r="19" spans="1:8" ht="45" x14ac:dyDescent="0.2">
      <c r="A19" s="109"/>
      <c r="B19" s="28" t="str">
        <f>Criteria!B18</f>
        <v>RGAA</v>
      </c>
      <c r="C19" s="28" t="str">
        <f>Criteria!C18</f>
        <v>4.2</v>
      </c>
      <c r="D19" s="23" t="str">
        <f>Criteria!D18</f>
        <v>For each pre-recorded time-based media with a synchronised transcript or audio description, are these relevant (excluding special cases)?</v>
      </c>
      <c r="E19" s="23" t="s">
        <v>131</v>
      </c>
      <c r="F19" s="29" t="s">
        <v>136</v>
      </c>
      <c r="G19" s="23"/>
      <c r="H19" s="23"/>
    </row>
    <row r="20" spans="1:8" ht="45" x14ac:dyDescent="0.2">
      <c r="A20" s="109"/>
      <c r="B20" s="28" t="str">
        <f>Criteria!B19</f>
        <v>RGAA</v>
      </c>
      <c r="C20" s="28" t="str">
        <f>Criteria!C19</f>
        <v>4.3</v>
      </c>
      <c r="D20" s="23" t="str">
        <f>Criteria!D19</f>
        <v>Does each pre-recorded synchronised time-based media have, if necessary, synchronised captions (excluding special cases)?</v>
      </c>
      <c r="E20" s="23" t="s">
        <v>131</v>
      </c>
      <c r="F20" s="29" t="s">
        <v>136</v>
      </c>
      <c r="G20" s="23"/>
      <c r="H20" s="23"/>
    </row>
    <row r="21" spans="1:8" ht="45" x14ac:dyDescent="0.2">
      <c r="A21" s="109"/>
      <c r="B21" s="28" t="str">
        <f>Criteria!B20</f>
        <v>RGAA</v>
      </c>
      <c r="C21" s="28" t="str">
        <f>Criteria!C20</f>
        <v>4.4</v>
      </c>
      <c r="D21" s="23" t="str">
        <f>Criteria!D20</f>
        <v>For each pre-recorded synchronised time-based media with synchronised subtitles, are these captions relevant?</v>
      </c>
      <c r="E21" s="23" t="s">
        <v>131</v>
      </c>
      <c r="F21" s="29" t="s">
        <v>136</v>
      </c>
      <c r="G21" s="23"/>
      <c r="H21" s="23"/>
    </row>
    <row r="22" spans="1:8" ht="45" x14ac:dyDescent="0.2">
      <c r="A22" s="109"/>
      <c r="B22" s="28" t="str">
        <f>Criteria!B21</f>
        <v>RGAA</v>
      </c>
      <c r="C22" s="28" t="str">
        <f>Criteria!C21</f>
        <v>4.5</v>
      </c>
      <c r="D22" s="23" t="str">
        <f>Criteria!D21</f>
        <v>Does each pre-recorded time-based media have, if necessary, a synchronised audio description (excluding special cases)?</v>
      </c>
      <c r="E22" s="23" t="s">
        <v>131</v>
      </c>
      <c r="F22" s="29" t="s">
        <v>136</v>
      </c>
      <c r="G22" s="23"/>
      <c r="H22" s="23"/>
    </row>
    <row r="23" spans="1:8" ht="45" x14ac:dyDescent="0.2">
      <c r="A23" s="109"/>
      <c r="B23" s="28" t="str">
        <f>Criteria!B22</f>
        <v>RGAA</v>
      </c>
      <c r="C23" s="28" t="str">
        <f>Criteria!C22</f>
        <v>4.6</v>
      </c>
      <c r="D23" s="23" t="str">
        <f>Criteria!D22</f>
        <v>For each pre-recorded time-based media with a synchronised audio description, is this audio description relevant?</v>
      </c>
      <c r="E23" s="23" t="s">
        <v>131</v>
      </c>
      <c r="F23" s="29" t="s">
        <v>136</v>
      </c>
      <c r="G23" s="23"/>
      <c r="H23" s="23"/>
    </row>
    <row r="24" spans="1:8" ht="30" x14ac:dyDescent="0.2">
      <c r="A24" s="109"/>
      <c r="B24" s="28" t="str">
        <f>Criteria!B23</f>
        <v>RGAA</v>
      </c>
      <c r="C24" s="28" t="str">
        <f>Criteria!C23</f>
        <v>4.7</v>
      </c>
      <c r="D24" s="23" t="str">
        <f>Criteria!D23</f>
        <v>Is each time-based media clearly identifiable (excluding special cases)?</v>
      </c>
      <c r="E24" s="23" t="s">
        <v>131</v>
      </c>
      <c r="F24" s="29" t="s">
        <v>136</v>
      </c>
      <c r="G24" s="23"/>
      <c r="H24" s="23"/>
    </row>
    <row r="25" spans="1:8" ht="30" x14ac:dyDescent="0.2">
      <c r="A25" s="109"/>
      <c r="B25" s="28" t="str">
        <f>Criteria!B24</f>
        <v>RGAA</v>
      </c>
      <c r="C25" s="28" t="str">
        <f>Criteria!C24</f>
        <v>4.8</v>
      </c>
      <c r="D25" s="23" t="str">
        <f>Criteria!D24</f>
        <v>Does each non-time-based media have, if necessary, an alternative (excluding special cases)?</v>
      </c>
      <c r="E25" s="23" t="s">
        <v>131</v>
      </c>
      <c r="F25" s="29" t="s">
        <v>136</v>
      </c>
      <c r="G25" s="23"/>
      <c r="H25" s="23"/>
    </row>
    <row r="26" spans="1:8" ht="30" x14ac:dyDescent="0.2">
      <c r="A26" s="109"/>
      <c r="B26" s="28" t="str">
        <f>Criteria!B25</f>
        <v>RGAA</v>
      </c>
      <c r="C26" s="28" t="str">
        <f>Criteria!C25</f>
        <v>4.9</v>
      </c>
      <c r="D26" s="23" t="str">
        <f>Criteria!D25</f>
        <v>For each non-time-based media having an alternative, is this alternative relevant?</v>
      </c>
      <c r="E26" s="23" t="s">
        <v>131</v>
      </c>
      <c r="F26" s="29" t="s">
        <v>136</v>
      </c>
      <c r="G26" s="23"/>
      <c r="H26" s="23"/>
    </row>
    <row r="27" spans="1:8" ht="30" x14ac:dyDescent="0.2">
      <c r="A27" s="109"/>
      <c r="B27" s="28" t="str">
        <f>Criteria!B26</f>
        <v>RGAA</v>
      </c>
      <c r="C27" s="28" t="str">
        <f>Criteria!C26</f>
        <v>4.10</v>
      </c>
      <c r="D27" s="23" t="str">
        <f>Criteria!D26</f>
        <v>Is each automatically triggered sound controllable by the user?</v>
      </c>
      <c r="E27" s="23" t="s">
        <v>131</v>
      </c>
      <c r="F27" s="29" t="s">
        <v>136</v>
      </c>
      <c r="G27" s="23"/>
      <c r="H27" s="23"/>
    </row>
    <row r="28" spans="1:8" ht="30" x14ac:dyDescent="0.2">
      <c r="A28" s="109"/>
      <c r="B28" s="28" t="str">
        <f>Criteria!B27</f>
        <v>RGAA</v>
      </c>
      <c r="C28" s="28" t="str">
        <f>Criteria!C27</f>
        <v>4.11</v>
      </c>
      <c r="D28" s="23" t="str">
        <f>Criteria!D27</f>
        <v>Is the viewing of each time-based media, if required, controllable by keyboard and any pointing device?</v>
      </c>
      <c r="E28" s="23" t="s">
        <v>131</v>
      </c>
      <c r="F28" s="29" t="s">
        <v>136</v>
      </c>
      <c r="G28" s="23"/>
      <c r="H28" s="23"/>
    </row>
    <row r="29" spans="1:8" ht="45" x14ac:dyDescent="0.2">
      <c r="A29" s="109"/>
      <c r="B29" s="28" t="str">
        <f>Criteria!B28</f>
        <v>RGAA</v>
      </c>
      <c r="C29" s="28" t="str">
        <f>Criteria!C28</f>
        <v>4.12</v>
      </c>
      <c r="D29" s="23" t="str">
        <f>Criteria!D28</f>
        <v>Is the viewing of each non-time-based media accessible and operable by keyboard and any pointing device?</v>
      </c>
      <c r="E29" s="23" t="s">
        <v>131</v>
      </c>
      <c r="F29" s="29" t="s">
        <v>136</v>
      </c>
      <c r="G29" s="23"/>
      <c r="H29" s="23"/>
    </row>
    <row r="30" spans="1:8" ht="45" x14ac:dyDescent="0.2">
      <c r="A30" s="109"/>
      <c r="B30" s="28" t="str">
        <f>Criteria!B29</f>
        <v>RGAA</v>
      </c>
      <c r="C30" s="28" t="str">
        <f>Criteria!C29</f>
        <v>4.13</v>
      </c>
      <c r="D30" s="23" t="str">
        <f>Criteria!D29</f>
        <v>Is each time-based media and non-time-based media compatible with assistive technologies (excluding special cases)?</v>
      </c>
      <c r="E30" s="23" t="s">
        <v>131</v>
      </c>
      <c r="F30" s="29" t="s">
        <v>136</v>
      </c>
      <c r="G30" s="23"/>
      <c r="H30" s="23"/>
    </row>
    <row r="31" spans="1:8" ht="60" x14ac:dyDescent="0.2">
      <c r="A31" s="109"/>
      <c r="B31" s="28" t="str">
        <f>Criteria!B30</f>
        <v>-</v>
      </c>
      <c r="C31" s="28" t="str">
        <f>Criteria!C30</f>
        <v>4.14</v>
      </c>
      <c r="D31" s="23" t="str">
        <f>Criteria!D30</f>
        <v>For each time-based media that has a synchronised caption or audio description track, are the control features for these alternatives presented at the same level as the main features?</v>
      </c>
      <c r="E31" s="23" t="s">
        <v>131</v>
      </c>
      <c r="F31" s="29" t="s">
        <v>136</v>
      </c>
      <c r="G31" s="23"/>
      <c r="H31" s="23"/>
    </row>
    <row r="32" spans="1:8" ht="60" x14ac:dyDescent="0.2">
      <c r="A32" s="109"/>
      <c r="B32" s="28" t="str">
        <f>Criteria!B31</f>
        <v>-</v>
      </c>
      <c r="C32" s="28" t="str">
        <f>Criteria!C31</f>
        <v>4.15</v>
      </c>
      <c r="D32" s="23" t="str">
        <f>Criteria!D31</f>
        <v>For each feature that transmits, converts or records pre-recorded synchronised time-based media that has a captions track, are the captions correctly preserved at the end of the process?</v>
      </c>
      <c r="E32" s="23" t="s">
        <v>131</v>
      </c>
      <c r="F32" s="29" t="s">
        <v>136</v>
      </c>
      <c r="G32" s="23"/>
      <c r="H32" s="23"/>
    </row>
    <row r="33" spans="1:9" ht="60" x14ac:dyDescent="0.2">
      <c r="A33" s="109"/>
      <c r="B33" s="28" t="str">
        <f>Criteria!B32</f>
        <v>-</v>
      </c>
      <c r="C33" s="28" t="str">
        <f>Criteria!C32</f>
        <v>4.16</v>
      </c>
      <c r="D33" s="23" t="str">
        <f>Criteria!D32</f>
        <v>For each feature that transmits, converts or records a pre-recorded time-based media with an audio description, is at the end of the process the audio description correctly preserved?</v>
      </c>
      <c r="E33" s="23" t="s">
        <v>131</v>
      </c>
      <c r="F33" s="29" t="s">
        <v>136</v>
      </c>
      <c r="G33" s="23"/>
      <c r="H33" s="23"/>
    </row>
    <row r="34" spans="1:9" ht="45" x14ac:dyDescent="0.2">
      <c r="A34" s="109"/>
      <c r="B34" s="28" t="str">
        <f>Criteria!B33</f>
        <v>-</v>
      </c>
      <c r="C34" s="28" t="str">
        <f>Criteria!C33</f>
        <v>4.17</v>
      </c>
      <c r="D34" s="23" t="str">
        <f>Criteria!D33</f>
        <v>For each pre-recorded time-based media, is the presentation of captions controllable by the user (excluding special cases)?</v>
      </c>
      <c r="E34" s="23" t="s">
        <v>131</v>
      </c>
      <c r="F34" s="29" t="s">
        <v>136</v>
      </c>
      <c r="G34" s="23"/>
      <c r="H34" s="23"/>
    </row>
    <row r="35" spans="1:9" ht="45" x14ac:dyDescent="0.2">
      <c r="A35" s="110"/>
      <c r="B35" s="28" t="str">
        <f>Criteria!B34</f>
        <v>-</v>
      </c>
      <c r="C35" s="28" t="str">
        <f>Criteria!C34</f>
        <v>4.18</v>
      </c>
      <c r="D35" s="23" t="str">
        <f>Criteria!D34</f>
        <v>For each pre-recorded synchronised time-based media that has subtitles, can these be vocalised (excluding special cases)?</v>
      </c>
      <c r="E35" s="23" t="s">
        <v>131</v>
      </c>
      <c r="F35" s="29" t="s">
        <v>136</v>
      </c>
      <c r="G35" s="23"/>
      <c r="H35" s="23"/>
    </row>
    <row r="36" spans="1:9" ht="30" x14ac:dyDescent="0.2">
      <c r="A36" s="108" t="str">
        <f>Criteria!$A$35</f>
        <v>TABLES</v>
      </c>
      <c r="B36" s="28" t="str">
        <f>Criteria!B35</f>
        <v>RGAA</v>
      </c>
      <c r="C36" s="28" t="str">
        <f>Criteria!C35</f>
        <v>5.1</v>
      </c>
      <c r="D36" s="23" t="str">
        <f>Criteria!D35</f>
        <v>Does each complex data table have a summary?</v>
      </c>
      <c r="E36" s="23" t="s">
        <v>131</v>
      </c>
      <c r="F36" s="29" t="s">
        <v>136</v>
      </c>
      <c r="G36" s="23"/>
      <c r="H36" s="23"/>
    </row>
    <row r="37" spans="1:9" ht="30" x14ac:dyDescent="0.2">
      <c r="A37" s="109"/>
      <c r="B37" s="28" t="str">
        <f>Criteria!B36</f>
        <v>RGAA</v>
      </c>
      <c r="C37" s="28" t="str">
        <f>Criteria!C36</f>
        <v>5.2</v>
      </c>
      <c r="D37" s="23" t="str">
        <f>Criteria!D36</f>
        <v>For each complex data table with a summary, is the summary relevant?</v>
      </c>
      <c r="E37" s="23" t="s">
        <v>131</v>
      </c>
      <c r="F37" s="29" t="s">
        <v>136</v>
      </c>
      <c r="G37" s="23"/>
      <c r="H37" s="23"/>
    </row>
    <row r="38" spans="1:9" ht="30" x14ac:dyDescent="0.2">
      <c r="A38" s="109"/>
      <c r="B38" s="28" t="str">
        <f>Criteria!B37</f>
        <v>RGAA</v>
      </c>
      <c r="C38" s="28" t="str">
        <f>Criteria!C37</f>
        <v>5.3</v>
      </c>
      <c r="D38" s="23" t="str">
        <f>Criteria!D37</f>
        <v>For each layout table, is the linearized content still comprehensible?</v>
      </c>
      <c r="E38" s="23" t="s">
        <v>131</v>
      </c>
      <c r="F38" s="29" t="s">
        <v>136</v>
      </c>
      <c r="G38" s="23"/>
      <c r="H38" s="23"/>
    </row>
    <row r="39" spans="1:9" ht="30" x14ac:dyDescent="0.2">
      <c r="A39" s="109"/>
      <c r="B39" s="28" t="str">
        <f>Criteria!B38</f>
        <v>RGAA</v>
      </c>
      <c r="C39" s="28" t="str">
        <f>Criteria!C38</f>
        <v>5.4</v>
      </c>
      <c r="D39" s="23" t="str">
        <f>Criteria!D38</f>
        <v>For each data table with a title, is the title correctly associated with the data table?</v>
      </c>
      <c r="E39" s="23" t="s">
        <v>131</v>
      </c>
      <c r="F39" s="29" t="s">
        <v>136</v>
      </c>
      <c r="G39" s="23"/>
      <c r="H39" s="23"/>
    </row>
    <row r="40" spans="1:9" ht="30" x14ac:dyDescent="0.2">
      <c r="A40" s="109"/>
      <c r="B40" s="28" t="str">
        <f>Criteria!B39</f>
        <v>RGAA</v>
      </c>
      <c r="C40" s="28" t="str">
        <f>Criteria!C39</f>
        <v>5.5</v>
      </c>
      <c r="D40" s="23" t="str">
        <f>Criteria!D39</f>
        <v>For each data table with a title, is the title relevant?</v>
      </c>
      <c r="E40" s="23" t="s">
        <v>131</v>
      </c>
      <c r="F40" s="29" t="s">
        <v>136</v>
      </c>
      <c r="G40" s="31"/>
      <c r="H40" s="23"/>
    </row>
    <row r="41" spans="1:9" ht="30" x14ac:dyDescent="0.2">
      <c r="A41" s="109"/>
      <c r="B41" s="28" t="str">
        <f>Criteria!B40</f>
        <v>RGAA</v>
      </c>
      <c r="C41" s="28" t="str">
        <f>Criteria!C40</f>
        <v>5.6</v>
      </c>
      <c r="D41" s="23" t="str">
        <f>Criteria!D40</f>
        <v>For each data table, are each column header and each row header correctly declared?</v>
      </c>
      <c r="E41" s="23" t="s">
        <v>131</v>
      </c>
      <c r="F41" s="29" t="s">
        <v>136</v>
      </c>
      <c r="G41" s="23"/>
      <c r="H41" s="23"/>
    </row>
    <row r="42" spans="1:9" ht="45" x14ac:dyDescent="0.2">
      <c r="A42" s="109"/>
      <c r="B42" s="28" t="str">
        <f>Criteria!B41</f>
        <v>RGAA</v>
      </c>
      <c r="C42" s="28" t="str">
        <f>Criteria!C41</f>
        <v>5.7</v>
      </c>
      <c r="D42" s="23" t="str">
        <f>Criteria!D41</f>
        <v>For each data table, is the appropriate technique used to associate each cell with its headers (excluding special cases)?</v>
      </c>
      <c r="E42" s="23" t="s">
        <v>131</v>
      </c>
      <c r="F42" s="29" t="s">
        <v>136</v>
      </c>
      <c r="G42" s="23"/>
      <c r="H42" s="23"/>
    </row>
    <row r="43" spans="1:9" ht="30" x14ac:dyDescent="0.2">
      <c r="A43" s="110"/>
      <c r="B43" s="28" t="str">
        <f>Criteria!B42</f>
        <v>RGAA</v>
      </c>
      <c r="C43" s="28" t="str">
        <f>Criteria!C42</f>
        <v>5.8</v>
      </c>
      <c r="D43" s="23" t="str">
        <f>Criteria!D42</f>
        <v>Each layout table must not use elements specific to data tables. Is this rule respected?</v>
      </c>
      <c r="E43" s="23" t="s">
        <v>131</v>
      </c>
      <c r="F43" s="29" t="s">
        <v>136</v>
      </c>
      <c r="G43" s="23"/>
      <c r="H43" s="23"/>
    </row>
    <row r="44" spans="1:9" ht="30" x14ac:dyDescent="0.2">
      <c r="A44" s="108" t="str">
        <f>Criteria!$A$43</f>
        <v>LINKS</v>
      </c>
      <c r="B44" s="28" t="str">
        <f>Criteria!B43</f>
        <v>RGAA</v>
      </c>
      <c r="C44" s="28" t="str">
        <f>Criteria!C43</f>
        <v>6.1</v>
      </c>
      <c r="D44" s="23" t="str">
        <f>Criteria!D43</f>
        <v>Is every link explicit (except in special cases)?</v>
      </c>
      <c r="E44" s="23" t="s">
        <v>131</v>
      </c>
      <c r="F44" s="29" t="s">
        <v>136</v>
      </c>
      <c r="G44" s="23"/>
      <c r="H44" s="23"/>
    </row>
    <row r="45" spans="1:9" ht="30" x14ac:dyDescent="0.2">
      <c r="A45" s="110"/>
      <c r="B45" s="28" t="str">
        <f>Criteria!B44</f>
        <v>RGAA</v>
      </c>
      <c r="C45" s="28" t="str">
        <f>Criteria!C44</f>
        <v>6.2</v>
      </c>
      <c r="D45" s="23" t="str">
        <f>Criteria!D44</f>
        <v>On each web page, does each link have an accessible name?</v>
      </c>
      <c r="E45" s="23" t="s">
        <v>131</v>
      </c>
      <c r="F45" s="29" t="s">
        <v>136</v>
      </c>
      <c r="G45" s="23"/>
      <c r="H45" s="23"/>
    </row>
    <row r="46" spans="1:9" ht="30" x14ac:dyDescent="0.2">
      <c r="A46" s="108" t="str">
        <f>Criteria!$A$45</f>
        <v>SCRIPTS</v>
      </c>
      <c r="B46" s="28" t="str">
        <f>Criteria!B45</f>
        <v>RGAA</v>
      </c>
      <c r="C46" s="28" t="str">
        <f>Criteria!C45</f>
        <v>7.1</v>
      </c>
      <c r="D46" s="23" t="str">
        <f>Criteria!D45</f>
        <v>Is each script, if necessary, compatible with assistive technologies?</v>
      </c>
      <c r="E46" s="23" t="s">
        <v>131</v>
      </c>
      <c r="F46" s="29" t="s">
        <v>136</v>
      </c>
      <c r="G46" s="23"/>
      <c r="H46" s="23"/>
    </row>
    <row r="47" spans="1:9" ht="30" x14ac:dyDescent="0.2">
      <c r="A47" s="109"/>
      <c r="B47" s="28" t="str">
        <f>Criteria!B46</f>
        <v>RGAA</v>
      </c>
      <c r="C47" s="28" t="str">
        <f>Criteria!C46</f>
        <v>7.2</v>
      </c>
      <c r="D47" s="23" t="str">
        <f>Criteria!D46</f>
        <v>For each script with an alternative, is this alternative relevant?</v>
      </c>
      <c r="E47" s="23" t="s">
        <v>131</v>
      </c>
      <c r="F47" s="29" t="s">
        <v>136</v>
      </c>
      <c r="G47" s="23"/>
      <c r="H47" s="23"/>
      <c r="I47" s="37"/>
    </row>
    <row r="48" spans="1:9" ht="30" x14ac:dyDescent="0.2">
      <c r="A48" s="109"/>
      <c r="B48" s="28" t="str">
        <f>Criteria!B47</f>
        <v>RGAA</v>
      </c>
      <c r="C48" s="28" t="str">
        <f>Criteria!C47</f>
        <v>7.3</v>
      </c>
      <c r="D48" s="23" t="str">
        <f>Criteria!D47</f>
        <v>Is each script accessible and operable by keyboard and any pointing device (excluding special cases)?</v>
      </c>
      <c r="E48" s="23" t="s">
        <v>131</v>
      </c>
      <c r="F48" s="29" t="s">
        <v>136</v>
      </c>
      <c r="G48" s="23"/>
      <c r="H48" s="23"/>
    </row>
    <row r="49" spans="1:8" ht="30" x14ac:dyDescent="0.2">
      <c r="A49" s="109"/>
      <c r="B49" s="28" t="str">
        <f>Criteria!B48</f>
        <v>RGAA</v>
      </c>
      <c r="C49" s="28" t="str">
        <f>Criteria!C48</f>
        <v>7.4</v>
      </c>
      <c r="D49" s="23" t="str">
        <f>Criteria!D48</f>
        <v>For each script that initiates a context change, is the user warned or does the user have control?</v>
      </c>
      <c r="E49" s="23" t="s">
        <v>131</v>
      </c>
      <c r="F49" s="29" t="s">
        <v>136</v>
      </c>
      <c r="G49" s="23"/>
      <c r="H49" s="23"/>
    </row>
    <row r="50" spans="1:8" ht="30" x14ac:dyDescent="0.2">
      <c r="A50" s="110"/>
      <c r="B50" s="28" t="str">
        <f>Criteria!B49</f>
        <v>RGAA</v>
      </c>
      <c r="C50" s="28" t="str">
        <f>Criteria!C49</f>
        <v>7.5</v>
      </c>
      <c r="D50" s="23" t="str">
        <f>Criteria!D49</f>
        <v>On each web page, are status messages correctly rendered (by assistive technologies)?</v>
      </c>
      <c r="E50" s="23" t="s">
        <v>131</v>
      </c>
      <c r="F50" s="29" t="s">
        <v>136</v>
      </c>
      <c r="G50" s="23"/>
      <c r="H50" s="23"/>
    </row>
    <row r="51" spans="1:8" ht="30" x14ac:dyDescent="0.2">
      <c r="A51" s="108" t="str">
        <f>Criteria!$A$50</f>
        <v>MANDATORY ELEMENTS</v>
      </c>
      <c r="B51" s="28" t="str">
        <f>Criteria!B50</f>
        <v>RGAA</v>
      </c>
      <c r="C51" s="28" t="str">
        <f>Criteria!C50</f>
        <v>8.1</v>
      </c>
      <c r="D51" s="23" t="str">
        <f>Criteria!D50</f>
        <v>Has each web page a defined document type?</v>
      </c>
      <c r="E51" s="23" t="s">
        <v>131</v>
      </c>
      <c r="F51" s="29" t="s">
        <v>136</v>
      </c>
      <c r="G51" s="23"/>
      <c r="H51" s="23"/>
    </row>
    <row r="52" spans="1:8" ht="30" x14ac:dyDescent="0.2">
      <c r="A52" s="109"/>
      <c r="B52" s="28" t="str">
        <f>Criteria!B51</f>
        <v>RGAA</v>
      </c>
      <c r="C52" s="28" t="str">
        <f>Criteria!C51</f>
        <v>8.2</v>
      </c>
      <c r="D52" s="23" t="str">
        <f>Criteria!D51</f>
        <v>For each web page, is the generated source code valid for the specified document type?</v>
      </c>
      <c r="E52" s="23" t="s">
        <v>131</v>
      </c>
      <c r="F52" s="29" t="s">
        <v>136</v>
      </c>
      <c r="G52" s="23"/>
      <c r="H52" s="23"/>
    </row>
    <row r="53" spans="1:8" ht="30" x14ac:dyDescent="0.2">
      <c r="A53" s="109"/>
      <c r="B53" s="28" t="str">
        <f>Criteria!B52</f>
        <v>RGAA</v>
      </c>
      <c r="C53" s="28" t="str">
        <f>Criteria!C52</f>
        <v>8.3</v>
      </c>
      <c r="D53" s="23" t="str">
        <f>Criteria!D52</f>
        <v>On each web page, is the default language present?</v>
      </c>
      <c r="E53" s="23" t="s">
        <v>131</v>
      </c>
      <c r="F53" s="29" t="s">
        <v>136</v>
      </c>
      <c r="G53" s="23"/>
      <c r="H53" s="23"/>
    </row>
    <row r="54" spans="1:8" ht="30" x14ac:dyDescent="0.2">
      <c r="A54" s="109"/>
      <c r="B54" s="28" t="str">
        <f>Criteria!B53</f>
        <v>RGAA</v>
      </c>
      <c r="C54" s="28" t="str">
        <f>Criteria!C53</f>
        <v>8.4</v>
      </c>
      <c r="D54" s="23" t="str">
        <f>Criteria!D53</f>
        <v>For each web page with a default language, is the language code relevant?</v>
      </c>
      <c r="E54" s="23" t="s">
        <v>131</v>
      </c>
      <c r="F54" s="29" t="s">
        <v>136</v>
      </c>
      <c r="G54" s="23"/>
      <c r="H54" s="23"/>
    </row>
    <row r="55" spans="1:8" ht="30" x14ac:dyDescent="0.2">
      <c r="A55" s="109"/>
      <c r="B55" s="28" t="str">
        <f>Criteria!B54</f>
        <v>RGAA</v>
      </c>
      <c r="C55" s="28" t="str">
        <f>Criteria!C54</f>
        <v>8.5</v>
      </c>
      <c r="D55" s="23" t="str">
        <f>Criteria!D54</f>
        <v>Does every web page have a page title?</v>
      </c>
      <c r="E55" s="23" t="s">
        <v>131</v>
      </c>
      <c r="F55" s="29" t="s">
        <v>136</v>
      </c>
      <c r="G55" s="23"/>
      <c r="H55" s="23"/>
    </row>
    <row r="56" spans="1:8" ht="30" x14ac:dyDescent="0.2">
      <c r="A56" s="109"/>
      <c r="B56" s="28" t="str">
        <f>Criteria!B55</f>
        <v>RGAA</v>
      </c>
      <c r="C56" s="28" t="str">
        <f>Criteria!C55</f>
        <v>8.6</v>
      </c>
      <c r="D56" s="23" t="str">
        <f>Criteria!D55</f>
        <v>For each web page with a page title, is this title relevant?</v>
      </c>
      <c r="E56" s="23" t="s">
        <v>131</v>
      </c>
      <c r="F56" s="29" t="s">
        <v>136</v>
      </c>
      <c r="G56" s="23"/>
      <c r="H56" s="23"/>
    </row>
    <row r="57" spans="1:8" ht="30" x14ac:dyDescent="0.2">
      <c r="A57" s="109"/>
      <c r="B57" s="28" t="str">
        <f>Criteria!B56</f>
        <v>RGAA</v>
      </c>
      <c r="C57" s="28" t="str">
        <f>Criteria!C56</f>
        <v>8.7</v>
      </c>
      <c r="D57" s="23" t="str">
        <f>Criteria!D56</f>
        <v>On each web page, is each language change indicated in the source code (excluding special cases)?</v>
      </c>
      <c r="E57" s="23" t="s">
        <v>131</v>
      </c>
      <c r="F57" s="29" t="s">
        <v>136</v>
      </c>
      <c r="G57" s="23"/>
      <c r="H57" s="23"/>
    </row>
    <row r="58" spans="1:8" ht="30" x14ac:dyDescent="0.2">
      <c r="A58" s="109"/>
      <c r="B58" s="28" t="str">
        <f>Criteria!B57</f>
        <v>RGAA</v>
      </c>
      <c r="C58" s="28" t="str">
        <f>Criteria!C57</f>
        <v>8.8</v>
      </c>
      <c r="D58" s="23" t="str">
        <f>Criteria!D57</f>
        <v>On each web page, is the language code for each language change valid and relevant?</v>
      </c>
      <c r="E58" s="23" t="s">
        <v>131</v>
      </c>
      <c r="F58" s="29" t="s">
        <v>136</v>
      </c>
      <c r="G58" s="23"/>
      <c r="H58" s="23"/>
    </row>
    <row r="59" spans="1:8" ht="30" x14ac:dyDescent="0.2">
      <c r="A59" s="109"/>
      <c r="B59" s="28" t="str">
        <f>Criteria!B58</f>
        <v>RGAA</v>
      </c>
      <c r="C59" s="28" t="str">
        <f>Criteria!C58</f>
        <v>8.9</v>
      </c>
      <c r="D59" s="23" t="str">
        <f>Criteria!D58</f>
        <v>On each web page, tags must not be used only for layout purposes. Is this rule respected?</v>
      </c>
      <c r="E59" s="23" t="s">
        <v>131</v>
      </c>
      <c r="F59" s="29" t="s">
        <v>136</v>
      </c>
      <c r="G59" s="23"/>
      <c r="H59" s="23"/>
    </row>
    <row r="60" spans="1:8" ht="30" x14ac:dyDescent="0.2">
      <c r="A60" s="110"/>
      <c r="B60" s="28" t="str">
        <f>Criteria!B59</f>
        <v>RGAA</v>
      </c>
      <c r="C60" s="28" t="str">
        <f>Criteria!C59</f>
        <v>8.10</v>
      </c>
      <c r="D60" s="23" t="str">
        <f>Criteria!D59</f>
        <v>On each web page, are changes in reading direction indicated?</v>
      </c>
      <c r="E60" s="23" t="s">
        <v>131</v>
      </c>
      <c r="F60" s="29" t="s">
        <v>136</v>
      </c>
      <c r="G60" s="23"/>
      <c r="H60" s="23"/>
    </row>
    <row r="61" spans="1:8" ht="30" x14ac:dyDescent="0.2">
      <c r="A61" s="108" t="str">
        <f>Criteria!$A$60</f>
        <v>STRUCTURE</v>
      </c>
      <c r="B61" s="28" t="str">
        <f>Criteria!B60</f>
        <v>RGAA</v>
      </c>
      <c r="C61" s="28" t="str">
        <f>Criteria!C60</f>
        <v>9.1</v>
      </c>
      <c r="D61" s="23" t="str">
        <f>Criteria!D60</f>
        <v>On each web page, is the information structured by the appropriate use of headings?</v>
      </c>
      <c r="E61" s="23" t="s">
        <v>131</v>
      </c>
      <c r="F61" s="29" t="s">
        <v>136</v>
      </c>
      <c r="G61" s="23"/>
      <c r="H61" s="23"/>
    </row>
    <row r="62" spans="1:8" ht="30" x14ac:dyDescent="0.2">
      <c r="A62" s="109"/>
      <c r="B62" s="28" t="str">
        <f>Criteria!B61</f>
        <v>RGAA</v>
      </c>
      <c r="C62" s="28" t="str">
        <f>Criteria!C61</f>
        <v>9.2</v>
      </c>
      <c r="D62" s="23" t="str">
        <f>Criteria!D61</f>
        <v>On each web page, is the document structure consistent (excluding special cases)?</v>
      </c>
      <c r="E62" s="23" t="s">
        <v>131</v>
      </c>
      <c r="F62" s="29" t="s">
        <v>136</v>
      </c>
      <c r="G62" s="23"/>
      <c r="H62" s="23"/>
    </row>
    <row r="63" spans="1:8" ht="30" x14ac:dyDescent="0.2">
      <c r="A63" s="109"/>
      <c r="B63" s="28" t="str">
        <f>Criteria!B62</f>
        <v>RGAA</v>
      </c>
      <c r="C63" s="28" t="str">
        <f>Criteria!C62</f>
        <v>9.3</v>
      </c>
      <c r="D63" s="23" t="str">
        <f>Criteria!D62</f>
        <v>On each web page, is each list correctly structured?</v>
      </c>
      <c r="E63" s="23" t="s">
        <v>131</v>
      </c>
      <c r="F63" s="29" t="s">
        <v>136</v>
      </c>
      <c r="G63" s="23"/>
      <c r="H63" s="23"/>
    </row>
    <row r="64" spans="1:8" ht="30" x14ac:dyDescent="0.2">
      <c r="A64" s="110"/>
      <c r="B64" s="28" t="str">
        <f>Criteria!B63</f>
        <v>RGAA</v>
      </c>
      <c r="C64" s="28" t="str">
        <f>Criteria!C63</f>
        <v>9.4</v>
      </c>
      <c r="D64" s="23" t="str">
        <f>Criteria!D63</f>
        <v>On each web page, is each quotation correctly indicated?</v>
      </c>
      <c r="E64" s="23" t="s">
        <v>131</v>
      </c>
      <c r="F64" s="29" t="s">
        <v>136</v>
      </c>
      <c r="G64" s="23"/>
      <c r="H64" s="23"/>
    </row>
    <row r="65" spans="1:8" ht="30" x14ac:dyDescent="0.2">
      <c r="A65" s="108" t="str">
        <f>Criteria!$A$64</f>
        <v>PRESENTATION</v>
      </c>
      <c r="B65" s="28" t="str">
        <f>Criteria!B64</f>
        <v>RGAA</v>
      </c>
      <c r="C65" s="28" t="str">
        <f>Criteria!C64</f>
        <v>10.1</v>
      </c>
      <c r="D65" s="23" t="str">
        <f>Criteria!D64</f>
        <v>In the website, are style sheets used to control the presentation of information?</v>
      </c>
      <c r="E65" s="23" t="s">
        <v>131</v>
      </c>
      <c r="F65" s="29" t="s">
        <v>136</v>
      </c>
      <c r="G65" s="23"/>
      <c r="H65" s="23"/>
    </row>
    <row r="66" spans="1:8" ht="45" x14ac:dyDescent="0.2">
      <c r="A66" s="109"/>
      <c r="B66" s="28" t="str">
        <f>Criteria!B65</f>
        <v>RGAA</v>
      </c>
      <c r="C66" s="28" t="str">
        <f>Criteria!C65</f>
        <v>10.2</v>
      </c>
      <c r="D66" s="23" t="str">
        <f>Criteria!D65</f>
        <v>On each web page, is the visible content conveying information still present when the style sheets are deactivated?</v>
      </c>
      <c r="E66" s="23" t="s">
        <v>131</v>
      </c>
      <c r="F66" s="29" t="s">
        <v>136</v>
      </c>
      <c r="G66" s="23"/>
      <c r="H66" s="23"/>
    </row>
    <row r="67" spans="1:8" ht="30" x14ac:dyDescent="0.2">
      <c r="A67" s="109"/>
      <c r="B67" s="28" t="str">
        <f>Criteria!B66</f>
        <v>RGAA</v>
      </c>
      <c r="C67" s="28" t="str">
        <f>Criteria!C66</f>
        <v>10.3</v>
      </c>
      <c r="D67" s="23" t="str">
        <f>Criteria!D66</f>
        <v>On each web page, does the information remain understandable when the style sheets are deactivated?</v>
      </c>
      <c r="E67" s="23" t="s">
        <v>131</v>
      </c>
      <c r="F67" s="29" t="s">
        <v>136</v>
      </c>
      <c r="G67" s="23"/>
      <c r="H67" s="23"/>
    </row>
    <row r="68" spans="1:8" ht="45" x14ac:dyDescent="0.2">
      <c r="A68" s="109"/>
      <c r="B68" s="28" t="str">
        <f>Criteria!B67</f>
        <v>RGAA</v>
      </c>
      <c r="C68" s="28" t="str">
        <f>Criteria!C67</f>
        <v>10.4</v>
      </c>
      <c r="D68" s="23" t="str">
        <f>Criteria!D67</f>
        <v>On each web page, is the text still readable when the font size is increased by at least 200% (excluding special cases)?</v>
      </c>
      <c r="E68" s="23" t="s">
        <v>131</v>
      </c>
      <c r="F68" s="29" t="s">
        <v>136</v>
      </c>
      <c r="G68" s="23"/>
      <c r="H68" s="23"/>
    </row>
    <row r="69" spans="1:8" ht="30" x14ac:dyDescent="0.2">
      <c r="A69" s="109"/>
      <c r="B69" s="28" t="str">
        <f>Criteria!B68</f>
        <v>RGAA</v>
      </c>
      <c r="C69" s="28" t="str">
        <f>Criteria!C68</f>
        <v>10.5</v>
      </c>
      <c r="D69" s="23" t="str">
        <f>Criteria!D68</f>
        <v>On each web page, are the CSS declarations for element background and font colours used correctly?</v>
      </c>
      <c r="E69" s="23" t="s">
        <v>131</v>
      </c>
      <c r="F69" s="29" t="s">
        <v>136</v>
      </c>
      <c r="G69" s="23"/>
      <c r="H69" s="23"/>
    </row>
    <row r="70" spans="1:8" ht="30" x14ac:dyDescent="0.2">
      <c r="A70" s="109"/>
      <c r="B70" s="28" t="str">
        <f>Criteria!B69</f>
        <v>RGAA</v>
      </c>
      <c r="C70" s="28" t="str">
        <f>Criteria!C69</f>
        <v>10.6</v>
      </c>
      <c r="D70" s="23" t="str">
        <f>Criteria!D69</f>
        <v>On each web page, is each link whose nature is not obvious visible in relation to the surrounding text?</v>
      </c>
      <c r="E70" s="23" t="s">
        <v>131</v>
      </c>
      <c r="F70" s="29" t="s">
        <v>136</v>
      </c>
      <c r="G70" s="23"/>
      <c r="H70" s="23"/>
    </row>
    <row r="71" spans="1:8" ht="30" x14ac:dyDescent="0.2">
      <c r="A71" s="109"/>
      <c r="B71" s="28" t="str">
        <f>Criteria!B70</f>
        <v>RGAA</v>
      </c>
      <c r="C71" s="28" t="str">
        <f>Criteria!C70</f>
        <v>10.7</v>
      </c>
      <c r="D71" s="23" t="str">
        <f>Criteria!D70</f>
        <v>On each web page, for each element receiving the focus, is the focus visible?</v>
      </c>
      <c r="E71" s="23" t="s">
        <v>131</v>
      </c>
      <c r="F71" s="29" t="s">
        <v>136</v>
      </c>
      <c r="G71" s="23"/>
      <c r="H71" s="23"/>
    </row>
    <row r="72" spans="1:8" ht="30" x14ac:dyDescent="0.2">
      <c r="A72" s="109"/>
      <c r="B72" s="28" t="str">
        <f>Criteria!B71</f>
        <v>RGAA</v>
      </c>
      <c r="C72" s="28" t="str">
        <f>Criteria!C71</f>
        <v>10.8</v>
      </c>
      <c r="D72" s="23" t="str">
        <f>Criteria!D71</f>
        <v>For each web page, should hidden content be ignored by assistive technologies?</v>
      </c>
      <c r="E72" s="23" t="s">
        <v>131</v>
      </c>
      <c r="F72" s="29" t="s">
        <v>136</v>
      </c>
      <c r="G72" s="23"/>
      <c r="H72" s="23"/>
    </row>
    <row r="73" spans="1:8" ht="30" x14ac:dyDescent="0.2">
      <c r="A73" s="109"/>
      <c r="B73" s="28" t="str">
        <f>Criteria!B72</f>
        <v>RGAA</v>
      </c>
      <c r="C73" s="28" t="str">
        <f>Criteria!C72</f>
        <v>10.9</v>
      </c>
      <c r="D73" s="23" t="str">
        <f>Criteria!D72</f>
        <v>On each web page, information must not be conveyed solely by shape, size or location. Is this rule respected?</v>
      </c>
      <c r="E73" s="23" t="s">
        <v>131</v>
      </c>
      <c r="F73" s="29" t="s">
        <v>136</v>
      </c>
      <c r="G73" s="23"/>
      <c r="H73" s="23"/>
    </row>
    <row r="74" spans="1:8" ht="45" x14ac:dyDescent="0.2">
      <c r="A74" s="109"/>
      <c r="B74" s="28" t="str">
        <f>Criteria!B73</f>
        <v>RGAA</v>
      </c>
      <c r="C74" s="28" t="str">
        <f>Criteria!C73</f>
        <v>10.10</v>
      </c>
      <c r="D74" s="23" t="str">
        <f>Criteria!D73</f>
        <v>On each web page, information must not be conveyed by shape, size or location only. Is this rule implemented appropriately?</v>
      </c>
      <c r="E74" s="23" t="s">
        <v>131</v>
      </c>
      <c r="F74" s="29" t="s">
        <v>136</v>
      </c>
      <c r="G74" s="23"/>
      <c r="H74" s="23"/>
    </row>
    <row r="75" spans="1:8" ht="75" x14ac:dyDescent="0.2">
      <c r="A75" s="109"/>
      <c r="B75" s="28" t="str">
        <f>Criteria!B74</f>
        <v>RGAA</v>
      </c>
      <c r="C75" s="28" t="str">
        <f>Criteria!C74</f>
        <v>10.11</v>
      </c>
      <c r="D75" s="23" t="str">
        <f>Criteria!D74</f>
        <v>For each web page, can the content be presented without any loss of information or functionality and without having to scroll vertically for a window with a height of 256 px or horizontally for a window with a width of 320 px (excluding special cases)?</v>
      </c>
      <c r="E75" s="23" t="s">
        <v>131</v>
      </c>
      <c r="F75" s="29" t="s">
        <v>136</v>
      </c>
      <c r="G75" s="23"/>
      <c r="H75" s="23"/>
    </row>
    <row r="76" spans="1:8" ht="45" x14ac:dyDescent="0.2">
      <c r="A76" s="109"/>
      <c r="B76" s="28" t="str">
        <f>Criteria!B75</f>
        <v>RGAA</v>
      </c>
      <c r="C76" s="28" t="str">
        <f>Criteria!C75</f>
        <v>10.12</v>
      </c>
      <c r="D76" s="23" t="str">
        <f>Criteria!D75</f>
        <v>On each web page, can the text spacing properties be redefined by the user without loss of content or functionality (except in special cases)?</v>
      </c>
      <c r="E76" s="23" t="s">
        <v>131</v>
      </c>
      <c r="F76" s="29" t="s">
        <v>136</v>
      </c>
      <c r="G76" s="23"/>
      <c r="H76" s="23"/>
    </row>
    <row r="77" spans="1:8" ht="60" x14ac:dyDescent="0.2">
      <c r="A77" s="109"/>
      <c r="B77" s="28" t="str">
        <f>Criteria!B76</f>
        <v>RGAA</v>
      </c>
      <c r="C77" s="28" t="str">
        <f>Criteria!C76</f>
        <v>10.13</v>
      </c>
      <c r="D77" s="23" t="str">
        <f>Criteria!D76</f>
        <v>On each web page, is the additional content appearing when focused or when hovering over a user interface component controllable by the user (excluding special cases)?</v>
      </c>
      <c r="E77" s="23" t="s">
        <v>131</v>
      </c>
      <c r="F77" s="29" t="s">
        <v>136</v>
      </c>
      <c r="G77" s="23"/>
      <c r="H77" s="23"/>
    </row>
    <row r="78" spans="1:8" ht="45" x14ac:dyDescent="0.2">
      <c r="A78" s="110"/>
      <c r="B78" s="28" t="str">
        <f>Criteria!B77</f>
        <v>RGAA</v>
      </c>
      <c r="C78" s="28" t="str">
        <f>Criteria!C77</f>
        <v>10.14</v>
      </c>
      <c r="D78" s="23" t="str">
        <f>Criteria!D77</f>
        <v>On each web page, can additional content that appears using CSS styles only be made visible using the keyboard and any pointing device?</v>
      </c>
      <c r="E78" s="23" t="s">
        <v>131</v>
      </c>
      <c r="F78" s="29" t="s">
        <v>136</v>
      </c>
      <c r="G78" s="23"/>
      <c r="H78" s="23"/>
    </row>
    <row r="79" spans="1:8" ht="30" x14ac:dyDescent="0.2">
      <c r="A79" s="108" t="str">
        <f>Criteria!$A$78</f>
        <v>FORMS</v>
      </c>
      <c r="B79" s="28" t="str">
        <f>Criteria!B78</f>
        <v>RGAA</v>
      </c>
      <c r="C79" s="28" t="str">
        <f>Criteria!C78</f>
        <v>11.1</v>
      </c>
      <c r="D79" s="23" t="str">
        <f>Criteria!D78</f>
        <v>Does each form input field have a label?</v>
      </c>
      <c r="E79" s="23" t="s">
        <v>131</v>
      </c>
      <c r="F79" s="29" t="s">
        <v>136</v>
      </c>
      <c r="G79" s="23"/>
      <c r="H79" s="23"/>
    </row>
    <row r="80" spans="1:8" ht="30" x14ac:dyDescent="0.2">
      <c r="A80" s="109"/>
      <c r="B80" s="28" t="str">
        <f>Criteria!B79</f>
        <v>RGAA</v>
      </c>
      <c r="C80" s="28" t="str">
        <f>Criteria!C79</f>
        <v>11.2</v>
      </c>
      <c r="D80" s="23" t="str">
        <f>Criteria!D79</f>
        <v>Is each label associated with a form field relevant (excluding special cases)?</v>
      </c>
      <c r="E80" s="23" t="s">
        <v>131</v>
      </c>
      <c r="F80" s="29" t="s">
        <v>136</v>
      </c>
      <c r="G80" s="23"/>
      <c r="H80" s="23"/>
    </row>
    <row r="81" spans="1:8" ht="60" x14ac:dyDescent="0.2">
      <c r="A81" s="109"/>
      <c r="B81" s="28" t="str">
        <f>Criteria!B80</f>
        <v>RGAA</v>
      </c>
      <c r="C81" s="28" t="str">
        <f>Criteria!C80</f>
        <v>11.3</v>
      </c>
      <c r="D81" s="23" t="str">
        <f>Criteria!D80</f>
        <v>In each form, is each label associated with a form input field having the same function and repeated several times in the same page or in a set of web pages consistent?</v>
      </c>
      <c r="E81" s="23" t="s">
        <v>131</v>
      </c>
      <c r="F81" s="29" t="s">
        <v>136</v>
      </c>
      <c r="G81" s="23"/>
      <c r="H81" s="23"/>
    </row>
    <row r="82" spans="1:8" ht="45" x14ac:dyDescent="0.2">
      <c r="A82" s="109"/>
      <c r="B82" s="28" t="str">
        <f>Criteria!B81</f>
        <v>RGAA</v>
      </c>
      <c r="C82" s="28" t="str">
        <f>Criteria!C81</f>
        <v>11.4</v>
      </c>
      <c r="D82" s="23" t="str">
        <f>Criteria!D81</f>
        <v>In each form, are each field label and its associated field located next to each other (excluding special cases)?</v>
      </c>
      <c r="E82" s="23" t="s">
        <v>131</v>
      </c>
      <c r="F82" s="29" t="s">
        <v>136</v>
      </c>
      <c r="G82" s="23"/>
      <c r="H82" s="23"/>
    </row>
    <row r="83" spans="1:8" ht="30" x14ac:dyDescent="0.2">
      <c r="A83" s="109"/>
      <c r="B83" s="28" t="str">
        <f>Criteria!B82</f>
        <v>RGAA</v>
      </c>
      <c r="C83" s="28" t="str">
        <f>Criteria!C82</f>
        <v>11.5</v>
      </c>
      <c r="D83" s="23" t="str">
        <f>Criteria!D82</f>
        <v>In each form, are the related form controls grouped together, if necessary?</v>
      </c>
      <c r="E83" s="23" t="s">
        <v>131</v>
      </c>
      <c r="F83" s="29" t="s">
        <v>136</v>
      </c>
      <c r="G83" s="23"/>
      <c r="H83" s="23"/>
    </row>
    <row r="84" spans="1:8" ht="30" x14ac:dyDescent="0.2">
      <c r="A84" s="109"/>
      <c r="B84" s="28" t="str">
        <f>Criteria!B83</f>
        <v>RGAA</v>
      </c>
      <c r="C84" s="28" t="str">
        <f>Criteria!C83</f>
        <v>11.6</v>
      </c>
      <c r="D84" s="23" t="str">
        <f>Criteria!D83</f>
        <v>In each form, does each group of related form controls have a legend?</v>
      </c>
      <c r="E84" s="23" t="s">
        <v>131</v>
      </c>
      <c r="F84" s="29" t="s">
        <v>136</v>
      </c>
      <c r="G84" s="23"/>
      <c r="H84" s="23"/>
    </row>
    <row r="85" spans="1:8" ht="30" x14ac:dyDescent="0.2">
      <c r="A85" s="109"/>
      <c r="B85" s="28" t="str">
        <f>Criteria!B84</f>
        <v>RGAA</v>
      </c>
      <c r="C85" s="28" t="str">
        <f>Criteria!C84</f>
        <v>11.7</v>
      </c>
      <c r="D85" s="23" t="str">
        <f>Criteria!D84</f>
        <v>In each form, is each legend associated with a group of related form controls relevant?</v>
      </c>
      <c r="E85" s="23" t="s">
        <v>131</v>
      </c>
      <c r="F85" s="29" t="s">
        <v>136</v>
      </c>
      <c r="G85" s="23"/>
      <c r="H85" s="23"/>
    </row>
    <row r="86" spans="1:8" ht="30" x14ac:dyDescent="0.2">
      <c r="A86" s="109"/>
      <c r="B86" s="28" t="str">
        <f>Criteria!B85</f>
        <v>RGAA</v>
      </c>
      <c r="C86" s="28" t="str">
        <f>Criteria!C85</f>
        <v>11.8</v>
      </c>
      <c r="D86" s="23" t="str">
        <f>Criteria!D85</f>
        <v>In each form, are the items of the same type in a combobox grouped together in a relevant way?</v>
      </c>
      <c r="E86" s="23" t="s">
        <v>131</v>
      </c>
      <c r="F86" s="29" t="s">
        <v>136</v>
      </c>
      <c r="G86" s="23"/>
      <c r="H86" s="23"/>
    </row>
    <row r="87" spans="1:8" ht="30" x14ac:dyDescent="0.2">
      <c r="A87" s="109"/>
      <c r="B87" s="28" t="str">
        <f>Criteria!B86</f>
        <v>RGAA</v>
      </c>
      <c r="C87" s="28" t="str">
        <f>Criteria!C86</f>
        <v>11.9</v>
      </c>
      <c r="D87" s="23" t="str">
        <f>Criteria!D86</f>
        <v>In each form, is the label of each button relevant (excluding special cases)?</v>
      </c>
      <c r="E87" s="23" t="s">
        <v>131</v>
      </c>
      <c r="F87" s="29" t="s">
        <v>136</v>
      </c>
      <c r="G87" s="23"/>
      <c r="H87" s="23"/>
    </row>
    <row r="88" spans="1:8" ht="30" x14ac:dyDescent="0.2">
      <c r="A88" s="109"/>
      <c r="B88" s="28" t="str">
        <f>Criteria!B87</f>
        <v>RGAA</v>
      </c>
      <c r="C88" s="28" t="str">
        <f>Criteria!C87</f>
        <v>11.10</v>
      </c>
      <c r="D88" s="23" t="str">
        <f>Criteria!D87</f>
        <v>In each form, is the error managementl used appropriately (excluding special cases)?</v>
      </c>
      <c r="E88" s="23" t="s">
        <v>131</v>
      </c>
      <c r="F88" s="29" t="s">
        <v>136</v>
      </c>
      <c r="G88" s="23"/>
      <c r="H88" s="23"/>
    </row>
    <row r="89" spans="1:8" ht="30" x14ac:dyDescent="0.2">
      <c r="A89" s="109"/>
      <c r="B89" s="28" t="str">
        <f>Criteria!B88</f>
        <v>RGAA</v>
      </c>
      <c r="C89" s="28" t="str">
        <f>Criteria!C88</f>
        <v>11.11</v>
      </c>
      <c r="D89" s="23" t="str">
        <f>Criteria!D88</f>
        <v>In each form, is the error management accompanied, if necessary, by suggestions to help correct input errors?</v>
      </c>
      <c r="E89" s="23" t="s">
        <v>131</v>
      </c>
      <c r="F89" s="29" t="s">
        <v>136</v>
      </c>
      <c r="G89" s="23"/>
      <c r="H89" s="23"/>
    </row>
    <row r="90" spans="1:8" ht="75" x14ac:dyDescent="0.2">
      <c r="A90" s="109"/>
      <c r="B90" s="28" t="str">
        <f>Criteria!B89</f>
        <v>RGAA</v>
      </c>
      <c r="C90" s="28" t="str">
        <f>Criteria!C89</f>
        <v>11.12</v>
      </c>
      <c r="D90" s="23" t="str">
        <f>Criteria!D89</f>
        <v>For each form that modifies or deletes data, or transmits answers to a test or examination, or whose validation has financial or legal consequences, can the data entered be modified, updated or recovered by the user?</v>
      </c>
      <c r="E90" s="23" t="s">
        <v>131</v>
      </c>
      <c r="F90" s="29" t="s">
        <v>136</v>
      </c>
      <c r="G90" s="23"/>
      <c r="H90" s="23"/>
    </row>
    <row r="91" spans="1:8" ht="30" x14ac:dyDescent="0.2">
      <c r="A91" s="110"/>
      <c r="B91" s="28" t="str">
        <f>Criteria!B90</f>
        <v>RGAA</v>
      </c>
      <c r="C91" s="28" t="str">
        <f>Criteria!C90</f>
        <v>11.13</v>
      </c>
      <c r="D91" s="23" t="str">
        <f>Criteria!D90</f>
        <v>Can the purpose of an input field be identified to facilitate the automatic filling of fields with user data?</v>
      </c>
      <c r="E91" s="23" t="s">
        <v>131</v>
      </c>
      <c r="F91" s="29" t="s">
        <v>136</v>
      </c>
      <c r="G91" s="23"/>
      <c r="H91" s="23"/>
    </row>
    <row r="92" spans="1:8" ht="30" x14ac:dyDescent="0.2">
      <c r="A92" s="108" t="str">
        <f>Criteria!$A$91</f>
        <v>NAVIGATION</v>
      </c>
      <c r="B92" s="28" t="str">
        <f>Criteria!B91</f>
        <v>RGAA</v>
      </c>
      <c r="C92" s="28" t="str">
        <f>Criteria!C91</f>
        <v>12.1</v>
      </c>
      <c r="D92" s="23" t="str">
        <f>Criteria!D91</f>
        <v>Does each set of web pages have at least two different navigation systems (excluding special cases)?</v>
      </c>
      <c r="E92" s="23" t="s">
        <v>131</v>
      </c>
      <c r="F92" s="29" t="s">
        <v>136</v>
      </c>
      <c r="G92" s="23"/>
      <c r="H92" s="23"/>
    </row>
    <row r="93" spans="1:8" ht="30" x14ac:dyDescent="0.2">
      <c r="A93" s="109"/>
      <c r="B93" s="28" t="str">
        <f>Criteria!B92</f>
        <v>RGAA</v>
      </c>
      <c r="C93" s="28" t="str">
        <f>Criteria!C92</f>
        <v>12.2</v>
      </c>
      <c r="D93" s="23" t="str">
        <f>Criteria!D92</f>
        <v>In each set of pages, are the menu and navigation bars always at the same place (except in special cases)?</v>
      </c>
      <c r="E93" s="23" t="s">
        <v>131</v>
      </c>
      <c r="F93" s="29" t="s">
        <v>136</v>
      </c>
      <c r="G93" s="23"/>
      <c r="H93" s="23"/>
    </row>
    <row r="94" spans="1:8" ht="30" x14ac:dyDescent="0.2">
      <c r="A94" s="109"/>
      <c r="B94" s="28" t="str">
        <f>Criteria!B93</f>
        <v>RGAA</v>
      </c>
      <c r="C94" s="28" t="str">
        <f>Criteria!C93</f>
        <v>12.3</v>
      </c>
      <c r="D94" s="23" t="str">
        <f>Criteria!D93</f>
        <v>Is the site map page relevant?</v>
      </c>
      <c r="E94" s="23" t="s">
        <v>131</v>
      </c>
      <c r="F94" s="29" t="s">
        <v>136</v>
      </c>
      <c r="G94" s="23"/>
      <c r="H94" s="23"/>
    </row>
    <row r="95" spans="1:8" ht="30" x14ac:dyDescent="0.2">
      <c r="A95" s="109"/>
      <c r="B95" s="28" t="str">
        <f>Criteria!B94</f>
        <v>RGAA</v>
      </c>
      <c r="C95" s="28" t="str">
        <f>Criteria!C94</f>
        <v>12.4</v>
      </c>
      <c r="D95" s="23" t="str">
        <f>Criteria!D94</f>
        <v>In each set of pages, is the site map page accessible from an identical functionality?</v>
      </c>
      <c r="E95" s="23" t="s">
        <v>131</v>
      </c>
      <c r="F95" s="29" t="s">
        <v>136</v>
      </c>
      <c r="G95" s="23"/>
      <c r="H95" s="23"/>
    </row>
    <row r="96" spans="1:8" ht="30" x14ac:dyDescent="0.2">
      <c r="A96" s="109"/>
      <c r="B96" s="28" t="str">
        <f>Criteria!B95</f>
        <v>RGAA</v>
      </c>
      <c r="C96" s="28" t="str">
        <f>Criteria!C95</f>
        <v>12.5</v>
      </c>
      <c r="D96" s="23" t="str">
        <f>Criteria!D95</f>
        <v>In each set of pages, is the search engine reachable in the same way?</v>
      </c>
      <c r="E96" s="23" t="s">
        <v>131</v>
      </c>
      <c r="F96" s="29" t="s">
        <v>136</v>
      </c>
      <c r="G96" s="23"/>
      <c r="H96" s="23"/>
    </row>
    <row r="97" spans="1:8" ht="45" x14ac:dyDescent="0.2">
      <c r="A97" s="109"/>
      <c r="B97" s="28" t="str">
        <f>Criteria!B96</f>
        <v>RGAA</v>
      </c>
      <c r="C97" s="28" t="str">
        <f>Criteria!C96</f>
        <v>12.6</v>
      </c>
      <c r="D97" s="23" t="str">
        <f>Criteria!D96</f>
        <v>Can content grouping regions present in several web pages (header, main navigation, main content, footer and search engine) be reached or avoided?</v>
      </c>
      <c r="E97" s="23" t="s">
        <v>131</v>
      </c>
      <c r="F97" s="29" t="s">
        <v>136</v>
      </c>
      <c r="G97" s="23"/>
      <c r="H97" s="23"/>
    </row>
    <row r="98" spans="1:8" ht="30" x14ac:dyDescent="0.2">
      <c r="A98" s="109"/>
      <c r="B98" s="28" t="str">
        <f>Criteria!B97</f>
        <v>RGAA</v>
      </c>
      <c r="C98" s="28" t="str">
        <f>Criteria!C97</f>
        <v>12.7</v>
      </c>
      <c r="D98" s="23" t="str">
        <f>Criteria!D97</f>
        <v>On each web page, is there a bypass or skip link to the main content region (excluding special cases)?</v>
      </c>
      <c r="E98" s="23" t="s">
        <v>131</v>
      </c>
      <c r="F98" s="29" t="s">
        <v>136</v>
      </c>
      <c r="G98" s="23"/>
      <c r="H98" s="23"/>
    </row>
    <row r="99" spans="1:8" ht="30" x14ac:dyDescent="0.2">
      <c r="A99" s="109"/>
      <c r="B99" s="28" t="str">
        <f>Criteria!B98</f>
        <v>RGAA</v>
      </c>
      <c r="C99" s="28" t="str">
        <f>Criteria!C98</f>
        <v>12.8</v>
      </c>
      <c r="D99" s="23" t="str">
        <f>Criteria!D98</f>
        <v>On each web page, is the navigation sequence consistent?</v>
      </c>
      <c r="E99" s="23" t="s">
        <v>131</v>
      </c>
      <c r="F99" s="29" t="s">
        <v>136</v>
      </c>
      <c r="G99" s="23"/>
      <c r="H99" s="23"/>
    </row>
    <row r="100" spans="1:8" ht="30" x14ac:dyDescent="0.2">
      <c r="A100" s="109"/>
      <c r="B100" s="28" t="str">
        <f>Criteria!B99</f>
        <v>RGAA</v>
      </c>
      <c r="C100" s="28" t="str">
        <f>Criteria!C99</f>
        <v>12.9</v>
      </c>
      <c r="D100" s="23" t="str">
        <f>Criteria!D99</f>
        <v>On each web page, navigation must not contain any keyboard traps. Is this rule respected?</v>
      </c>
      <c r="E100" s="23" t="s">
        <v>131</v>
      </c>
      <c r="F100" s="29" t="s">
        <v>136</v>
      </c>
      <c r="G100" s="23"/>
      <c r="H100" s="23"/>
    </row>
    <row r="101" spans="1:8" ht="45" x14ac:dyDescent="0.2">
      <c r="A101" s="109"/>
      <c r="B101" s="28" t="str">
        <f>Criteria!B100</f>
        <v>RGAA</v>
      </c>
      <c r="C101" s="28" t="str">
        <f>Criteria!C100</f>
        <v>12.10</v>
      </c>
      <c r="D101" s="23" t="str">
        <f>Criteria!D100</f>
        <v>On each web page, are keyboard shortcuts using only one key (lowercase or uppercase letter, punctuation, number or symbol) controllable by the user?</v>
      </c>
      <c r="E101" s="23" t="s">
        <v>131</v>
      </c>
      <c r="F101" s="29" t="s">
        <v>136</v>
      </c>
      <c r="G101" s="23"/>
      <c r="H101" s="23"/>
    </row>
    <row r="102" spans="1:8" ht="60" x14ac:dyDescent="0.2">
      <c r="A102" s="110"/>
      <c r="B102" s="28" t="str">
        <f>Criteria!B101</f>
        <v>RGAA</v>
      </c>
      <c r="C102" s="28" t="str">
        <f>Criteria!C101</f>
        <v>12.11</v>
      </c>
      <c r="D102" s="23" t="str">
        <f>Criteria!D101</f>
        <v>On each web page, is the additional content that appears when hovering over, focusing on or activating a user interface component accessible by keyboard if necessary?</v>
      </c>
      <c r="E102" s="23" t="s">
        <v>131</v>
      </c>
      <c r="F102" s="29" t="s">
        <v>136</v>
      </c>
      <c r="G102" s="23"/>
      <c r="H102" s="23"/>
    </row>
    <row r="103" spans="1:8" ht="45" x14ac:dyDescent="0.2">
      <c r="A103" s="108" t="str">
        <f>Criteria!$A$102</f>
        <v>CONSULTATION</v>
      </c>
      <c r="B103" s="28" t="str">
        <f>Criteria!B102</f>
        <v>RGAA</v>
      </c>
      <c r="C103" s="28" t="str">
        <f>Criteria!C102</f>
        <v>13.1</v>
      </c>
      <c r="D103" s="23" t="str">
        <f>Criteria!D102</f>
        <v>For each web page, does the user have control over each time limit for modifying the content (excluding special cases)?</v>
      </c>
      <c r="E103" s="23" t="s">
        <v>131</v>
      </c>
      <c r="F103" s="29" t="s">
        <v>136</v>
      </c>
      <c r="G103" s="23"/>
      <c r="H103" s="23"/>
    </row>
    <row r="104" spans="1:8" ht="45" x14ac:dyDescent="0.2">
      <c r="A104" s="109"/>
      <c r="B104" s="28" t="str">
        <f>Criteria!B103</f>
        <v>RGAA</v>
      </c>
      <c r="C104" s="28" t="str">
        <f>Criteria!C103</f>
        <v>13.2</v>
      </c>
      <c r="D104" s="23" t="str">
        <f>Criteria!D103</f>
        <v>On each web page, the opening of a new window must not be triggered without user action. Is this rule respected?</v>
      </c>
      <c r="E104" s="23" t="s">
        <v>131</v>
      </c>
      <c r="F104" s="29" t="s">
        <v>136</v>
      </c>
      <c r="G104" s="23"/>
      <c r="H104" s="23"/>
    </row>
    <row r="105" spans="1:8" ht="45" x14ac:dyDescent="0.2">
      <c r="A105" s="109"/>
      <c r="B105" s="28" t="str">
        <f>Criteria!B104</f>
        <v>RGAA</v>
      </c>
      <c r="C105" s="28" t="str">
        <f>Criteria!C104</f>
        <v>13.3</v>
      </c>
      <c r="D105" s="23" t="str">
        <f>Criteria!D104</f>
        <v>On each web page, does each downloadable office document have an accessible version (excluding special cases)?</v>
      </c>
      <c r="E105" s="23" t="s">
        <v>131</v>
      </c>
      <c r="F105" s="29" t="s">
        <v>136</v>
      </c>
      <c r="G105" s="23"/>
      <c r="H105" s="23"/>
    </row>
    <row r="106" spans="1:8" ht="30" x14ac:dyDescent="0.2">
      <c r="A106" s="109"/>
      <c r="B106" s="28" t="str">
        <f>Criteria!B105</f>
        <v>RGAA</v>
      </c>
      <c r="C106" s="28" t="str">
        <f>Criteria!C105</f>
        <v>13.4</v>
      </c>
      <c r="D106" s="23" t="str">
        <f>Criteria!D105</f>
        <v>For each office document with an accessible version, does this version offer the same information?</v>
      </c>
      <c r="E106" s="23" t="s">
        <v>131</v>
      </c>
      <c r="F106" s="29" t="s">
        <v>136</v>
      </c>
      <c r="G106" s="23"/>
      <c r="H106" s="23"/>
    </row>
    <row r="107" spans="1:8" ht="30" x14ac:dyDescent="0.2">
      <c r="A107" s="109"/>
      <c r="B107" s="28" t="str">
        <f>Criteria!B106</f>
        <v>RGAA</v>
      </c>
      <c r="C107" s="28" t="str">
        <f>Criteria!C106</f>
        <v>13.5</v>
      </c>
      <c r="D107" s="23" t="str">
        <f>Criteria!D106</f>
        <v>Is there an alternative to every cryptic content (ASCII art, emoticon, cryptic syntax) on every web page?</v>
      </c>
      <c r="E107" s="23" t="s">
        <v>131</v>
      </c>
      <c r="F107" s="29" t="s">
        <v>136</v>
      </c>
      <c r="G107" s="23"/>
      <c r="H107" s="23"/>
    </row>
    <row r="108" spans="1:8" ht="45" x14ac:dyDescent="0.2">
      <c r="A108" s="109"/>
      <c r="B108" s="28" t="str">
        <f>Criteria!B107</f>
        <v>RGAA</v>
      </c>
      <c r="C108" s="28" t="str">
        <f>Criteria!C107</f>
        <v>13.6</v>
      </c>
      <c r="D108" s="23" t="str">
        <f>Criteria!D107</f>
        <v>On each web page, for each cryptic content (ASCII art, emoticon, cryptic syntax) having an alternative, is this alternative relevant?</v>
      </c>
      <c r="E108" s="23" t="s">
        <v>131</v>
      </c>
      <c r="F108" s="29" t="s">
        <v>136</v>
      </c>
      <c r="G108" s="23"/>
      <c r="H108" s="23"/>
    </row>
    <row r="109" spans="1:8" ht="30" x14ac:dyDescent="0.2">
      <c r="A109" s="109"/>
      <c r="B109" s="28" t="str">
        <f>Criteria!B108</f>
        <v>RGAA</v>
      </c>
      <c r="C109" s="28" t="str">
        <f>Criteria!C108</f>
        <v>13.7</v>
      </c>
      <c r="D109" s="23" t="str">
        <f>Criteria!D108</f>
        <v>On each web page, are sudden changes in brightness or blinking used correctly?</v>
      </c>
      <c r="E109" s="23" t="s">
        <v>131</v>
      </c>
      <c r="F109" s="29" t="s">
        <v>136</v>
      </c>
      <c r="G109" s="23"/>
      <c r="H109" s="23"/>
    </row>
    <row r="110" spans="1:8" ht="30" x14ac:dyDescent="0.2">
      <c r="A110" s="109"/>
      <c r="B110" s="28" t="str">
        <f>Criteria!B109</f>
        <v>RGAA</v>
      </c>
      <c r="C110" s="28" t="str">
        <f>Criteria!C109</f>
        <v>13.8</v>
      </c>
      <c r="D110" s="23" t="str">
        <f>Criteria!D109</f>
        <v>On each web page, is every moving or blinking content controllable by the user?</v>
      </c>
      <c r="E110" s="23" t="s">
        <v>131</v>
      </c>
      <c r="F110" s="29" t="s">
        <v>136</v>
      </c>
    </row>
    <row r="111" spans="1:8" ht="45" x14ac:dyDescent="0.2">
      <c r="A111" s="109"/>
      <c r="B111" s="28" t="str">
        <f>Criteria!B110</f>
        <v>RGAA</v>
      </c>
      <c r="C111" s="28" t="str">
        <f>Criteria!C110</f>
        <v>13.9</v>
      </c>
      <c r="D111" s="23" t="str">
        <f>Criteria!D110</f>
        <v>On each web page, can the content be viewed in any screen orientation (portrait or landscape) (excluding special cases)?</v>
      </c>
      <c r="E111" s="23" t="s">
        <v>131</v>
      </c>
      <c r="F111" s="29" t="s">
        <v>136</v>
      </c>
    </row>
    <row r="112" spans="1:8" ht="45" x14ac:dyDescent="0.2">
      <c r="A112" s="109"/>
      <c r="B112" s="28" t="str">
        <f>Criteria!B111</f>
        <v>RGAA</v>
      </c>
      <c r="C112" s="28" t="str">
        <f>Criteria!C111</f>
        <v>13.10</v>
      </c>
      <c r="D112" s="23" t="str">
        <f>Criteria!D111</f>
        <v>On each web page, can the features usable or available by means of a complex gesture also be available by means of a simple gesture (excluding special cases)?</v>
      </c>
      <c r="E112" s="23" t="s">
        <v>131</v>
      </c>
      <c r="F112" s="29" t="s">
        <v>136</v>
      </c>
    </row>
    <row r="113" spans="1:6" ht="45" x14ac:dyDescent="0.2">
      <c r="A113" s="109"/>
      <c r="B113" s="28" t="str">
        <f>Criteria!B112</f>
        <v>RGAA</v>
      </c>
      <c r="C113" s="28" t="str">
        <f>Criteria!C112</f>
        <v>13.11</v>
      </c>
      <c r="D113" s="23" t="str">
        <f>Criteria!D112</f>
        <v>On each web page, can actions triggered by a pointing device on a single point on the screen be cancelled (except in special cases)?</v>
      </c>
      <c r="E113" s="23" t="s">
        <v>131</v>
      </c>
      <c r="F113" s="29" t="s">
        <v>136</v>
      </c>
    </row>
    <row r="114" spans="1:6" ht="45" x14ac:dyDescent="0.2">
      <c r="A114" s="109"/>
      <c r="B114" s="28" t="str">
        <f>Criteria!B113</f>
        <v>RGAA</v>
      </c>
      <c r="C114" s="28" t="str">
        <f>Criteria!C113</f>
        <v>13.12</v>
      </c>
      <c r="D114" s="23" t="str">
        <f>Criteria!D113</f>
        <v>On each web page, can the features that involve movement to or from the device be satisfied in an alternative way (excluding special cases)?</v>
      </c>
      <c r="E114" s="23" t="s">
        <v>131</v>
      </c>
      <c r="F114" s="29" t="s">
        <v>136</v>
      </c>
    </row>
    <row r="115" spans="1:6" ht="60" x14ac:dyDescent="0.2">
      <c r="A115" s="109"/>
      <c r="B115" s="28" t="str">
        <f>Criteria!B114</f>
        <v>-</v>
      </c>
      <c r="C115" s="28" t="str">
        <f>Criteria!C114</f>
        <v>13.13</v>
      </c>
      <c r="D115" s="23" t="str">
        <f>Criteria!D114</f>
        <v>For each document conversion feature, is the accessibility information available in the source document kept in the destination document (excluding special cases)?</v>
      </c>
      <c r="E115" s="23" t="s">
        <v>131</v>
      </c>
      <c r="F115" s="29" t="s">
        <v>136</v>
      </c>
    </row>
    <row r="116" spans="1:6" ht="45" x14ac:dyDescent="0.2">
      <c r="A116" s="110"/>
      <c r="B116" s="28" t="str">
        <f>Criteria!B115</f>
        <v>-</v>
      </c>
      <c r="C116" s="28" t="str">
        <f>Criteria!C115</f>
        <v>13.14</v>
      </c>
      <c r="D116" s="23" t="str">
        <f>Criteria!D115</f>
        <v>Does each identification or control feature that relies on the use of biological characteristics of the user have an alternative method?</v>
      </c>
      <c r="E116" s="23" t="s">
        <v>131</v>
      </c>
      <c r="F116" s="29" t="s">
        <v>136</v>
      </c>
    </row>
    <row r="117" spans="1:6" ht="45" x14ac:dyDescent="0.2">
      <c r="A117" s="108" t="str">
        <f>Criteria!$A$116</f>
        <v>DOC &amp; ACCESSIBILITY FEATURES</v>
      </c>
      <c r="B117" s="28" t="str">
        <f>Criteria!B116</f>
        <v>-</v>
      </c>
      <c r="C117" s="28" t="str">
        <f>Criteria!C116</f>
        <v>14.1</v>
      </c>
      <c r="D117" s="23" t="str">
        <f>Criteria!D116</f>
        <v>Does the website's documentation describe the accessibility features available and information relating to compatibility with accessibility?</v>
      </c>
      <c r="E117" s="23" t="s">
        <v>131</v>
      </c>
      <c r="F117" s="29" t="s">
        <v>136</v>
      </c>
    </row>
    <row r="118" spans="1:6" ht="75" x14ac:dyDescent="0.2">
      <c r="A118" s="109"/>
      <c r="B118" s="28" t="str">
        <f>Criteria!B117</f>
        <v>-</v>
      </c>
      <c r="C118" s="28" t="str">
        <f>Criteria!C117</f>
        <v>14.2</v>
      </c>
      <c r="D118" s="23" t="str">
        <f>Criteria!D117</f>
        <v>For each accessibility feature described in the documentation, the mechanism for enabling an accessibility feature meets the accessibility needs of the users concerned. Is this rule respected (excluding special cases)?</v>
      </c>
      <c r="E118" s="23" t="s">
        <v>131</v>
      </c>
      <c r="F118" s="29" t="s">
        <v>136</v>
      </c>
    </row>
    <row r="119" spans="1:6" ht="30" x14ac:dyDescent="0.2">
      <c r="A119" s="110"/>
      <c r="B119" s="28" t="str">
        <f>Criteria!B118</f>
        <v>-</v>
      </c>
      <c r="C119" s="28" t="str">
        <f>Criteria!C118</f>
        <v>14.3</v>
      </c>
      <c r="D119" s="23" t="str">
        <f>Criteria!D118</f>
        <v>Does the website documentation comply with the digital accessibility rules?</v>
      </c>
      <c r="E119" s="23" t="s">
        <v>131</v>
      </c>
      <c r="F119" s="29" t="s">
        <v>136</v>
      </c>
    </row>
    <row r="120" spans="1:6" ht="45" x14ac:dyDescent="0.2">
      <c r="A120" s="108" t="str">
        <f>Criteria!$A$119</f>
        <v>EDITING TOOLS</v>
      </c>
      <c r="B120" s="28" t="str">
        <f>Criteria!B119</f>
        <v>-</v>
      </c>
      <c r="C120" s="28" t="str">
        <f>Criteria!C119</f>
        <v>15.1</v>
      </c>
      <c r="D120" s="23" t="str">
        <f>Criteria!D119</f>
        <v>Does each editing tool allow you to define the accessibility information needed to create content that complies with the digital accessibility rules?</v>
      </c>
      <c r="E120" s="23" t="s">
        <v>131</v>
      </c>
      <c r="F120" s="29" t="s">
        <v>136</v>
      </c>
    </row>
    <row r="121" spans="1:6" ht="45" x14ac:dyDescent="0.2">
      <c r="A121" s="109"/>
      <c r="B121" s="28" t="str">
        <f>Criteria!B120</f>
        <v>-</v>
      </c>
      <c r="C121" s="28" t="str">
        <f>Criteria!C120</f>
        <v>15.2</v>
      </c>
      <c r="D121" s="23" t="str">
        <f>Criteria!D120</f>
        <v>Does each editing tool provide help with creating content that complies with the digital accessibility rules?</v>
      </c>
      <c r="E121" s="23" t="s">
        <v>131</v>
      </c>
      <c r="F121" s="29" t="s">
        <v>136</v>
      </c>
    </row>
    <row r="122" spans="1:6" ht="45" x14ac:dyDescent="0.2">
      <c r="A122" s="109"/>
      <c r="B122" s="28" t="str">
        <f>Criteria!B121</f>
        <v>-</v>
      </c>
      <c r="C122" s="28" t="str">
        <f>Criteria!C121</f>
        <v>15.3</v>
      </c>
      <c r="D122" s="23" t="str">
        <f>Criteria!D121</f>
        <v>Does the content generated by each transformation comply with the digital accessibility rules (excluding special cases)?</v>
      </c>
      <c r="E122" s="23" t="s">
        <v>131</v>
      </c>
      <c r="F122" s="29" t="s">
        <v>136</v>
      </c>
    </row>
    <row r="123" spans="1:6" ht="45" x14ac:dyDescent="0.2">
      <c r="A123" s="109"/>
      <c r="B123" s="28" t="str">
        <f>Criteria!B122</f>
        <v>-</v>
      </c>
      <c r="C123" s="28" t="str">
        <f>Criteria!C122</f>
        <v>15.4</v>
      </c>
      <c r="D123" s="23" t="str">
        <f>Criteria!D122</f>
        <v>For each accessibility error identified by an automatic or semi-automatic accessibility test, does the editing tool provide suggestions for repair?</v>
      </c>
      <c r="E123" s="23" t="s">
        <v>131</v>
      </c>
      <c r="F123" s="29" t="s">
        <v>136</v>
      </c>
    </row>
    <row r="124" spans="1:6" ht="45" x14ac:dyDescent="0.2">
      <c r="A124" s="109"/>
      <c r="B124" s="28" t="str">
        <f>Criteria!B123</f>
        <v>-</v>
      </c>
      <c r="C124" s="28" t="str">
        <f>Criteria!C123</f>
        <v>15.5</v>
      </c>
      <c r="D124" s="23" t="str">
        <f>Criteria!D123</f>
        <v>For each set of templates, at least one template complies with the digital accessibility rules. Is this rule respected?</v>
      </c>
      <c r="E124" s="23" t="s">
        <v>131</v>
      </c>
      <c r="F124" s="29" t="s">
        <v>136</v>
      </c>
    </row>
    <row r="125" spans="1:6" ht="30" x14ac:dyDescent="0.2">
      <c r="A125" s="110"/>
      <c r="B125" s="28" t="str">
        <f>Criteria!B124</f>
        <v>-</v>
      </c>
      <c r="C125" s="28" t="str">
        <f>Criteria!C124</f>
        <v>15.6</v>
      </c>
      <c r="D125" s="23" t="str">
        <f>Criteria!D124</f>
        <v>Is each template that makes it possible to comply with the digital accessibility rules clearly identifiable?</v>
      </c>
      <c r="E125" s="23" t="s">
        <v>131</v>
      </c>
      <c r="F125" s="29" t="s">
        <v>136</v>
      </c>
    </row>
    <row r="126" spans="1:6" ht="60" x14ac:dyDescent="0.2">
      <c r="A126" s="108" t="str">
        <f>Criteria!$A$125</f>
        <v>SUPPORT SERVICES</v>
      </c>
      <c r="B126" s="28" t="str">
        <f>Criteria!B125</f>
        <v>-</v>
      </c>
      <c r="C126" s="28" t="str">
        <f>Criteria!C125</f>
        <v>16.1</v>
      </c>
      <c r="D126" s="23" t="str">
        <f>Criteria!D125</f>
        <v>Does each support service provide information about the accessibility features and accessibility compatibility described in the documentation of the website?</v>
      </c>
      <c r="E126" s="23" t="s">
        <v>131</v>
      </c>
      <c r="F126" s="29" t="s">
        <v>136</v>
      </c>
    </row>
    <row r="127" spans="1:6" ht="45" x14ac:dyDescent="0.2">
      <c r="A127" s="109"/>
      <c r="B127" s="28" t="str">
        <f>Criteria!B126</f>
        <v>-</v>
      </c>
      <c r="C127" s="28" t="str">
        <f>Criteria!C126</f>
        <v>16.2</v>
      </c>
      <c r="D127" s="23" t="str">
        <f>Criteria!D126</f>
        <v>The support service meets the communication needs of people with disabilities directly or through a relay service. Is this rule respected?</v>
      </c>
      <c r="E127" s="23" t="s">
        <v>131</v>
      </c>
      <c r="F127" s="29" t="s">
        <v>136</v>
      </c>
    </row>
    <row r="128" spans="1:6" ht="30" x14ac:dyDescent="0.2">
      <c r="A128" s="110"/>
      <c r="B128" s="28" t="str">
        <f>Criteria!B127</f>
        <v>-</v>
      </c>
      <c r="C128" s="28" t="str">
        <f>Criteria!C127</f>
        <v>16.3</v>
      </c>
      <c r="D128" s="23" t="str">
        <f>Criteria!D127</f>
        <v>Does the documentation provided by the support service comply with the digital accessibility rules?</v>
      </c>
      <c r="E128" s="23" t="s">
        <v>131</v>
      </c>
      <c r="F128" s="29" t="s">
        <v>136</v>
      </c>
    </row>
    <row r="129" spans="1:6" ht="60" x14ac:dyDescent="0.2">
      <c r="A129" s="117" t="str">
        <f>Criteria!$A$128</f>
        <v>REAL-TIME COMMUNICATION</v>
      </c>
      <c r="B129" s="28" t="str">
        <f>Criteria!B128</f>
        <v>-</v>
      </c>
      <c r="C129" s="28" t="str">
        <f>Criteria!C128</f>
        <v>17.1</v>
      </c>
      <c r="D129" s="23" t="str">
        <f>Criteria!D128</f>
        <v>For each two-way voice communication web application, is the application capable of encoding and decoding this communication with a frequency range whose upper limit is at least 7,000 Hz?</v>
      </c>
      <c r="E129" s="23" t="s">
        <v>131</v>
      </c>
      <c r="F129" s="29" t="s">
        <v>136</v>
      </c>
    </row>
    <row r="130" spans="1:6" ht="45" x14ac:dyDescent="0.2">
      <c r="A130" s="109"/>
      <c r="B130" s="28" t="str">
        <f>Criteria!B129</f>
        <v>-</v>
      </c>
      <c r="C130" s="28" t="str">
        <f>Criteria!C129</f>
        <v>17.2</v>
      </c>
      <c r="D130" s="23" t="str">
        <f>Criteria!D129</f>
        <v>Does every web application that enables two-way voice communication have real-time text communication functionality?</v>
      </c>
      <c r="E130" s="23" t="s">
        <v>131</v>
      </c>
      <c r="F130" s="29" t="s">
        <v>136</v>
      </c>
    </row>
    <row r="131" spans="1:6" ht="45" x14ac:dyDescent="0.2">
      <c r="A131" s="109"/>
      <c r="B131" s="28" t="str">
        <f>Criteria!B130</f>
        <v>-</v>
      </c>
      <c r="C131" s="28" t="str">
        <f>Criteria!C130</f>
        <v>17.3</v>
      </c>
      <c r="D131" s="23" t="str">
        <f>Criteria!D130</f>
        <v>For each web application that enables two-way voice communication and real-time text, can both modes be used simultaneously?</v>
      </c>
      <c r="E131" s="23" t="s">
        <v>131</v>
      </c>
      <c r="F131" s="29" t="s">
        <v>136</v>
      </c>
    </row>
    <row r="132" spans="1:6" ht="30" x14ac:dyDescent="0.2">
      <c r="A132" s="109"/>
      <c r="B132" s="28" t="str">
        <f>Criteria!B131</f>
        <v>-</v>
      </c>
      <c r="C132" s="28" t="str">
        <f>Criteria!C131</f>
        <v>17.4</v>
      </c>
      <c r="D132" s="23" t="str">
        <f>Criteria!D131</f>
        <v>For each real-time text (RTT) functionality, can the messages be identified (excluding special cases)?</v>
      </c>
      <c r="E132" s="23" t="s">
        <v>131</v>
      </c>
      <c r="F132" s="29" t="s">
        <v>136</v>
      </c>
    </row>
    <row r="133" spans="1:6" ht="30" x14ac:dyDescent="0.2">
      <c r="A133" s="109"/>
      <c r="B133" s="28" t="str">
        <f>Criteria!B132</f>
        <v>-</v>
      </c>
      <c r="C133" s="28" t="str">
        <f>Criteria!C132</f>
        <v>17.5</v>
      </c>
      <c r="D133" s="23" t="str">
        <f>Criteria!D132</f>
        <v>For each two-way voice communication web application, is there a visual indicator of oral activity?</v>
      </c>
      <c r="E133" s="23" t="s">
        <v>131</v>
      </c>
      <c r="F133" s="29" t="s">
        <v>136</v>
      </c>
    </row>
    <row r="134" spans="1:6" ht="60" x14ac:dyDescent="0.2">
      <c r="A134" s="109"/>
      <c r="B134" s="28" t="str">
        <f>Criteria!B133</f>
        <v>-</v>
      </c>
      <c r="C134" s="28" t="str">
        <f>Criteria!C133</f>
        <v>17.6</v>
      </c>
      <c r="D134" s="23" t="str">
        <f>Criteria!D133</f>
        <v>Does each real-time text communication web application that can interact with other real-time text communication applications comply with the interoperability rules in force?</v>
      </c>
      <c r="E134" s="23" t="s">
        <v>131</v>
      </c>
      <c r="F134" s="29" t="s">
        <v>136</v>
      </c>
    </row>
    <row r="135" spans="1:6" ht="45" x14ac:dyDescent="0.2">
      <c r="A135" s="109"/>
      <c r="B135" s="28" t="str">
        <f>Criteria!B134</f>
        <v>-</v>
      </c>
      <c r="C135" s="28" t="str">
        <f>Criteria!C134</f>
        <v>17.7</v>
      </c>
      <c r="D135" s="23" t="str">
        <f>Criteria!D134</f>
        <v>For each real-time text communication (RTT) web application, the transmission time for each input unit is 500ms or less. Is this rule respected?</v>
      </c>
      <c r="E135" s="23" t="s">
        <v>131</v>
      </c>
      <c r="F135" s="29" t="s">
        <v>136</v>
      </c>
    </row>
    <row r="136" spans="1:6" ht="30" x14ac:dyDescent="0.2">
      <c r="A136" s="109"/>
      <c r="B136" s="28" t="str">
        <f>Criteria!B135</f>
        <v>-</v>
      </c>
      <c r="C136" s="28" t="str">
        <f>Criteria!C135</f>
        <v>17.8</v>
      </c>
      <c r="D136" s="23" t="str">
        <f>Criteria!D135</f>
        <v>For each telecommunication web application, is it possible to identify the person initiating a call?</v>
      </c>
      <c r="E136" s="23" t="s">
        <v>131</v>
      </c>
      <c r="F136" s="29" t="s">
        <v>136</v>
      </c>
    </row>
    <row r="137" spans="1:6" ht="60" x14ac:dyDescent="0.2">
      <c r="A137" s="109"/>
      <c r="B137" s="28" t="str">
        <f>Criteria!B136</f>
        <v>-</v>
      </c>
      <c r="C137" s="28" t="str">
        <f>Criteria!C136</f>
        <v>17.9</v>
      </c>
      <c r="D137" s="23" t="str">
        <f>Criteria!D136</f>
        <v>For each two-way voice communication web application which makes it possible to identify the activity of a speaker, it is possible to identify the activity of a signer. Is this rule respected?</v>
      </c>
      <c r="E137" s="23" t="s">
        <v>131</v>
      </c>
      <c r="F137" s="29" t="s">
        <v>136</v>
      </c>
    </row>
    <row r="138" spans="1:6" ht="45" x14ac:dyDescent="0.2">
      <c r="A138" s="109"/>
      <c r="B138" s="28" t="str">
        <f>Criteria!B137</f>
        <v>-</v>
      </c>
      <c r="C138" s="28" t="str">
        <f>Criteria!C137</f>
        <v>17.10</v>
      </c>
      <c r="D138" s="23" t="str">
        <f>Criteria!D137</f>
        <v>For each two-way voice communication web application that has voice-based services, can these be used without the need to listen or speak?</v>
      </c>
      <c r="E138" s="23" t="s">
        <v>131</v>
      </c>
      <c r="F138" s="29" t="s">
        <v>136</v>
      </c>
    </row>
    <row r="139" spans="1:6" ht="45" x14ac:dyDescent="0.2">
      <c r="A139" s="110"/>
      <c r="B139" s="28" t="str">
        <f>Criteria!B138</f>
        <v>-</v>
      </c>
      <c r="C139" s="28" t="str">
        <f>Criteria!C138</f>
        <v>17.11</v>
      </c>
      <c r="D139" s="23" t="str">
        <f>Criteria!D138</f>
        <v>For each two-way voice communication web application that has real-time video, is the quality of the video sufficient?</v>
      </c>
      <c r="E139" s="23" t="s">
        <v>131</v>
      </c>
      <c r="F139" s="29" t="s">
        <v>136</v>
      </c>
    </row>
  </sheetData>
  <mergeCells count="19">
    <mergeCell ref="A129:A139"/>
    <mergeCell ref="A4:A12"/>
    <mergeCell ref="A13:A14"/>
    <mergeCell ref="A15:A17"/>
    <mergeCell ref="A92:A102"/>
    <mergeCell ref="A103:A116"/>
    <mergeCell ref="A117:A119"/>
    <mergeCell ref="A120:A125"/>
    <mergeCell ref="A126:A128"/>
    <mergeCell ref="A46:A50"/>
    <mergeCell ref="A51:A60"/>
    <mergeCell ref="A61:A64"/>
    <mergeCell ref="A65:A78"/>
    <mergeCell ref="A79:A91"/>
    <mergeCell ref="A1:H1"/>
    <mergeCell ref="A2:H2"/>
    <mergeCell ref="A18:A35"/>
    <mergeCell ref="A36:A43"/>
    <mergeCell ref="A44:A45"/>
  </mergeCells>
  <conditionalFormatting sqref="E4:E139">
    <cfRule type="cellIs" dxfId="97" priority="1" operator="equal">
      <formula>"C"</formula>
    </cfRule>
    <cfRule type="cellIs" dxfId="96" priority="2" operator="equal">
      <formula>"NC"</formula>
    </cfRule>
    <cfRule type="cellIs" dxfId="95" priority="3" operator="equal">
      <formula>"NA"</formula>
    </cfRule>
    <cfRule type="cellIs" dxfId="94" priority="4" operator="equal">
      <formula>"NT"</formula>
    </cfRule>
  </conditionalFormatting>
  <conditionalFormatting sqref="F4:F139">
    <cfRule type="cellIs" dxfId="93" priority="5" operator="equal">
      <formula>"D"</formula>
    </cfRule>
    <cfRule type="cellIs" dxfId="92" priority="6" operator="equal">
      <formula>"E"</formula>
    </cfRule>
    <cfRule type="cellIs" dxfId="91" priority="7" operator="equal">
      <formula>"N"</formula>
    </cfRule>
  </conditionalFormatting>
  <dataValidations count="2">
    <dataValidation type="list" operator="equal" showErrorMessage="1" sqref="E4:E139" xr:uid="{38A7737D-E6ED-7D47-8649-920BEC38A201}">
      <formula1>"C,NC,NA,NT"</formula1>
      <formula2>0</formula2>
    </dataValidation>
    <dataValidation type="list" operator="equal" showErrorMessage="1" sqref="F4:F139" xr:uid="{2DA48EC6-D557-164A-9281-116688E13188}">
      <formula1>"D,E,N"</formula1>
    </dataValidation>
  </dataValidations>
  <pageMargins left="0.39374999999999999" right="0.39374999999999999" top="0.53263888888888899" bottom="0.39374999999999999" header="0.39374999999999999" footer="0.39374999999999999"/>
  <pageSetup scale="74" pageOrder="overThenDown" orientation="portrait" horizontalDpi="300" verticalDpi="300" r:id="rId1"/>
  <headerFooter>
    <oddHeader>&amp;L&amp;10RGAA 3.0 - Relevé pour le site : wwww.site.fr&amp;R&amp;10&amp;P/&amp;N - &amp;A</oddHead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Feuil8"/>
  <dimension ref="A1:AMJ139"/>
  <sheetViews>
    <sheetView zoomScaleNormal="100" workbookViewId="0">
      <selection activeCell="A2" sqref="A2:H2"/>
    </sheetView>
  </sheetViews>
  <sheetFormatPr defaultColWidth="9.5546875" defaultRowHeight="15" x14ac:dyDescent="0.2"/>
  <cols>
    <col min="1" max="1" width="4.109375" customWidth="1"/>
    <col min="2" max="2" width="4.5546875" bestFit="1" customWidth="1"/>
    <col min="3" max="3" width="5.5546875" style="11" customWidth="1"/>
    <col min="4" max="4" width="39.88671875" style="1" customWidth="1"/>
    <col min="5" max="5" width="3.88671875" style="1" customWidth="1"/>
    <col min="6" max="6" width="3.109375" style="1" customWidth="1"/>
    <col min="7" max="7" width="79.88671875" style="1" customWidth="1"/>
    <col min="8" max="8" width="22.88671875" style="1" customWidth="1"/>
    <col min="9" max="9" width="64.33203125" style="1" customWidth="1"/>
    <col min="10" max="65" width="9.5546875" style="1"/>
    <col min="1025" max="1025" width="7.33203125" customWidth="1"/>
  </cols>
  <sheetData>
    <row r="1" spans="1:1024" ht="15.6" customHeight="1" x14ac:dyDescent="0.2">
      <c r="A1" s="93" t="s">
        <v>184</v>
      </c>
      <c r="B1" s="93"/>
      <c r="C1" s="93"/>
      <c r="D1" s="93"/>
      <c r="E1" s="93"/>
      <c r="F1" s="93"/>
      <c r="G1" s="93"/>
      <c r="H1" s="93"/>
    </row>
    <row r="2" spans="1:1024" x14ac:dyDescent="0.2">
      <c r="A2" s="118" t="s">
        <v>245</v>
      </c>
      <c r="B2" s="118"/>
      <c r="C2" s="118"/>
      <c r="D2" s="118"/>
      <c r="E2" s="118"/>
      <c r="F2" s="118"/>
      <c r="G2" s="118"/>
      <c r="H2" s="118"/>
    </row>
    <row r="3" spans="1:1024" ht="117.75" x14ac:dyDescent="0.2">
      <c r="A3" s="88" t="s">
        <v>218</v>
      </c>
      <c r="B3" s="88" t="s">
        <v>155</v>
      </c>
      <c r="C3" s="88" t="s">
        <v>235</v>
      </c>
      <c r="D3" s="47" t="s">
        <v>236</v>
      </c>
      <c r="E3" s="88" t="s">
        <v>240</v>
      </c>
      <c r="F3" s="88" t="s">
        <v>241</v>
      </c>
      <c r="G3" s="47" t="s">
        <v>242</v>
      </c>
      <c r="H3" s="47" t="s">
        <v>243</v>
      </c>
    </row>
    <row r="4" spans="1:1024" ht="30" x14ac:dyDescent="0.2">
      <c r="A4" s="108" t="str">
        <f>Criteria!$A$3</f>
        <v>IMAGES</v>
      </c>
      <c r="B4" s="28" t="str">
        <f>Criteria!B3</f>
        <v>RGAA</v>
      </c>
      <c r="C4" s="28" t="str">
        <f>Criteria!C3</f>
        <v>1.1</v>
      </c>
      <c r="D4" s="23" t="str">
        <f>Criteria!D3</f>
        <v>Does each image conveying information have a text alternative?</v>
      </c>
      <c r="E4" s="23" t="s">
        <v>131</v>
      </c>
      <c r="F4" s="29" t="s">
        <v>136</v>
      </c>
      <c r="G4" s="23"/>
      <c r="H4" s="23"/>
      <c r="I4"/>
    </row>
    <row r="5" spans="1:1024" ht="30" x14ac:dyDescent="0.2">
      <c r="A5" s="109"/>
      <c r="B5" s="28" t="str">
        <f>Criteria!B4</f>
        <v>RGAA</v>
      </c>
      <c r="C5" s="28" t="str">
        <f>Criteria!C4</f>
        <v>1.2</v>
      </c>
      <c r="D5" s="23" t="str">
        <f>Criteria!D4</f>
        <v>Is every decorative image correctly ignored by assistive technologies?</v>
      </c>
      <c r="E5" s="23" t="s">
        <v>131</v>
      </c>
      <c r="F5" s="29" t="s">
        <v>136</v>
      </c>
      <c r="G5" s="23"/>
      <c r="H5" s="23"/>
      <c r="AME5" s="12"/>
      <c r="AMF5" s="12"/>
      <c r="AMG5" s="12"/>
      <c r="AMH5" s="12"/>
      <c r="AMI5" s="12"/>
      <c r="AMJ5" s="12"/>
    </row>
    <row r="6" spans="1:1024" ht="45" x14ac:dyDescent="0.2">
      <c r="A6" s="109"/>
      <c r="B6" s="28" t="str">
        <f>Criteria!B5</f>
        <v>RGAA</v>
      </c>
      <c r="C6" s="28" t="str">
        <f>Criteria!C5</f>
        <v>1.3</v>
      </c>
      <c r="D6" s="23" t="str">
        <f>Criteria!D5</f>
        <v>For each image conveying information with a text alternative, is this alternative relevant (excluding special cases)?</v>
      </c>
      <c r="E6" s="23" t="s">
        <v>131</v>
      </c>
      <c r="F6" s="29" t="s">
        <v>136</v>
      </c>
      <c r="G6" s="23"/>
      <c r="H6" s="23"/>
    </row>
    <row r="7" spans="1:1024" ht="45" x14ac:dyDescent="0.2">
      <c r="A7" s="109"/>
      <c r="B7" s="28" t="str">
        <f>Criteria!B6</f>
        <v>RGAA</v>
      </c>
      <c r="C7" s="28" t="str">
        <f>Criteria!C6</f>
        <v>1.4</v>
      </c>
      <c r="D7" s="23" t="str">
        <f>Criteria!D6</f>
        <v>For each image used as a CAPTCHA or test image, with a text alternative, does this alternative make it possible to identify the nature and function of the image?</v>
      </c>
      <c r="E7" s="23" t="s">
        <v>131</v>
      </c>
      <c r="F7" s="29" t="s">
        <v>136</v>
      </c>
      <c r="G7" s="23"/>
      <c r="H7" s="23"/>
    </row>
    <row r="8" spans="1:1024" ht="45" x14ac:dyDescent="0.2">
      <c r="A8" s="109"/>
      <c r="B8" s="28" t="str">
        <f>Criteria!B7</f>
        <v>RGAA</v>
      </c>
      <c r="C8" s="28" t="str">
        <f>Criteria!C7</f>
        <v>1.5</v>
      </c>
      <c r="D8" s="23" t="str">
        <f>Criteria!D7</f>
        <v>For each image used as a CAPTCHA, is there an alternative access solution to the content or to the CAPTCHA function?</v>
      </c>
      <c r="E8" s="23" t="s">
        <v>131</v>
      </c>
      <c r="F8" s="29" t="s">
        <v>136</v>
      </c>
      <c r="G8" s="42"/>
      <c r="H8" s="23"/>
    </row>
    <row r="9" spans="1:1024" ht="30" x14ac:dyDescent="0.2">
      <c r="A9" s="109"/>
      <c r="B9" s="28" t="str">
        <f>Criteria!B8</f>
        <v>RGAA</v>
      </c>
      <c r="C9" s="28" t="str">
        <f>Criteria!C8</f>
        <v>1.6</v>
      </c>
      <c r="D9" s="23" t="str">
        <f>Criteria!D8</f>
        <v>Does each image conveying information have, if necessary, a detailed description?</v>
      </c>
      <c r="E9" s="23" t="s">
        <v>131</v>
      </c>
      <c r="F9" s="29" t="s">
        <v>136</v>
      </c>
      <c r="G9" s="23"/>
      <c r="H9" s="23"/>
    </row>
    <row r="10" spans="1:1024" ht="30" x14ac:dyDescent="0.2">
      <c r="A10" s="109"/>
      <c r="B10" s="28" t="str">
        <f>Criteria!B9</f>
        <v>RGAA</v>
      </c>
      <c r="C10" s="28" t="str">
        <f>Criteria!C9</f>
        <v>1.7</v>
      </c>
      <c r="D10" s="23" t="str">
        <f>Criteria!D9</f>
        <v>For each image conveying information with a detailed description, is this description relevant?</v>
      </c>
      <c r="E10" s="23" t="s">
        <v>131</v>
      </c>
      <c r="F10" s="29" t="s">
        <v>136</v>
      </c>
      <c r="G10" s="23"/>
      <c r="H10" s="23"/>
    </row>
    <row r="11" spans="1:1024" ht="60" x14ac:dyDescent="0.2">
      <c r="A11" s="109"/>
      <c r="B11" s="28" t="str">
        <f>Criteria!B10</f>
        <v>RGAA</v>
      </c>
      <c r="C11" s="28" t="str">
        <f>Criteria!C10</f>
        <v>1.8</v>
      </c>
      <c r="D11" s="23" t="str">
        <f>Criteria!D10</f>
        <v>In the absence of a replacement mechanism, each image of text conveying information must, if possible, be replaced by styled text. Is this rule respected (excluding special cases)?</v>
      </c>
      <c r="E11" s="23" t="s">
        <v>131</v>
      </c>
      <c r="F11" s="29" t="s">
        <v>136</v>
      </c>
      <c r="G11" s="23"/>
      <c r="H11" s="23"/>
    </row>
    <row r="12" spans="1:1024" ht="30" x14ac:dyDescent="0.2">
      <c r="A12" s="110"/>
      <c r="B12" s="28" t="str">
        <f>Criteria!B11</f>
        <v>RGAA</v>
      </c>
      <c r="C12" s="28" t="str">
        <f>Criteria!C11</f>
        <v>1.9</v>
      </c>
      <c r="D12" s="23" t="str">
        <f>Criteria!D11</f>
        <v>Is each image caption, if necessary, correctly linked to the corresponding image?</v>
      </c>
      <c r="E12" s="23" t="s">
        <v>131</v>
      </c>
      <c r="F12" s="29" t="s">
        <v>136</v>
      </c>
      <c r="G12" s="23"/>
      <c r="H12" s="23"/>
    </row>
    <row r="13" spans="1:1024" ht="30" x14ac:dyDescent="0.2">
      <c r="A13" s="108" t="str">
        <f>Criteria!$A$12</f>
        <v>FRAMES</v>
      </c>
      <c r="B13" s="28" t="str">
        <f>Criteria!B12</f>
        <v>RGAA</v>
      </c>
      <c r="C13" s="28" t="str">
        <f>Criteria!C12</f>
        <v>2.1</v>
      </c>
      <c r="D13" s="23" t="str">
        <f>Criteria!D12</f>
        <v>Does each frame have a frame title?</v>
      </c>
      <c r="E13" s="23" t="s">
        <v>131</v>
      </c>
      <c r="F13" s="29" t="s">
        <v>136</v>
      </c>
      <c r="G13" s="30"/>
      <c r="H13" s="23"/>
    </row>
    <row r="14" spans="1:1024" ht="30" x14ac:dyDescent="0.2">
      <c r="A14" s="110"/>
      <c r="B14" s="28" t="str">
        <f>Criteria!B13</f>
        <v>RGAA</v>
      </c>
      <c r="C14" s="28" t="str">
        <f>Criteria!C13</f>
        <v>2.2</v>
      </c>
      <c r="D14" s="23" t="str">
        <f>Criteria!D13</f>
        <v>For each frame with a frame title, is this frame title relevant?</v>
      </c>
      <c r="E14" s="23" t="s">
        <v>131</v>
      </c>
      <c r="F14" s="29" t="s">
        <v>136</v>
      </c>
      <c r="G14" s="23"/>
      <c r="H14" s="23"/>
    </row>
    <row r="15" spans="1:1024" ht="30" x14ac:dyDescent="0.2">
      <c r="A15" s="108" t="str">
        <f>Criteria!$A$14</f>
        <v>COLOURS</v>
      </c>
      <c r="B15" s="28" t="str">
        <f>Criteria!B14</f>
        <v>RGAA</v>
      </c>
      <c r="C15" s="28" t="str">
        <f>Criteria!C14</f>
        <v>3.1</v>
      </c>
      <c r="D15" s="23" t="str">
        <f>Criteria!D14</f>
        <v>On each web page, the information must not be provided by colour alone. Is this rule respected?</v>
      </c>
      <c r="E15" s="23" t="s">
        <v>131</v>
      </c>
      <c r="F15" s="29" t="s">
        <v>136</v>
      </c>
      <c r="G15" s="23"/>
      <c r="H15" s="23"/>
    </row>
    <row r="16" spans="1:1024" ht="45" x14ac:dyDescent="0.2">
      <c r="A16" s="109"/>
      <c r="B16" s="28" t="str">
        <f>Criteria!B15</f>
        <v>RGAA</v>
      </c>
      <c r="C16" s="28" t="str">
        <f>Criteria!C15</f>
        <v>3.2</v>
      </c>
      <c r="D16" s="23" t="str">
        <f>Criteria!D15</f>
        <v>On each web page, is the contrast between the colour of the text and the colour of its background sufficiently high (excluding special cases)?</v>
      </c>
      <c r="E16" s="23" t="s">
        <v>131</v>
      </c>
      <c r="F16" s="29" t="s">
        <v>136</v>
      </c>
      <c r="G16" s="23"/>
      <c r="H16" s="23"/>
    </row>
    <row r="17" spans="1:8" ht="60" x14ac:dyDescent="0.2">
      <c r="A17" s="110"/>
      <c r="B17" s="28" t="str">
        <f>Criteria!B16</f>
        <v>RGAA</v>
      </c>
      <c r="C17" s="28" t="str">
        <f>Criteria!C16</f>
        <v>3.3</v>
      </c>
      <c r="D17" s="23" t="str">
        <f>Criteria!D16</f>
        <v>On each web page, are the colours used in the user interface components or graphic element conveying informations sufficiently contrasting (excluding special cases)?</v>
      </c>
      <c r="E17" s="23" t="s">
        <v>131</v>
      </c>
      <c r="F17" s="29" t="s">
        <v>136</v>
      </c>
      <c r="G17" s="23"/>
      <c r="H17" s="23"/>
    </row>
    <row r="18" spans="1:8" ht="45" x14ac:dyDescent="0.2">
      <c r="A18" s="108" t="str">
        <f>Criteria!$A$17</f>
        <v>MULTIMEDIA</v>
      </c>
      <c r="B18" s="28" t="str">
        <f>Criteria!B17</f>
        <v>RGAA</v>
      </c>
      <c r="C18" s="28" t="str">
        <f>Criteria!C17</f>
        <v>4.1</v>
      </c>
      <c r="D18" s="23" t="str">
        <f>Criteria!D17</f>
        <v>Does each pre-recorded time-based media have, if necessary, a transcript or an audio description (excluding special cases)?</v>
      </c>
      <c r="E18" s="23" t="s">
        <v>131</v>
      </c>
      <c r="F18" s="29" t="s">
        <v>136</v>
      </c>
      <c r="G18" s="23"/>
      <c r="H18" s="23"/>
    </row>
    <row r="19" spans="1:8" ht="45" x14ac:dyDescent="0.2">
      <c r="A19" s="109"/>
      <c r="B19" s="28" t="str">
        <f>Criteria!B18</f>
        <v>RGAA</v>
      </c>
      <c r="C19" s="28" t="str">
        <f>Criteria!C18</f>
        <v>4.2</v>
      </c>
      <c r="D19" s="23" t="str">
        <f>Criteria!D18</f>
        <v>For each pre-recorded time-based media with a synchronised transcript or audio description, are these relevant (excluding special cases)?</v>
      </c>
      <c r="E19" s="23" t="s">
        <v>131</v>
      </c>
      <c r="F19" s="29" t="s">
        <v>136</v>
      </c>
      <c r="G19" s="23"/>
      <c r="H19" s="23"/>
    </row>
    <row r="20" spans="1:8" ht="45" x14ac:dyDescent="0.2">
      <c r="A20" s="109"/>
      <c r="B20" s="28" t="str">
        <f>Criteria!B19</f>
        <v>RGAA</v>
      </c>
      <c r="C20" s="28" t="str">
        <f>Criteria!C19</f>
        <v>4.3</v>
      </c>
      <c r="D20" s="23" t="str">
        <f>Criteria!D19</f>
        <v>Does each pre-recorded synchronised time-based media have, if necessary, synchronised captions (excluding special cases)?</v>
      </c>
      <c r="E20" s="23" t="s">
        <v>131</v>
      </c>
      <c r="F20" s="29" t="s">
        <v>136</v>
      </c>
      <c r="G20" s="23"/>
      <c r="H20" s="23"/>
    </row>
    <row r="21" spans="1:8" ht="45" x14ac:dyDescent="0.2">
      <c r="A21" s="109"/>
      <c r="B21" s="28" t="str">
        <f>Criteria!B20</f>
        <v>RGAA</v>
      </c>
      <c r="C21" s="28" t="str">
        <f>Criteria!C20</f>
        <v>4.4</v>
      </c>
      <c r="D21" s="23" t="str">
        <f>Criteria!D20</f>
        <v>For each pre-recorded synchronised time-based media with synchronised subtitles, are these captions relevant?</v>
      </c>
      <c r="E21" s="23" t="s">
        <v>131</v>
      </c>
      <c r="F21" s="29" t="s">
        <v>136</v>
      </c>
      <c r="G21" s="23"/>
      <c r="H21" s="23"/>
    </row>
    <row r="22" spans="1:8" ht="45" x14ac:dyDescent="0.2">
      <c r="A22" s="109"/>
      <c r="B22" s="28" t="str">
        <f>Criteria!B21</f>
        <v>RGAA</v>
      </c>
      <c r="C22" s="28" t="str">
        <f>Criteria!C21</f>
        <v>4.5</v>
      </c>
      <c r="D22" s="23" t="str">
        <f>Criteria!D21</f>
        <v>Does each pre-recorded time-based media have, if necessary, a synchronised audio description (excluding special cases)?</v>
      </c>
      <c r="E22" s="23" t="s">
        <v>131</v>
      </c>
      <c r="F22" s="29" t="s">
        <v>136</v>
      </c>
      <c r="G22" s="23"/>
      <c r="H22" s="23"/>
    </row>
    <row r="23" spans="1:8" ht="45" x14ac:dyDescent="0.2">
      <c r="A23" s="109"/>
      <c r="B23" s="28" t="str">
        <f>Criteria!B22</f>
        <v>RGAA</v>
      </c>
      <c r="C23" s="28" t="str">
        <f>Criteria!C22</f>
        <v>4.6</v>
      </c>
      <c r="D23" s="23" t="str">
        <f>Criteria!D22</f>
        <v>For each pre-recorded time-based media with a synchronised audio description, is this audio description relevant?</v>
      </c>
      <c r="E23" s="23" t="s">
        <v>131</v>
      </c>
      <c r="F23" s="29" t="s">
        <v>136</v>
      </c>
      <c r="G23" s="23"/>
      <c r="H23" s="23"/>
    </row>
    <row r="24" spans="1:8" ht="30" x14ac:dyDescent="0.2">
      <c r="A24" s="109"/>
      <c r="B24" s="28" t="str">
        <f>Criteria!B23</f>
        <v>RGAA</v>
      </c>
      <c r="C24" s="28" t="str">
        <f>Criteria!C23</f>
        <v>4.7</v>
      </c>
      <c r="D24" s="23" t="str">
        <f>Criteria!D23</f>
        <v>Is each time-based media clearly identifiable (excluding special cases)?</v>
      </c>
      <c r="E24" s="23" t="s">
        <v>131</v>
      </c>
      <c r="F24" s="29" t="s">
        <v>136</v>
      </c>
      <c r="G24" s="23"/>
      <c r="H24" s="23"/>
    </row>
    <row r="25" spans="1:8" ht="30" x14ac:dyDescent="0.2">
      <c r="A25" s="109"/>
      <c r="B25" s="28" t="str">
        <f>Criteria!B24</f>
        <v>RGAA</v>
      </c>
      <c r="C25" s="28" t="str">
        <f>Criteria!C24</f>
        <v>4.8</v>
      </c>
      <c r="D25" s="23" t="str">
        <f>Criteria!D24</f>
        <v>Does each non-time-based media have, if necessary, an alternative (excluding special cases)?</v>
      </c>
      <c r="E25" s="23" t="s">
        <v>131</v>
      </c>
      <c r="F25" s="29" t="s">
        <v>136</v>
      </c>
      <c r="G25" s="23"/>
      <c r="H25" s="23"/>
    </row>
    <row r="26" spans="1:8" ht="30" x14ac:dyDescent="0.2">
      <c r="A26" s="109"/>
      <c r="B26" s="28" t="str">
        <f>Criteria!B25</f>
        <v>RGAA</v>
      </c>
      <c r="C26" s="28" t="str">
        <f>Criteria!C25</f>
        <v>4.9</v>
      </c>
      <c r="D26" s="23" t="str">
        <f>Criteria!D25</f>
        <v>For each non-time-based media having an alternative, is this alternative relevant?</v>
      </c>
      <c r="E26" s="23" t="s">
        <v>131</v>
      </c>
      <c r="F26" s="29" t="s">
        <v>136</v>
      </c>
      <c r="G26" s="23"/>
      <c r="H26" s="23"/>
    </row>
    <row r="27" spans="1:8" ht="30" x14ac:dyDescent="0.2">
      <c r="A27" s="109"/>
      <c r="B27" s="28" t="str">
        <f>Criteria!B26</f>
        <v>RGAA</v>
      </c>
      <c r="C27" s="28" t="str">
        <f>Criteria!C26</f>
        <v>4.10</v>
      </c>
      <c r="D27" s="23" t="str">
        <f>Criteria!D26</f>
        <v>Is each automatically triggered sound controllable by the user?</v>
      </c>
      <c r="E27" s="23" t="s">
        <v>131</v>
      </c>
      <c r="F27" s="29" t="s">
        <v>136</v>
      </c>
      <c r="G27" s="23"/>
      <c r="H27" s="23"/>
    </row>
    <row r="28" spans="1:8" ht="30" x14ac:dyDescent="0.2">
      <c r="A28" s="109"/>
      <c r="B28" s="28" t="str">
        <f>Criteria!B27</f>
        <v>RGAA</v>
      </c>
      <c r="C28" s="28" t="str">
        <f>Criteria!C27</f>
        <v>4.11</v>
      </c>
      <c r="D28" s="23" t="str">
        <f>Criteria!D27</f>
        <v>Is the viewing of each time-based media, if required, controllable by keyboard and any pointing device?</v>
      </c>
      <c r="E28" s="23" t="s">
        <v>131</v>
      </c>
      <c r="F28" s="29" t="s">
        <v>136</v>
      </c>
      <c r="G28" s="23"/>
      <c r="H28" s="23"/>
    </row>
    <row r="29" spans="1:8" ht="45" x14ac:dyDescent="0.2">
      <c r="A29" s="109"/>
      <c r="B29" s="28" t="str">
        <f>Criteria!B28</f>
        <v>RGAA</v>
      </c>
      <c r="C29" s="28" t="str">
        <f>Criteria!C28</f>
        <v>4.12</v>
      </c>
      <c r="D29" s="23" t="str">
        <f>Criteria!D28</f>
        <v>Is the viewing of each non-time-based media accessible and operable by keyboard and any pointing device?</v>
      </c>
      <c r="E29" s="23" t="s">
        <v>131</v>
      </c>
      <c r="F29" s="29" t="s">
        <v>136</v>
      </c>
      <c r="G29" s="23"/>
      <c r="H29" s="23"/>
    </row>
    <row r="30" spans="1:8" ht="45" x14ac:dyDescent="0.2">
      <c r="A30" s="109"/>
      <c r="B30" s="28" t="str">
        <f>Criteria!B29</f>
        <v>RGAA</v>
      </c>
      <c r="C30" s="28" t="str">
        <f>Criteria!C29</f>
        <v>4.13</v>
      </c>
      <c r="D30" s="23" t="str">
        <f>Criteria!D29</f>
        <v>Is each time-based media and non-time-based media compatible with assistive technologies (excluding special cases)?</v>
      </c>
      <c r="E30" s="23" t="s">
        <v>131</v>
      </c>
      <c r="F30" s="29" t="s">
        <v>136</v>
      </c>
      <c r="G30" s="23"/>
      <c r="H30" s="23"/>
    </row>
    <row r="31" spans="1:8" ht="60" x14ac:dyDescent="0.2">
      <c r="A31" s="109"/>
      <c r="B31" s="28" t="str">
        <f>Criteria!B30</f>
        <v>-</v>
      </c>
      <c r="C31" s="28" t="str">
        <f>Criteria!C30</f>
        <v>4.14</v>
      </c>
      <c r="D31" s="23" t="str">
        <f>Criteria!D30</f>
        <v>For each time-based media that has a synchronised caption or audio description track, are the control features for these alternatives presented at the same level as the main features?</v>
      </c>
      <c r="E31" s="23" t="s">
        <v>131</v>
      </c>
      <c r="F31" s="29" t="s">
        <v>136</v>
      </c>
      <c r="G31" s="23"/>
      <c r="H31" s="23"/>
    </row>
    <row r="32" spans="1:8" ht="60" x14ac:dyDescent="0.2">
      <c r="A32" s="109"/>
      <c r="B32" s="28" t="str">
        <f>Criteria!B31</f>
        <v>-</v>
      </c>
      <c r="C32" s="28" t="str">
        <f>Criteria!C31</f>
        <v>4.15</v>
      </c>
      <c r="D32" s="23" t="str">
        <f>Criteria!D31</f>
        <v>For each feature that transmits, converts or records pre-recorded synchronised time-based media that has a captions track, are the captions correctly preserved at the end of the process?</v>
      </c>
      <c r="E32" s="23" t="s">
        <v>131</v>
      </c>
      <c r="F32" s="29" t="s">
        <v>136</v>
      </c>
      <c r="G32" s="23"/>
      <c r="H32" s="23"/>
    </row>
    <row r="33" spans="1:9" ht="60" x14ac:dyDescent="0.2">
      <c r="A33" s="109"/>
      <c r="B33" s="28" t="str">
        <f>Criteria!B32</f>
        <v>-</v>
      </c>
      <c r="C33" s="28" t="str">
        <f>Criteria!C32</f>
        <v>4.16</v>
      </c>
      <c r="D33" s="23" t="str">
        <f>Criteria!D32</f>
        <v>For each feature that transmits, converts or records a pre-recorded time-based media with an audio description, is at the end of the process the audio description correctly preserved?</v>
      </c>
      <c r="E33" s="23" t="s">
        <v>131</v>
      </c>
      <c r="F33" s="29" t="s">
        <v>136</v>
      </c>
      <c r="G33" s="23"/>
      <c r="H33" s="23"/>
    </row>
    <row r="34" spans="1:9" ht="45" x14ac:dyDescent="0.2">
      <c r="A34" s="109"/>
      <c r="B34" s="28" t="str">
        <f>Criteria!B33</f>
        <v>-</v>
      </c>
      <c r="C34" s="28" t="str">
        <f>Criteria!C33</f>
        <v>4.17</v>
      </c>
      <c r="D34" s="23" t="str">
        <f>Criteria!D33</f>
        <v>For each pre-recorded time-based media, is the presentation of captions controllable by the user (excluding special cases)?</v>
      </c>
      <c r="E34" s="23" t="s">
        <v>131</v>
      </c>
      <c r="F34" s="29" t="s">
        <v>136</v>
      </c>
      <c r="G34" s="23"/>
      <c r="H34" s="23"/>
    </row>
    <row r="35" spans="1:9" ht="45" x14ac:dyDescent="0.2">
      <c r="A35" s="110"/>
      <c r="B35" s="28" t="str">
        <f>Criteria!B34</f>
        <v>-</v>
      </c>
      <c r="C35" s="28" t="str">
        <f>Criteria!C34</f>
        <v>4.18</v>
      </c>
      <c r="D35" s="23" t="str">
        <f>Criteria!D34</f>
        <v>For each pre-recorded synchronised time-based media that has subtitles, can these be vocalised (excluding special cases)?</v>
      </c>
      <c r="E35" s="23" t="s">
        <v>131</v>
      </c>
      <c r="F35" s="29" t="s">
        <v>136</v>
      </c>
      <c r="G35" s="23"/>
      <c r="H35" s="23"/>
    </row>
    <row r="36" spans="1:9" ht="30" x14ac:dyDescent="0.2">
      <c r="A36" s="108" t="str">
        <f>Criteria!$A$35</f>
        <v>TABLES</v>
      </c>
      <c r="B36" s="28" t="str">
        <f>Criteria!B35</f>
        <v>RGAA</v>
      </c>
      <c r="C36" s="28" t="str">
        <f>Criteria!C35</f>
        <v>5.1</v>
      </c>
      <c r="D36" s="23" t="str">
        <f>Criteria!D35</f>
        <v>Does each complex data table have a summary?</v>
      </c>
      <c r="E36" s="23" t="s">
        <v>131</v>
      </c>
      <c r="F36" s="29" t="s">
        <v>136</v>
      </c>
      <c r="G36" s="23"/>
      <c r="H36" s="23"/>
    </row>
    <row r="37" spans="1:9" ht="30" x14ac:dyDescent="0.2">
      <c r="A37" s="109"/>
      <c r="B37" s="28" t="str">
        <f>Criteria!B36</f>
        <v>RGAA</v>
      </c>
      <c r="C37" s="28" t="str">
        <f>Criteria!C36</f>
        <v>5.2</v>
      </c>
      <c r="D37" s="23" t="str">
        <f>Criteria!D36</f>
        <v>For each complex data table with a summary, is the summary relevant?</v>
      </c>
      <c r="E37" s="23" t="s">
        <v>131</v>
      </c>
      <c r="F37" s="29" t="s">
        <v>136</v>
      </c>
      <c r="G37" s="23"/>
      <c r="H37" s="23"/>
    </row>
    <row r="38" spans="1:9" ht="30" x14ac:dyDescent="0.2">
      <c r="A38" s="109"/>
      <c r="B38" s="28" t="str">
        <f>Criteria!B37</f>
        <v>RGAA</v>
      </c>
      <c r="C38" s="28" t="str">
        <f>Criteria!C37</f>
        <v>5.3</v>
      </c>
      <c r="D38" s="23" t="str">
        <f>Criteria!D37</f>
        <v>For each layout table, is the linearized content still comprehensible?</v>
      </c>
      <c r="E38" s="23" t="s">
        <v>131</v>
      </c>
      <c r="F38" s="29" t="s">
        <v>136</v>
      </c>
      <c r="G38" s="23"/>
      <c r="H38" s="23"/>
    </row>
    <row r="39" spans="1:9" ht="30" x14ac:dyDescent="0.2">
      <c r="A39" s="109"/>
      <c r="B39" s="28" t="str">
        <f>Criteria!B38</f>
        <v>RGAA</v>
      </c>
      <c r="C39" s="28" t="str">
        <f>Criteria!C38</f>
        <v>5.4</v>
      </c>
      <c r="D39" s="23" t="str">
        <f>Criteria!D38</f>
        <v>For each data table with a title, is the title correctly associated with the data table?</v>
      </c>
      <c r="E39" s="23" t="s">
        <v>131</v>
      </c>
      <c r="F39" s="29" t="s">
        <v>136</v>
      </c>
      <c r="G39" s="23"/>
      <c r="H39" s="23"/>
    </row>
    <row r="40" spans="1:9" ht="30" x14ac:dyDescent="0.2">
      <c r="A40" s="109"/>
      <c r="B40" s="28" t="str">
        <f>Criteria!B39</f>
        <v>RGAA</v>
      </c>
      <c r="C40" s="28" t="str">
        <f>Criteria!C39</f>
        <v>5.5</v>
      </c>
      <c r="D40" s="23" t="str">
        <f>Criteria!D39</f>
        <v>For each data table with a title, is the title relevant?</v>
      </c>
      <c r="E40" s="23" t="s">
        <v>131</v>
      </c>
      <c r="F40" s="29" t="s">
        <v>136</v>
      </c>
      <c r="G40" s="31"/>
      <c r="H40" s="23"/>
    </row>
    <row r="41" spans="1:9" ht="30" x14ac:dyDescent="0.2">
      <c r="A41" s="109"/>
      <c r="B41" s="28" t="str">
        <f>Criteria!B40</f>
        <v>RGAA</v>
      </c>
      <c r="C41" s="28" t="str">
        <f>Criteria!C40</f>
        <v>5.6</v>
      </c>
      <c r="D41" s="23" t="str">
        <f>Criteria!D40</f>
        <v>For each data table, are each column header and each row header correctly declared?</v>
      </c>
      <c r="E41" s="23" t="s">
        <v>131</v>
      </c>
      <c r="F41" s="29" t="s">
        <v>136</v>
      </c>
      <c r="G41" s="23"/>
      <c r="H41" s="23"/>
    </row>
    <row r="42" spans="1:9" ht="45" x14ac:dyDescent="0.2">
      <c r="A42" s="109"/>
      <c r="B42" s="28" t="str">
        <f>Criteria!B41</f>
        <v>RGAA</v>
      </c>
      <c r="C42" s="28" t="str">
        <f>Criteria!C41</f>
        <v>5.7</v>
      </c>
      <c r="D42" s="23" t="str">
        <f>Criteria!D41</f>
        <v>For each data table, is the appropriate technique used to associate each cell with its headers (excluding special cases)?</v>
      </c>
      <c r="E42" s="23" t="s">
        <v>131</v>
      </c>
      <c r="F42" s="29" t="s">
        <v>136</v>
      </c>
      <c r="G42" s="23"/>
      <c r="H42" s="23"/>
    </row>
    <row r="43" spans="1:9" ht="30" x14ac:dyDescent="0.2">
      <c r="A43" s="110"/>
      <c r="B43" s="28" t="str">
        <f>Criteria!B42</f>
        <v>RGAA</v>
      </c>
      <c r="C43" s="28" t="str">
        <f>Criteria!C42</f>
        <v>5.8</v>
      </c>
      <c r="D43" s="23" t="str">
        <f>Criteria!D42</f>
        <v>Each layout table must not use elements specific to data tables. Is this rule respected?</v>
      </c>
      <c r="E43" s="23" t="s">
        <v>131</v>
      </c>
      <c r="F43" s="29" t="s">
        <v>136</v>
      </c>
      <c r="G43" s="23"/>
      <c r="H43" s="23"/>
    </row>
    <row r="44" spans="1:9" ht="30" x14ac:dyDescent="0.2">
      <c r="A44" s="108" t="str">
        <f>Criteria!$A$43</f>
        <v>LINKS</v>
      </c>
      <c r="B44" s="28" t="str">
        <f>Criteria!B43</f>
        <v>RGAA</v>
      </c>
      <c r="C44" s="28" t="str">
        <f>Criteria!C43</f>
        <v>6.1</v>
      </c>
      <c r="D44" s="23" t="str">
        <f>Criteria!D43</f>
        <v>Is every link explicit (except in special cases)?</v>
      </c>
      <c r="E44" s="23" t="s">
        <v>131</v>
      </c>
      <c r="F44" s="29" t="s">
        <v>136</v>
      </c>
      <c r="G44" s="23"/>
      <c r="H44" s="23"/>
    </row>
    <row r="45" spans="1:9" ht="30" x14ac:dyDescent="0.2">
      <c r="A45" s="110"/>
      <c r="B45" s="28" t="str">
        <f>Criteria!B44</f>
        <v>RGAA</v>
      </c>
      <c r="C45" s="28" t="str">
        <f>Criteria!C44</f>
        <v>6.2</v>
      </c>
      <c r="D45" s="23" t="str">
        <f>Criteria!D44</f>
        <v>On each web page, does each link have an accessible name?</v>
      </c>
      <c r="E45" s="23" t="s">
        <v>131</v>
      </c>
      <c r="F45" s="29" t="s">
        <v>136</v>
      </c>
      <c r="G45" s="23"/>
      <c r="H45" s="23"/>
    </row>
    <row r="46" spans="1:9" ht="30" x14ac:dyDescent="0.2">
      <c r="A46" s="108" t="str">
        <f>Criteria!$A$45</f>
        <v>SCRIPTS</v>
      </c>
      <c r="B46" s="28" t="str">
        <f>Criteria!B45</f>
        <v>RGAA</v>
      </c>
      <c r="C46" s="28" t="str">
        <f>Criteria!C45</f>
        <v>7.1</v>
      </c>
      <c r="D46" s="23" t="str">
        <f>Criteria!D45</f>
        <v>Is each script, if necessary, compatible with assistive technologies?</v>
      </c>
      <c r="E46" s="23" t="s">
        <v>131</v>
      </c>
      <c r="F46" s="29" t="s">
        <v>136</v>
      </c>
      <c r="G46" s="23"/>
      <c r="H46" s="23"/>
    </row>
    <row r="47" spans="1:9" ht="30" x14ac:dyDescent="0.2">
      <c r="A47" s="109"/>
      <c r="B47" s="28" t="str">
        <f>Criteria!B46</f>
        <v>RGAA</v>
      </c>
      <c r="C47" s="28" t="str">
        <f>Criteria!C46</f>
        <v>7.2</v>
      </c>
      <c r="D47" s="23" t="str">
        <f>Criteria!D46</f>
        <v>For each script with an alternative, is this alternative relevant?</v>
      </c>
      <c r="E47" s="23" t="s">
        <v>131</v>
      </c>
      <c r="F47" s="29" t="s">
        <v>136</v>
      </c>
      <c r="G47" s="23"/>
      <c r="H47" s="23"/>
      <c r="I47" s="37"/>
    </row>
    <row r="48" spans="1:9" ht="30" x14ac:dyDescent="0.2">
      <c r="A48" s="109"/>
      <c r="B48" s="28" t="str">
        <f>Criteria!B47</f>
        <v>RGAA</v>
      </c>
      <c r="C48" s="28" t="str">
        <f>Criteria!C47</f>
        <v>7.3</v>
      </c>
      <c r="D48" s="23" t="str">
        <f>Criteria!D47</f>
        <v>Is each script accessible and operable by keyboard and any pointing device (excluding special cases)?</v>
      </c>
      <c r="E48" s="23" t="s">
        <v>131</v>
      </c>
      <c r="F48" s="29" t="s">
        <v>136</v>
      </c>
      <c r="G48" s="23"/>
      <c r="H48" s="23"/>
    </row>
    <row r="49" spans="1:8" ht="30" x14ac:dyDescent="0.2">
      <c r="A49" s="109"/>
      <c r="B49" s="28" t="str">
        <f>Criteria!B48</f>
        <v>RGAA</v>
      </c>
      <c r="C49" s="28" t="str">
        <f>Criteria!C48</f>
        <v>7.4</v>
      </c>
      <c r="D49" s="23" t="str">
        <f>Criteria!D48</f>
        <v>For each script that initiates a context change, is the user warned or does the user have control?</v>
      </c>
      <c r="E49" s="23" t="s">
        <v>131</v>
      </c>
      <c r="F49" s="29" t="s">
        <v>136</v>
      </c>
      <c r="G49" s="23"/>
      <c r="H49" s="23"/>
    </row>
    <row r="50" spans="1:8" ht="30" x14ac:dyDescent="0.2">
      <c r="A50" s="110"/>
      <c r="B50" s="28" t="str">
        <f>Criteria!B49</f>
        <v>RGAA</v>
      </c>
      <c r="C50" s="28" t="str">
        <f>Criteria!C49</f>
        <v>7.5</v>
      </c>
      <c r="D50" s="23" t="str">
        <f>Criteria!D49</f>
        <v>On each web page, are status messages correctly rendered (by assistive technologies)?</v>
      </c>
      <c r="E50" s="23" t="s">
        <v>131</v>
      </c>
      <c r="F50" s="29" t="s">
        <v>136</v>
      </c>
      <c r="G50" s="23"/>
      <c r="H50" s="23"/>
    </row>
    <row r="51" spans="1:8" ht="30" x14ac:dyDescent="0.2">
      <c r="A51" s="108" t="str">
        <f>Criteria!$A$50</f>
        <v>MANDATORY ELEMENTS</v>
      </c>
      <c r="B51" s="28" t="str">
        <f>Criteria!B50</f>
        <v>RGAA</v>
      </c>
      <c r="C51" s="28" t="str">
        <f>Criteria!C50</f>
        <v>8.1</v>
      </c>
      <c r="D51" s="23" t="str">
        <f>Criteria!D50</f>
        <v>Has each web page a defined document type?</v>
      </c>
      <c r="E51" s="23" t="s">
        <v>131</v>
      </c>
      <c r="F51" s="29" t="s">
        <v>136</v>
      </c>
      <c r="G51" s="23"/>
      <c r="H51" s="23"/>
    </row>
    <row r="52" spans="1:8" ht="30" x14ac:dyDescent="0.2">
      <c r="A52" s="109"/>
      <c r="B52" s="28" t="str">
        <f>Criteria!B51</f>
        <v>RGAA</v>
      </c>
      <c r="C52" s="28" t="str">
        <f>Criteria!C51</f>
        <v>8.2</v>
      </c>
      <c r="D52" s="23" t="str">
        <f>Criteria!D51</f>
        <v>For each web page, is the generated source code valid for the specified document type?</v>
      </c>
      <c r="E52" s="23" t="s">
        <v>131</v>
      </c>
      <c r="F52" s="29" t="s">
        <v>136</v>
      </c>
      <c r="G52" s="23"/>
      <c r="H52" s="23"/>
    </row>
    <row r="53" spans="1:8" ht="30" x14ac:dyDescent="0.2">
      <c r="A53" s="109"/>
      <c r="B53" s="28" t="str">
        <f>Criteria!B52</f>
        <v>RGAA</v>
      </c>
      <c r="C53" s="28" t="str">
        <f>Criteria!C52</f>
        <v>8.3</v>
      </c>
      <c r="D53" s="23" t="str">
        <f>Criteria!D52</f>
        <v>On each web page, is the default language present?</v>
      </c>
      <c r="E53" s="23" t="s">
        <v>131</v>
      </c>
      <c r="F53" s="29" t="s">
        <v>136</v>
      </c>
      <c r="G53" s="23"/>
      <c r="H53" s="23"/>
    </row>
    <row r="54" spans="1:8" ht="30" x14ac:dyDescent="0.2">
      <c r="A54" s="109"/>
      <c r="B54" s="28" t="str">
        <f>Criteria!B53</f>
        <v>RGAA</v>
      </c>
      <c r="C54" s="28" t="str">
        <f>Criteria!C53</f>
        <v>8.4</v>
      </c>
      <c r="D54" s="23" t="str">
        <f>Criteria!D53</f>
        <v>For each web page with a default language, is the language code relevant?</v>
      </c>
      <c r="E54" s="23" t="s">
        <v>131</v>
      </c>
      <c r="F54" s="29" t="s">
        <v>136</v>
      </c>
      <c r="G54" s="23"/>
      <c r="H54" s="23"/>
    </row>
    <row r="55" spans="1:8" ht="30" x14ac:dyDescent="0.2">
      <c r="A55" s="109"/>
      <c r="B55" s="28" t="str">
        <f>Criteria!B54</f>
        <v>RGAA</v>
      </c>
      <c r="C55" s="28" t="str">
        <f>Criteria!C54</f>
        <v>8.5</v>
      </c>
      <c r="D55" s="23" t="str">
        <f>Criteria!D54</f>
        <v>Does every web page have a page title?</v>
      </c>
      <c r="E55" s="23" t="s">
        <v>131</v>
      </c>
      <c r="F55" s="29" t="s">
        <v>136</v>
      </c>
      <c r="G55" s="23"/>
      <c r="H55" s="23"/>
    </row>
    <row r="56" spans="1:8" ht="30" x14ac:dyDescent="0.2">
      <c r="A56" s="109"/>
      <c r="B56" s="28" t="str">
        <f>Criteria!B55</f>
        <v>RGAA</v>
      </c>
      <c r="C56" s="28" t="str">
        <f>Criteria!C55</f>
        <v>8.6</v>
      </c>
      <c r="D56" s="23" t="str">
        <f>Criteria!D55</f>
        <v>For each web page with a page title, is this title relevant?</v>
      </c>
      <c r="E56" s="23" t="s">
        <v>131</v>
      </c>
      <c r="F56" s="29" t="s">
        <v>136</v>
      </c>
      <c r="G56" s="23"/>
      <c r="H56" s="23"/>
    </row>
    <row r="57" spans="1:8" ht="30" x14ac:dyDescent="0.2">
      <c r="A57" s="109"/>
      <c r="B57" s="28" t="str">
        <f>Criteria!B56</f>
        <v>RGAA</v>
      </c>
      <c r="C57" s="28" t="str">
        <f>Criteria!C56</f>
        <v>8.7</v>
      </c>
      <c r="D57" s="23" t="str">
        <f>Criteria!D56</f>
        <v>On each web page, is each language change indicated in the source code (excluding special cases)?</v>
      </c>
      <c r="E57" s="23" t="s">
        <v>131</v>
      </c>
      <c r="F57" s="29" t="s">
        <v>136</v>
      </c>
      <c r="G57" s="23"/>
      <c r="H57" s="23"/>
    </row>
    <row r="58" spans="1:8" ht="30" x14ac:dyDescent="0.2">
      <c r="A58" s="109"/>
      <c r="B58" s="28" t="str">
        <f>Criteria!B57</f>
        <v>RGAA</v>
      </c>
      <c r="C58" s="28" t="str">
        <f>Criteria!C57</f>
        <v>8.8</v>
      </c>
      <c r="D58" s="23" t="str">
        <f>Criteria!D57</f>
        <v>On each web page, is the language code for each language change valid and relevant?</v>
      </c>
      <c r="E58" s="23" t="s">
        <v>131</v>
      </c>
      <c r="F58" s="29" t="s">
        <v>136</v>
      </c>
      <c r="G58" s="23"/>
      <c r="H58" s="23"/>
    </row>
    <row r="59" spans="1:8" ht="30" x14ac:dyDescent="0.2">
      <c r="A59" s="109"/>
      <c r="B59" s="28" t="str">
        <f>Criteria!B58</f>
        <v>RGAA</v>
      </c>
      <c r="C59" s="28" t="str">
        <f>Criteria!C58</f>
        <v>8.9</v>
      </c>
      <c r="D59" s="23" t="str">
        <f>Criteria!D58</f>
        <v>On each web page, tags must not be used only for layout purposes. Is this rule respected?</v>
      </c>
      <c r="E59" s="23" t="s">
        <v>131</v>
      </c>
      <c r="F59" s="29" t="s">
        <v>136</v>
      </c>
      <c r="G59" s="23"/>
      <c r="H59" s="23"/>
    </row>
    <row r="60" spans="1:8" ht="30" x14ac:dyDescent="0.2">
      <c r="A60" s="110"/>
      <c r="B60" s="28" t="str">
        <f>Criteria!B59</f>
        <v>RGAA</v>
      </c>
      <c r="C60" s="28" t="str">
        <f>Criteria!C59</f>
        <v>8.10</v>
      </c>
      <c r="D60" s="23" t="str">
        <f>Criteria!D59</f>
        <v>On each web page, are changes in reading direction indicated?</v>
      </c>
      <c r="E60" s="23" t="s">
        <v>131</v>
      </c>
      <c r="F60" s="29" t="s">
        <v>136</v>
      </c>
      <c r="G60" s="23"/>
      <c r="H60" s="23"/>
    </row>
    <row r="61" spans="1:8" ht="30" x14ac:dyDescent="0.2">
      <c r="A61" s="108" t="str">
        <f>Criteria!$A$60</f>
        <v>STRUCTURE</v>
      </c>
      <c r="B61" s="28" t="str">
        <f>Criteria!B60</f>
        <v>RGAA</v>
      </c>
      <c r="C61" s="28" t="str">
        <f>Criteria!C60</f>
        <v>9.1</v>
      </c>
      <c r="D61" s="23" t="str">
        <f>Criteria!D60</f>
        <v>On each web page, is the information structured by the appropriate use of headings?</v>
      </c>
      <c r="E61" s="23" t="s">
        <v>131</v>
      </c>
      <c r="F61" s="29" t="s">
        <v>136</v>
      </c>
      <c r="G61" s="23"/>
      <c r="H61" s="23"/>
    </row>
    <row r="62" spans="1:8" ht="30" x14ac:dyDescent="0.2">
      <c r="A62" s="109"/>
      <c r="B62" s="28" t="str">
        <f>Criteria!B61</f>
        <v>RGAA</v>
      </c>
      <c r="C62" s="28" t="str">
        <f>Criteria!C61</f>
        <v>9.2</v>
      </c>
      <c r="D62" s="23" t="str">
        <f>Criteria!D61</f>
        <v>On each web page, is the document structure consistent (excluding special cases)?</v>
      </c>
      <c r="E62" s="23" t="s">
        <v>131</v>
      </c>
      <c r="F62" s="29" t="s">
        <v>136</v>
      </c>
      <c r="G62" s="23"/>
      <c r="H62" s="23"/>
    </row>
    <row r="63" spans="1:8" ht="30" x14ac:dyDescent="0.2">
      <c r="A63" s="109"/>
      <c r="B63" s="28" t="str">
        <f>Criteria!B62</f>
        <v>RGAA</v>
      </c>
      <c r="C63" s="28" t="str">
        <f>Criteria!C62</f>
        <v>9.3</v>
      </c>
      <c r="D63" s="23" t="str">
        <f>Criteria!D62</f>
        <v>On each web page, is each list correctly structured?</v>
      </c>
      <c r="E63" s="23" t="s">
        <v>131</v>
      </c>
      <c r="F63" s="29" t="s">
        <v>136</v>
      </c>
      <c r="G63" s="23"/>
      <c r="H63" s="23"/>
    </row>
    <row r="64" spans="1:8" ht="30" x14ac:dyDescent="0.2">
      <c r="A64" s="110"/>
      <c r="B64" s="28" t="str">
        <f>Criteria!B63</f>
        <v>RGAA</v>
      </c>
      <c r="C64" s="28" t="str">
        <f>Criteria!C63</f>
        <v>9.4</v>
      </c>
      <c r="D64" s="23" t="str">
        <f>Criteria!D63</f>
        <v>On each web page, is each quotation correctly indicated?</v>
      </c>
      <c r="E64" s="23" t="s">
        <v>131</v>
      </c>
      <c r="F64" s="29" t="s">
        <v>136</v>
      </c>
      <c r="G64" s="23"/>
      <c r="H64" s="23"/>
    </row>
    <row r="65" spans="1:8" ht="30" x14ac:dyDescent="0.2">
      <c r="A65" s="108" t="str">
        <f>Criteria!$A$64</f>
        <v>PRESENTATION</v>
      </c>
      <c r="B65" s="28" t="str">
        <f>Criteria!B64</f>
        <v>RGAA</v>
      </c>
      <c r="C65" s="28" t="str">
        <f>Criteria!C64</f>
        <v>10.1</v>
      </c>
      <c r="D65" s="23" t="str">
        <f>Criteria!D64</f>
        <v>In the website, are style sheets used to control the presentation of information?</v>
      </c>
      <c r="E65" s="23" t="s">
        <v>131</v>
      </c>
      <c r="F65" s="29" t="s">
        <v>136</v>
      </c>
      <c r="G65" s="23"/>
      <c r="H65" s="23"/>
    </row>
    <row r="66" spans="1:8" ht="45" x14ac:dyDescent="0.2">
      <c r="A66" s="109"/>
      <c r="B66" s="28" t="str">
        <f>Criteria!B65</f>
        <v>RGAA</v>
      </c>
      <c r="C66" s="28" t="str">
        <f>Criteria!C65</f>
        <v>10.2</v>
      </c>
      <c r="D66" s="23" t="str">
        <f>Criteria!D65</f>
        <v>On each web page, is the visible content conveying information still present when the style sheets are deactivated?</v>
      </c>
      <c r="E66" s="23" t="s">
        <v>131</v>
      </c>
      <c r="F66" s="29" t="s">
        <v>136</v>
      </c>
      <c r="G66" s="23"/>
      <c r="H66" s="23"/>
    </row>
    <row r="67" spans="1:8" ht="30" x14ac:dyDescent="0.2">
      <c r="A67" s="109"/>
      <c r="B67" s="28" t="str">
        <f>Criteria!B66</f>
        <v>RGAA</v>
      </c>
      <c r="C67" s="28" t="str">
        <f>Criteria!C66</f>
        <v>10.3</v>
      </c>
      <c r="D67" s="23" t="str">
        <f>Criteria!D66</f>
        <v>On each web page, does the information remain understandable when the style sheets are deactivated?</v>
      </c>
      <c r="E67" s="23" t="s">
        <v>131</v>
      </c>
      <c r="F67" s="29" t="s">
        <v>136</v>
      </c>
      <c r="G67" s="23"/>
      <c r="H67" s="23"/>
    </row>
    <row r="68" spans="1:8" ht="45" x14ac:dyDescent="0.2">
      <c r="A68" s="109"/>
      <c r="B68" s="28" t="str">
        <f>Criteria!B67</f>
        <v>RGAA</v>
      </c>
      <c r="C68" s="28" t="str">
        <f>Criteria!C67</f>
        <v>10.4</v>
      </c>
      <c r="D68" s="23" t="str">
        <f>Criteria!D67</f>
        <v>On each web page, is the text still readable when the font size is increased by at least 200% (excluding special cases)?</v>
      </c>
      <c r="E68" s="23" t="s">
        <v>131</v>
      </c>
      <c r="F68" s="29" t="s">
        <v>136</v>
      </c>
      <c r="G68" s="23"/>
      <c r="H68" s="23"/>
    </row>
    <row r="69" spans="1:8" ht="30" x14ac:dyDescent="0.2">
      <c r="A69" s="109"/>
      <c r="B69" s="28" t="str">
        <f>Criteria!B68</f>
        <v>RGAA</v>
      </c>
      <c r="C69" s="28" t="str">
        <f>Criteria!C68</f>
        <v>10.5</v>
      </c>
      <c r="D69" s="23" t="str">
        <f>Criteria!D68</f>
        <v>On each web page, are the CSS declarations for element background and font colours used correctly?</v>
      </c>
      <c r="E69" s="23" t="s">
        <v>131</v>
      </c>
      <c r="F69" s="29" t="s">
        <v>136</v>
      </c>
      <c r="G69" s="23"/>
      <c r="H69" s="23"/>
    </row>
    <row r="70" spans="1:8" ht="30" x14ac:dyDescent="0.2">
      <c r="A70" s="109"/>
      <c r="B70" s="28" t="str">
        <f>Criteria!B69</f>
        <v>RGAA</v>
      </c>
      <c r="C70" s="28" t="str">
        <f>Criteria!C69</f>
        <v>10.6</v>
      </c>
      <c r="D70" s="23" t="str">
        <f>Criteria!D69</f>
        <v>On each web page, is each link whose nature is not obvious visible in relation to the surrounding text?</v>
      </c>
      <c r="E70" s="23" t="s">
        <v>131</v>
      </c>
      <c r="F70" s="29" t="s">
        <v>136</v>
      </c>
      <c r="G70" s="23"/>
      <c r="H70" s="23"/>
    </row>
    <row r="71" spans="1:8" ht="30" x14ac:dyDescent="0.2">
      <c r="A71" s="109"/>
      <c r="B71" s="28" t="str">
        <f>Criteria!B70</f>
        <v>RGAA</v>
      </c>
      <c r="C71" s="28" t="str">
        <f>Criteria!C70</f>
        <v>10.7</v>
      </c>
      <c r="D71" s="23" t="str">
        <f>Criteria!D70</f>
        <v>On each web page, for each element receiving the focus, is the focus visible?</v>
      </c>
      <c r="E71" s="23" t="s">
        <v>131</v>
      </c>
      <c r="F71" s="29" t="s">
        <v>136</v>
      </c>
      <c r="G71" s="23"/>
      <c r="H71" s="23"/>
    </row>
    <row r="72" spans="1:8" ht="30" x14ac:dyDescent="0.2">
      <c r="A72" s="109"/>
      <c r="B72" s="28" t="str">
        <f>Criteria!B71</f>
        <v>RGAA</v>
      </c>
      <c r="C72" s="28" t="str">
        <f>Criteria!C71</f>
        <v>10.8</v>
      </c>
      <c r="D72" s="23" t="str">
        <f>Criteria!D71</f>
        <v>For each web page, should hidden content be ignored by assistive technologies?</v>
      </c>
      <c r="E72" s="23" t="s">
        <v>131</v>
      </c>
      <c r="F72" s="29" t="s">
        <v>136</v>
      </c>
      <c r="G72" s="23"/>
      <c r="H72" s="23"/>
    </row>
    <row r="73" spans="1:8" ht="30" x14ac:dyDescent="0.2">
      <c r="A73" s="109"/>
      <c r="B73" s="28" t="str">
        <f>Criteria!B72</f>
        <v>RGAA</v>
      </c>
      <c r="C73" s="28" t="str">
        <f>Criteria!C72</f>
        <v>10.9</v>
      </c>
      <c r="D73" s="23" t="str">
        <f>Criteria!D72</f>
        <v>On each web page, information must not be conveyed solely by shape, size or location. Is this rule respected?</v>
      </c>
      <c r="E73" s="23" t="s">
        <v>131</v>
      </c>
      <c r="F73" s="29" t="s">
        <v>136</v>
      </c>
      <c r="G73" s="23"/>
      <c r="H73" s="23"/>
    </row>
    <row r="74" spans="1:8" ht="45" x14ac:dyDescent="0.2">
      <c r="A74" s="109"/>
      <c r="B74" s="28" t="str">
        <f>Criteria!B73</f>
        <v>RGAA</v>
      </c>
      <c r="C74" s="28" t="str">
        <f>Criteria!C73</f>
        <v>10.10</v>
      </c>
      <c r="D74" s="23" t="str">
        <f>Criteria!D73</f>
        <v>On each web page, information must not be conveyed by shape, size or location only. Is this rule implemented appropriately?</v>
      </c>
      <c r="E74" s="23" t="s">
        <v>131</v>
      </c>
      <c r="F74" s="29" t="s">
        <v>136</v>
      </c>
      <c r="G74" s="23"/>
      <c r="H74" s="23"/>
    </row>
    <row r="75" spans="1:8" ht="75" x14ac:dyDescent="0.2">
      <c r="A75" s="109"/>
      <c r="B75" s="28" t="str">
        <f>Criteria!B74</f>
        <v>RGAA</v>
      </c>
      <c r="C75" s="28" t="str">
        <f>Criteria!C74</f>
        <v>10.11</v>
      </c>
      <c r="D75" s="23" t="str">
        <f>Criteria!D74</f>
        <v>For each web page, can the content be presented without any loss of information or functionality and without having to scroll vertically for a window with a height of 256 px or horizontally for a window with a width of 320 px (excluding special cases)?</v>
      </c>
      <c r="E75" s="23" t="s">
        <v>131</v>
      </c>
      <c r="F75" s="29" t="s">
        <v>136</v>
      </c>
      <c r="G75" s="23"/>
      <c r="H75" s="23"/>
    </row>
    <row r="76" spans="1:8" ht="45" x14ac:dyDescent="0.2">
      <c r="A76" s="109"/>
      <c r="B76" s="28" t="str">
        <f>Criteria!B75</f>
        <v>RGAA</v>
      </c>
      <c r="C76" s="28" t="str">
        <f>Criteria!C75</f>
        <v>10.12</v>
      </c>
      <c r="D76" s="23" t="str">
        <f>Criteria!D75</f>
        <v>On each web page, can the text spacing properties be redefined by the user without loss of content or functionality (except in special cases)?</v>
      </c>
      <c r="E76" s="23" t="s">
        <v>131</v>
      </c>
      <c r="F76" s="29" t="s">
        <v>136</v>
      </c>
      <c r="G76" s="23"/>
      <c r="H76" s="23"/>
    </row>
    <row r="77" spans="1:8" ht="60" x14ac:dyDescent="0.2">
      <c r="A77" s="109"/>
      <c r="B77" s="28" t="str">
        <f>Criteria!B76</f>
        <v>RGAA</v>
      </c>
      <c r="C77" s="28" t="str">
        <f>Criteria!C76</f>
        <v>10.13</v>
      </c>
      <c r="D77" s="23" t="str">
        <f>Criteria!D76</f>
        <v>On each web page, is the additional content appearing when focused or when hovering over a user interface component controllable by the user (excluding special cases)?</v>
      </c>
      <c r="E77" s="23" t="s">
        <v>131</v>
      </c>
      <c r="F77" s="29" t="s">
        <v>136</v>
      </c>
      <c r="G77" s="23"/>
      <c r="H77" s="23"/>
    </row>
    <row r="78" spans="1:8" ht="45" x14ac:dyDescent="0.2">
      <c r="A78" s="110"/>
      <c r="B78" s="28" t="str">
        <f>Criteria!B77</f>
        <v>RGAA</v>
      </c>
      <c r="C78" s="28" t="str">
        <f>Criteria!C77</f>
        <v>10.14</v>
      </c>
      <c r="D78" s="23" t="str">
        <f>Criteria!D77</f>
        <v>On each web page, can additional content that appears using CSS styles only be made visible using the keyboard and any pointing device?</v>
      </c>
      <c r="E78" s="23" t="s">
        <v>131</v>
      </c>
      <c r="F78" s="29" t="s">
        <v>136</v>
      </c>
      <c r="G78" s="23"/>
      <c r="H78" s="23"/>
    </row>
    <row r="79" spans="1:8" ht="30" x14ac:dyDescent="0.2">
      <c r="A79" s="108" t="str">
        <f>Criteria!$A$78</f>
        <v>FORMS</v>
      </c>
      <c r="B79" s="28" t="str">
        <f>Criteria!B78</f>
        <v>RGAA</v>
      </c>
      <c r="C79" s="28" t="str">
        <f>Criteria!C78</f>
        <v>11.1</v>
      </c>
      <c r="D79" s="23" t="str">
        <f>Criteria!D78</f>
        <v>Does each form input field have a label?</v>
      </c>
      <c r="E79" s="23" t="s">
        <v>131</v>
      </c>
      <c r="F79" s="29" t="s">
        <v>136</v>
      </c>
      <c r="G79" s="23"/>
      <c r="H79" s="23"/>
    </row>
    <row r="80" spans="1:8" ht="30" x14ac:dyDescent="0.2">
      <c r="A80" s="109"/>
      <c r="B80" s="28" t="str">
        <f>Criteria!B79</f>
        <v>RGAA</v>
      </c>
      <c r="C80" s="28" t="str">
        <f>Criteria!C79</f>
        <v>11.2</v>
      </c>
      <c r="D80" s="23" t="str">
        <f>Criteria!D79</f>
        <v>Is each label associated with a form field relevant (excluding special cases)?</v>
      </c>
      <c r="E80" s="23" t="s">
        <v>131</v>
      </c>
      <c r="F80" s="29" t="s">
        <v>136</v>
      </c>
      <c r="G80" s="23"/>
      <c r="H80" s="23"/>
    </row>
    <row r="81" spans="1:8" ht="60" x14ac:dyDescent="0.2">
      <c r="A81" s="109"/>
      <c r="B81" s="28" t="str">
        <f>Criteria!B80</f>
        <v>RGAA</v>
      </c>
      <c r="C81" s="28" t="str">
        <f>Criteria!C80</f>
        <v>11.3</v>
      </c>
      <c r="D81" s="23" t="str">
        <f>Criteria!D80</f>
        <v>In each form, is each label associated with a form input field having the same function and repeated several times in the same page or in a set of web pages consistent?</v>
      </c>
      <c r="E81" s="23" t="s">
        <v>131</v>
      </c>
      <c r="F81" s="29" t="s">
        <v>136</v>
      </c>
      <c r="G81" s="23"/>
      <c r="H81" s="23"/>
    </row>
    <row r="82" spans="1:8" ht="45" x14ac:dyDescent="0.2">
      <c r="A82" s="109"/>
      <c r="B82" s="28" t="str">
        <f>Criteria!B81</f>
        <v>RGAA</v>
      </c>
      <c r="C82" s="28" t="str">
        <f>Criteria!C81</f>
        <v>11.4</v>
      </c>
      <c r="D82" s="23" t="str">
        <f>Criteria!D81</f>
        <v>In each form, are each field label and its associated field located next to each other (excluding special cases)?</v>
      </c>
      <c r="E82" s="23" t="s">
        <v>131</v>
      </c>
      <c r="F82" s="29" t="s">
        <v>136</v>
      </c>
      <c r="G82" s="23"/>
      <c r="H82" s="23"/>
    </row>
    <row r="83" spans="1:8" ht="30" x14ac:dyDescent="0.2">
      <c r="A83" s="109"/>
      <c r="B83" s="28" t="str">
        <f>Criteria!B82</f>
        <v>RGAA</v>
      </c>
      <c r="C83" s="28" t="str">
        <f>Criteria!C82</f>
        <v>11.5</v>
      </c>
      <c r="D83" s="23" t="str">
        <f>Criteria!D82</f>
        <v>In each form, are the related form controls grouped together, if necessary?</v>
      </c>
      <c r="E83" s="23" t="s">
        <v>131</v>
      </c>
      <c r="F83" s="29" t="s">
        <v>136</v>
      </c>
      <c r="G83" s="23"/>
      <c r="H83" s="23"/>
    </row>
    <row r="84" spans="1:8" ht="30" x14ac:dyDescent="0.2">
      <c r="A84" s="109"/>
      <c r="B84" s="28" t="str">
        <f>Criteria!B83</f>
        <v>RGAA</v>
      </c>
      <c r="C84" s="28" t="str">
        <f>Criteria!C83</f>
        <v>11.6</v>
      </c>
      <c r="D84" s="23" t="str">
        <f>Criteria!D83</f>
        <v>In each form, does each group of related form controls have a legend?</v>
      </c>
      <c r="E84" s="23" t="s">
        <v>131</v>
      </c>
      <c r="F84" s="29" t="s">
        <v>136</v>
      </c>
      <c r="G84" s="23"/>
      <c r="H84" s="23"/>
    </row>
    <row r="85" spans="1:8" ht="30" x14ac:dyDescent="0.2">
      <c r="A85" s="109"/>
      <c r="B85" s="28" t="str">
        <f>Criteria!B84</f>
        <v>RGAA</v>
      </c>
      <c r="C85" s="28" t="str">
        <f>Criteria!C84</f>
        <v>11.7</v>
      </c>
      <c r="D85" s="23" t="str">
        <f>Criteria!D84</f>
        <v>In each form, is each legend associated with a group of related form controls relevant?</v>
      </c>
      <c r="E85" s="23" t="s">
        <v>131</v>
      </c>
      <c r="F85" s="29" t="s">
        <v>136</v>
      </c>
      <c r="G85" s="23"/>
      <c r="H85" s="23"/>
    </row>
    <row r="86" spans="1:8" ht="30" x14ac:dyDescent="0.2">
      <c r="A86" s="109"/>
      <c r="B86" s="28" t="str">
        <f>Criteria!B85</f>
        <v>RGAA</v>
      </c>
      <c r="C86" s="28" t="str">
        <f>Criteria!C85</f>
        <v>11.8</v>
      </c>
      <c r="D86" s="23" t="str">
        <f>Criteria!D85</f>
        <v>In each form, are the items of the same type in a combobox grouped together in a relevant way?</v>
      </c>
      <c r="E86" s="23" t="s">
        <v>131</v>
      </c>
      <c r="F86" s="29" t="s">
        <v>136</v>
      </c>
      <c r="G86" s="23"/>
      <c r="H86" s="23"/>
    </row>
    <row r="87" spans="1:8" ht="30" x14ac:dyDescent="0.2">
      <c r="A87" s="109"/>
      <c r="B87" s="28" t="str">
        <f>Criteria!B86</f>
        <v>RGAA</v>
      </c>
      <c r="C87" s="28" t="str">
        <f>Criteria!C86</f>
        <v>11.9</v>
      </c>
      <c r="D87" s="23" t="str">
        <f>Criteria!D86</f>
        <v>In each form, is the label of each button relevant (excluding special cases)?</v>
      </c>
      <c r="E87" s="23" t="s">
        <v>131</v>
      </c>
      <c r="F87" s="29" t="s">
        <v>136</v>
      </c>
      <c r="G87" s="23"/>
      <c r="H87" s="23"/>
    </row>
    <row r="88" spans="1:8" ht="30" x14ac:dyDescent="0.2">
      <c r="A88" s="109"/>
      <c r="B88" s="28" t="str">
        <f>Criteria!B87</f>
        <v>RGAA</v>
      </c>
      <c r="C88" s="28" t="str">
        <f>Criteria!C87</f>
        <v>11.10</v>
      </c>
      <c r="D88" s="23" t="str">
        <f>Criteria!D87</f>
        <v>In each form, is the error managementl used appropriately (excluding special cases)?</v>
      </c>
      <c r="E88" s="23" t="s">
        <v>131</v>
      </c>
      <c r="F88" s="29" t="s">
        <v>136</v>
      </c>
      <c r="G88" s="23"/>
      <c r="H88" s="23"/>
    </row>
    <row r="89" spans="1:8" ht="30" x14ac:dyDescent="0.2">
      <c r="A89" s="109"/>
      <c r="B89" s="28" t="str">
        <f>Criteria!B88</f>
        <v>RGAA</v>
      </c>
      <c r="C89" s="28" t="str">
        <f>Criteria!C88</f>
        <v>11.11</v>
      </c>
      <c r="D89" s="23" t="str">
        <f>Criteria!D88</f>
        <v>In each form, is the error management accompanied, if necessary, by suggestions to help correct input errors?</v>
      </c>
      <c r="E89" s="23" t="s">
        <v>131</v>
      </c>
      <c r="F89" s="29" t="s">
        <v>136</v>
      </c>
      <c r="G89" s="23"/>
      <c r="H89" s="23"/>
    </row>
    <row r="90" spans="1:8" ht="75" x14ac:dyDescent="0.2">
      <c r="A90" s="109"/>
      <c r="B90" s="28" t="str">
        <f>Criteria!B89</f>
        <v>RGAA</v>
      </c>
      <c r="C90" s="28" t="str">
        <f>Criteria!C89</f>
        <v>11.12</v>
      </c>
      <c r="D90" s="23" t="str">
        <f>Criteria!D89</f>
        <v>For each form that modifies or deletes data, or transmits answers to a test or examination, or whose validation has financial or legal consequences, can the data entered be modified, updated or recovered by the user?</v>
      </c>
      <c r="E90" s="23" t="s">
        <v>131</v>
      </c>
      <c r="F90" s="29" t="s">
        <v>136</v>
      </c>
      <c r="G90" s="23"/>
      <c r="H90" s="23"/>
    </row>
    <row r="91" spans="1:8" ht="30" x14ac:dyDescent="0.2">
      <c r="A91" s="110"/>
      <c r="B91" s="28" t="str">
        <f>Criteria!B90</f>
        <v>RGAA</v>
      </c>
      <c r="C91" s="28" t="str">
        <f>Criteria!C90</f>
        <v>11.13</v>
      </c>
      <c r="D91" s="23" t="str">
        <f>Criteria!D90</f>
        <v>Can the purpose of an input field be identified to facilitate the automatic filling of fields with user data?</v>
      </c>
      <c r="E91" s="23" t="s">
        <v>131</v>
      </c>
      <c r="F91" s="29" t="s">
        <v>136</v>
      </c>
      <c r="G91" s="23"/>
      <c r="H91" s="23"/>
    </row>
    <row r="92" spans="1:8" ht="30" x14ac:dyDescent="0.2">
      <c r="A92" s="108" t="str">
        <f>Criteria!$A$91</f>
        <v>NAVIGATION</v>
      </c>
      <c r="B92" s="28" t="str">
        <f>Criteria!B91</f>
        <v>RGAA</v>
      </c>
      <c r="C92" s="28" t="str">
        <f>Criteria!C91</f>
        <v>12.1</v>
      </c>
      <c r="D92" s="23" t="str">
        <f>Criteria!D91</f>
        <v>Does each set of web pages have at least two different navigation systems (excluding special cases)?</v>
      </c>
      <c r="E92" s="23" t="s">
        <v>131</v>
      </c>
      <c r="F92" s="29" t="s">
        <v>136</v>
      </c>
      <c r="G92" s="23"/>
      <c r="H92" s="23"/>
    </row>
    <row r="93" spans="1:8" ht="30" x14ac:dyDescent="0.2">
      <c r="A93" s="109"/>
      <c r="B93" s="28" t="str">
        <f>Criteria!B92</f>
        <v>RGAA</v>
      </c>
      <c r="C93" s="28" t="str">
        <f>Criteria!C92</f>
        <v>12.2</v>
      </c>
      <c r="D93" s="23" t="str">
        <f>Criteria!D92</f>
        <v>In each set of pages, are the menu and navigation bars always at the same place (except in special cases)?</v>
      </c>
      <c r="E93" s="23" t="s">
        <v>131</v>
      </c>
      <c r="F93" s="29" t="s">
        <v>136</v>
      </c>
      <c r="G93" s="23"/>
      <c r="H93" s="23"/>
    </row>
    <row r="94" spans="1:8" ht="30" x14ac:dyDescent="0.2">
      <c r="A94" s="109"/>
      <c r="B94" s="28" t="str">
        <f>Criteria!B93</f>
        <v>RGAA</v>
      </c>
      <c r="C94" s="28" t="str">
        <f>Criteria!C93</f>
        <v>12.3</v>
      </c>
      <c r="D94" s="23" t="str">
        <f>Criteria!D93</f>
        <v>Is the site map page relevant?</v>
      </c>
      <c r="E94" s="23" t="s">
        <v>131</v>
      </c>
      <c r="F94" s="29" t="s">
        <v>136</v>
      </c>
      <c r="G94" s="23"/>
      <c r="H94" s="23"/>
    </row>
    <row r="95" spans="1:8" ht="30" x14ac:dyDescent="0.2">
      <c r="A95" s="109"/>
      <c r="B95" s="28" t="str">
        <f>Criteria!B94</f>
        <v>RGAA</v>
      </c>
      <c r="C95" s="28" t="str">
        <f>Criteria!C94</f>
        <v>12.4</v>
      </c>
      <c r="D95" s="23" t="str">
        <f>Criteria!D94</f>
        <v>In each set of pages, is the site map page accessible from an identical functionality?</v>
      </c>
      <c r="E95" s="23" t="s">
        <v>131</v>
      </c>
      <c r="F95" s="29" t="s">
        <v>136</v>
      </c>
      <c r="G95" s="23"/>
      <c r="H95" s="23"/>
    </row>
    <row r="96" spans="1:8" ht="30" x14ac:dyDescent="0.2">
      <c r="A96" s="109"/>
      <c r="B96" s="28" t="str">
        <f>Criteria!B95</f>
        <v>RGAA</v>
      </c>
      <c r="C96" s="28" t="str">
        <f>Criteria!C95</f>
        <v>12.5</v>
      </c>
      <c r="D96" s="23" t="str">
        <f>Criteria!D95</f>
        <v>In each set of pages, is the search engine reachable in the same way?</v>
      </c>
      <c r="E96" s="23" t="s">
        <v>131</v>
      </c>
      <c r="F96" s="29" t="s">
        <v>136</v>
      </c>
      <c r="G96" s="23"/>
      <c r="H96" s="23"/>
    </row>
    <row r="97" spans="1:8" ht="45" x14ac:dyDescent="0.2">
      <c r="A97" s="109"/>
      <c r="B97" s="28" t="str">
        <f>Criteria!B96</f>
        <v>RGAA</v>
      </c>
      <c r="C97" s="28" t="str">
        <f>Criteria!C96</f>
        <v>12.6</v>
      </c>
      <c r="D97" s="23" t="str">
        <f>Criteria!D96</f>
        <v>Can content grouping regions present in several web pages (header, main navigation, main content, footer and search engine) be reached or avoided?</v>
      </c>
      <c r="E97" s="23" t="s">
        <v>131</v>
      </c>
      <c r="F97" s="29" t="s">
        <v>136</v>
      </c>
      <c r="G97" s="23"/>
      <c r="H97" s="23"/>
    </row>
    <row r="98" spans="1:8" ht="30" x14ac:dyDescent="0.2">
      <c r="A98" s="109"/>
      <c r="B98" s="28" t="str">
        <f>Criteria!B97</f>
        <v>RGAA</v>
      </c>
      <c r="C98" s="28" t="str">
        <f>Criteria!C97</f>
        <v>12.7</v>
      </c>
      <c r="D98" s="23" t="str">
        <f>Criteria!D97</f>
        <v>On each web page, is there a bypass or skip link to the main content region (excluding special cases)?</v>
      </c>
      <c r="E98" s="23" t="s">
        <v>131</v>
      </c>
      <c r="F98" s="29" t="s">
        <v>136</v>
      </c>
      <c r="G98" s="23"/>
      <c r="H98" s="23"/>
    </row>
    <row r="99" spans="1:8" ht="30" x14ac:dyDescent="0.2">
      <c r="A99" s="109"/>
      <c r="B99" s="28" t="str">
        <f>Criteria!B98</f>
        <v>RGAA</v>
      </c>
      <c r="C99" s="28" t="str">
        <f>Criteria!C98</f>
        <v>12.8</v>
      </c>
      <c r="D99" s="23" t="str">
        <f>Criteria!D98</f>
        <v>On each web page, is the navigation sequence consistent?</v>
      </c>
      <c r="E99" s="23" t="s">
        <v>131</v>
      </c>
      <c r="F99" s="29" t="s">
        <v>136</v>
      </c>
      <c r="G99" s="23"/>
      <c r="H99" s="23"/>
    </row>
    <row r="100" spans="1:8" ht="30" x14ac:dyDescent="0.2">
      <c r="A100" s="109"/>
      <c r="B100" s="28" t="str">
        <f>Criteria!B99</f>
        <v>RGAA</v>
      </c>
      <c r="C100" s="28" t="str">
        <f>Criteria!C99</f>
        <v>12.9</v>
      </c>
      <c r="D100" s="23" t="str">
        <f>Criteria!D99</f>
        <v>On each web page, navigation must not contain any keyboard traps. Is this rule respected?</v>
      </c>
      <c r="E100" s="23" t="s">
        <v>131</v>
      </c>
      <c r="F100" s="29" t="s">
        <v>136</v>
      </c>
      <c r="G100" s="23"/>
      <c r="H100" s="23"/>
    </row>
    <row r="101" spans="1:8" ht="45" x14ac:dyDescent="0.2">
      <c r="A101" s="109"/>
      <c r="B101" s="28" t="str">
        <f>Criteria!B100</f>
        <v>RGAA</v>
      </c>
      <c r="C101" s="28" t="str">
        <f>Criteria!C100</f>
        <v>12.10</v>
      </c>
      <c r="D101" s="23" t="str">
        <f>Criteria!D100</f>
        <v>On each web page, are keyboard shortcuts using only one key (lowercase or uppercase letter, punctuation, number or symbol) controllable by the user?</v>
      </c>
      <c r="E101" s="23" t="s">
        <v>131</v>
      </c>
      <c r="F101" s="29" t="s">
        <v>136</v>
      </c>
      <c r="G101" s="23"/>
      <c r="H101" s="23"/>
    </row>
    <row r="102" spans="1:8" ht="60" x14ac:dyDescent="0.2">
      <c r="A102" s="110"/>
      <c r="B102" s="28" t="str">
        <f>Criteria!B101</f>
        <v>RGAA</v>
      </c>
      <c r="C102" s="28" t="str">
        <f>Criteria!C101</f>
        <v>12.11</v>
      </c>
      <c r="D102" s="23" t="str">
        <f>Criteria!D101</f>
        <v>On each web page, is the additional content that appears when hovering over, focusing on or activating a user interface component accessible by keyboard if necessary?</v>
      </c>
      <c r="E102" s="23" t="s">
        <v>131</v>
      </c>
      <c r="F102" s="29" t="s">
        <v>136</v>
      </c>
      <c r="G102" s="23"/>
      <c r="H102" s="23"/>
    </row>
    <row r="103" spans="1:8" ht="45" x14ac:dyDescent="0.2">
      <c r="A103" s="108" t="str">
        <f>Criteria!$A$102</f>
        <v>CONSULTATION</v>
      </c>
      <c r="B103" s="28" t="str">
        <f>Criteria!B102</f>
        <v>RGAA</v>
      </c>
      <c r="C103" s="28" t="str">
        <f>Criteria!C102</f>
        <v>13.1</v>
      </c>
      <c r="D103" s="23" t="str">
        <f>Criteria!D102</f>
        <v>For each web page, does the user have control over each time limit for modifying the content (excluding special cases)?</v>
      </c>
      <c r="E103" s="23" t="s">
        <v>131</v>
      </c>
      <c r="F103" s="29" t="s">
        <v>136</v>
      </c>
      <c r="G103" s="23"/>
      <c r="H103" s="23"/>
    </row>
    <row r="104" spans="1:8" ht="45" x14ac:dyDescent="0.2">
      <c r="A104" s="109"/>
      <c r="B104" s="28" t="str">
        <f>Criteria!B103</f>
        <v>RGAA</v>
      </c>
      <c r="C104" s="28" t="str">
        <f>Criteria!C103</f>
        <v>13.2</v>
      </c>
      <c r="D104" s="23" t="str">
        <f>Criteria!D103</f>
        <v>On each web page, the opening of a new window must not be triggered without user action. Is this rule respected?</v>
      </c>
      <c r="E104" s="23" t="s">
        <v>131</v>
      </c>
      <c r="F104" s="29" t="s">
        <v>136</v>
      </c>
      <c r="G104" s="23"/>
      <c r="H104" s="23"/>
    </row>
    <row r="105" spans="1:8" ht="45" x14ac:dyDescent="0.2">
      <c r="A105" s="109"/>
      <c r="B105" s="28" t="str">
        <f>Criteria!B104</f>
        <v>RGAA</v>
      </c>
      <c r="C105" s="28" t="str">
        <f>Criteria!C104</f>
        <v>13.3</v>
      </c>
      <c r="D105" s="23" t="str">
        <f>Criteria!D104</f>
        <v>On each web page, does each downloadable office document have an accessible version (excluding special cases)?</v>
      </c>
      <c r="E105" s="23" t="s">
        <v>131</v>
      </c>
      <c r="F105" s="29" t="s">
        <v>136</v>
      </c>
      <c r="G105" s="23"/>
      <c r="H105" s="23"/>
    </row>
    <row r="106" spans="1:8" ht="30" x14ac:dyDescent="0.2">
      <c r="A106" s="109"/>
      <c r="B106" s="28" t="str">
        <f>Criteria!B105</f>
        <v>RGAA</v>
      </c>
      <c r="C106" s="28" t="str">
        <f>Criteria!C105</f>
        <v>13.4</v>
      </c>
      <c r="D106" s="23" t="str">
        <f>Criteria!D105</f>
        <v>For each office document with an accessible version, does this version offer the same information?</v>
      </c>
      <c r="E106" s="23" t="s">
        <v>131</v>
      </c>
      <c r="F106" s="29" t="s">
        <v>136</v>
      </c>
      <c r="G106" s="23"/>
      <c r="H106" s="23"/>
    </row>
    <row r="107" spans="1:8" ht="30" x14ac:dyDescent="0.2">
      <c r="A107" s="109"/>
      <c r="B107" s="28" t="str">
        <f>Criteria!B106</f>
        <v>RGAA</v>
      </c>
      <c r="C107" s="28" t="str">
        <f>Criteria!C106</f>
        <v>13.5</v>
      </c>
      <c r="D107" s="23" t="str">
        <f>Criteria!D106</f>
        <v>Is there an alternative to every cryptic content (ASCII art, emoticon, cryptic syntax) on every web page?</v>
      </c>
      <c r="E107" s="23" t="s">
        <v>131</v>
      </c>
      <c r="F107" s="29" t="s">
        <v>136</v>
      </c>
      <c r="G107" s="23"/>
      <c r="H107" s="23"/>
    </row>
    <row r="108" spans="1:8" ht="45" x14ac:dyDescent="0.2">
      <c r="A108" s="109"/>
      <c r="B108" s="28" t="str">
        <f>Criteria!B107</f>
        <v>RGAA</v>
      </c>
      <c r="C108" s="28" t="str">
        <f>Criteria!C107</f>
        <v>13.6</v>
      </c>
      <c r="D108" s="23" t="str">
        <f>Criteria!D107</f>
        <v>On each web page, for each cryptic content (ASCII art, emoticon, cryptic syntax) having an alternative, is this alternative relevant?</v>
      </c>
      <c r="E108" s="23" t="s">
        <v>131</v>
      </c>
      <c r="F108" s="29" t="s">
        <v>136</v>
      </c>
      <c r="G108" s="23"/>
      <c r="H108" s="23"/>
    </row>
    <row r="109" spans="1:8" ht="30" x14ac:dyDescent="0.2">
      <c r="A109" s="109"/>
      <c r="B109" s="28" t="str">
        <f>Criteria!B108</f>
        <v>RGAA</v>
      </c>
      <c r="C109" s="28" t="str">
        <f>Criteria!C108</f>
        <v>13.7</v>
      </c>
      <c r="D109" s="23" t="str">
        <f>Criteria!D108</f>
        <v>On each web page, are sudden changes in brightness or blinking used correctly?</v>
      </c>
      <c r="E109" s="23" t="s">
        <v>131</v>
      </c>
      <c r="F109" s="29" t="s">
        <v>136</v>
      </c>
      <c r="G109" s="23"/>
      <c r="H109" s="23"/>
    </row>
    <row r="110" spans="1:8" ht="30" x14ac:dyDescent="0.2">
      <c r="A110" s="109"/>
      <c r="B110" s="28" t="str">
        <f>Criteria!B109</f>
        <v>RGAA</v>
      </c>
      <c r="C110" s="28" t="str">
        <f>Criteria!C109</f>
        <v>13.8</v>
      </c>
      <c r="D110" s="23" t="str">
        <f>Criteria!D109</f>
        <v>On each web page, is every moving or blinking content controllable by the user?</v>
      </c>
      <c r="E110" s="23" t="s">
        <v>131</v>
      </c>
      <c r="F110" s="29" t="s">
        <v>136</v>
      </c>
    </row>
    <row r="111" spans="1:8" ht="45" x14ac:dyDescent="0.2">
      <c r="A111" s="109"/>
      <c r="B111" s="28" t="str">
        <f>Criteria!B110</f>
        <v>RGAA</v>
      </c>
      <c r="C111" s="28" t="str">
        <f>Criteria!C110</f>
        <v>13.9</v>
      </c>
      <c r="D111" s="23" t="str">
        <f>Criteria!D110</f>
        <v>On each web page, can the content be viewed in any screen orientation (portrait or landscape) (excluding special cases)?</v>
      </c>
      <c r="E111" s="23" t="s">
        <v>131</v>
      </c>
      <c r="F111" s="29" t="s">
        <v>136</v>
      </c>
    </row>
    <row r="112" spans="1:8" ht="45" x14ac:dyDescent="0.2">
      <c r="A112" s="109"/>
      <c r="B112" s="28" t="str">
        <f>Criteria!B111</f>
        <v>RGAA</v>
      </c>
      <c r="C112" s="28" t="str">
        <f>Criteria!C111</f>
        <v>13.10</v>
      </c>
      <c r="D112" s="23" t="str">
        <f>Criteria!D111</f>
        <v>On each web page, can the features usable or available by means of a complex gesture also be available by means of a simple gesture (excluding special cases)?</v>
      </c>
      <c r="E112" s="23" t="s">
        <v>131</v>
      </c>
      <c r="F112" s="29" t="s">
        <v>136</v>
      </c>
    </row>
    <row r="113" spans="1:6" ht="45" x14ac:dyDescent="0.2">
      <c r="A113" s="109"/>
      <c r="B113" s="28" t="str">
        <f>Criteria!B112</f>
        <v>RGAA</v>
      </c>
      <c r="C113" s="28" t="str">
        <f>Criteria!C112</f>
        <v>13.11</v>
      </c>
      <c r="D113" s="23" t="str">
        <f>Criteria!D112</f>
        <v>On each web page, can actions triggered by a pointing device on a single point on the screen be cancelled (except in special cases)?</v>
      </c>
      <c r="E113" s="23" t="s">
        <v>131</v>
      </c>
      <c r="F113" s="29" t="s">
        <v>136</v>
      </c>
    </row>
    <row r="114" spans="1:6" ht="45" x14ac:dyDescent="0.2">
      <c r="A114" s="109"/>
      <c r="B114" s="28" t="str">
        <f>Criteria!B113</f>
        <v>RGAA</v>
      </c>
      <c r="C114" s="28" t="str">
        <f>Criteria!C113</f>
        <v>13.12</v>
      </c>
      <c r="D114" s="23" t="str">
        <f>Criteria!D113</f>
        <v>On each web page, can the features that involve movement to or from the device be satisfied in an alternative way (excluding special cases)?</v>
      </c>
      <c r="E114" s="23" t="s">
        <v>131</v>
      </c>
      <c r="F114" s="29" t="s">
        <v>136</v>
      </c>
    </row>
    <row r="115" spans="1:6" ht="60" x14ac:dyDescent="0.2">
      <c r="A115" s="109"/>
      <c r="B115" s="28" t="str">
        <f>Criteria!B114</f>
        <v>-</v>
      </c>
      <c r="C115" s="28" t="str">
        <f>Criteria!C114</f>
        <v>13.13</v>
      </c>
      <c r="D115" s="23" t="str">
        <f>Criteria!D114</f>
        <v>For each document conversion feature, is the accessibility information available in the source document kept in the destination document (excluding special cases)?</v>
      </c>
      <c r="E115" s="23" t="s">
        <v>131</v>
      </c>
      <c r="F115" s="29" t="s">
        <v>136</v>
      </c>
    </row>
    <row r="116" spans="1:6" ht="45" x14ac:dyDescent="0.2">
      <c r="A116" s="110"/>
      <c r="B116" s="28" t="str">
        <f>Criteria!B115</f>
        <v>-</v>
      </c>
      <c r="C116" s="28" t="str">
        <f>Criteria!C115</f>
        <v>13.14</v>
      </c>
      <c r="D116" s="23" t="str">
        <f>Criteria!D115</f>
        <v>Does each identification or control feature that relies on the use of biological characteristics of the user have an alternative method?</v>
      </c>
      <c r="E116" s="23" t="s">
        <v>131</v>
      </c>
      <c r="F116" s="29" t="s">
        <v>136</v>
      </c>
    </row>
    <row r="117" spans="1:6" ht="45" x14ac:dyDescent="0.2">
      <c r="A117" s="108" t="str">
        <f>Criteria!$A$116</f>
        <v>DOC &amp; ACCESSIBILITY FEATURES</v>
      </c>
      <c r="B117" s="28" t="str">
        <f>Criteria!B116</f>
        <v>-</v>
      </c>
      <c r="C117" s="28" t="str">
        <f>Criteria!C116</f>
        <v>14.1</v>
      </c>
      <c r="D117" s="23" t="str">
        <f>Criteria!D116</f>
        <v>Does the website's documentation describe the accessibility features available and information relating to compatibility with accessibility?</v>
      </c>
      <c r="E117" s="23" t="s">
        <v>131</v>
      </c>
      <c r="F117" s="29" t="s">
        <v>136</v>
      </c>
    </row>
    <row r="118" spans="1:6" ht="75" x14ac:dyDescent="0.2">
      <c r="A118" s="109"/>
      <c r="B118" s="28" t="str">
        <f>Criteria!B117</f>
        <v>-</v>
      </c>
      <c r="C118" s="28" t="str">
        <f>Criteria!C117</f>
        <v>14.2</v>
      </c>
      <c r="D118" s="23" t="str">
        <f>Criteria!D117</f>
        <v>For each accessibility feature described in the documentation, the mechanism for enabling an accessibility feature meets the accessibility needs of the users concerned. Is this rule respected (excluding special cases)?</v>
      </c>
      <c r="E118" s="23" t="s">
        <v>131</v>
      </c>
      <c r="F118" s="29" t="s">
        <v>136</v>
      </c>
    </row>
    <row r="119" spans="1:6" ht="30" x14ac:dyDescent="0.2">
      <c r="A119" s="110"/>
      <c r="B119" s="28" t="str">
        <f>Criteria!B118</f>
        <v>-</v>
      </c>
      <c r="C119" s="28" t="str">
        <f>Criteria!C118</f>
        <v>14.3</v>
      </c>
      <c r="D119" s="23" t="str">
        <f>Criteria!D118</f>
        <v>Does the website documentation comply with the digital accessibility rules?</v>
      </c>
      <c r="E119" s="23" t="s">
        <v>131</v>
      </c>
      <c r="F119" s="29" t="s">
        <v>136</v>
      </c>
    </row>
    <row r="120" spans="1:6" ht="45" x14ac:dyDescent="0.2">
      <c r="A120" s="108" t="str">
        <f>Criteria!$A$119</f>
        <v>EDITING TOOLS</v>
      </c>
      <c r="B120" s="28" t="str">
        <f>Criteria!B119</f>
        <v>-</v>
      </c>
      <c r="C120" s="28" t="str">
        <f>Criteria!C119</f>
        <v>15.1</v>
      </c>
      <c r="D120" s="23" t="str">
        <f>Criteria!D119</f>
        <v>Does each editing tool allow you to define the accessibility information needed to create content that complies with the digital accessibility rules?</v>
      </c>
      <c r="E120" s="23" t="s">
        <v>131</v>
      </c>
      <c r="F120" s="29" t="s">
        <v>136</v>
      </c>
    </row>
    <row r="121" spans="1:6" ht="45" x14ac:dyDescent="0.2">
      <c r="A121" s="109"/>
      <c r="B121" s="28" t="str">
        <f>Criteria!B120</f>
        <v>-</v>
      </c>
      <c r="C121" s="28" t="str">
        <f>Criteria!C120</f>
        <v>15.2</v>
      </c>
      <c r="D121" s="23" t="str">
        <f>Criteria!D120</f>
        <v>Does each editing tool provide help with creating content that complies with the digital accessibility rules?</v>
      </c>
      <c r="E121" s="23" t="s">
        <v>131</v>
      </c>
      <c r="F121" s="29" t="s">
        <v>136</v>
      </c>
    </row>
    <row r="122" spans="1:6" ht="45" x14ac:dyDescent="0.2">
      <c r="A122" s="109"/>
      <c r="B122" s="28" t="str">
        <f>Criteria!B121</f>
        <v>-</v>
      </c>
      <c r="C122" s="28" t="str">
        <f>Criteria!C121</f>
        <v>15.3</v>
      </c>
      <c r="D122" s="23" t="str">
        <f>Criteria!D121</f>
        <v>Does the content generated by each transformation comply with the digital accessibility rules (excluding special cases)?</v>
      </c>
      <c r="E122" s="23" t="s">
        <v>131</v>
      </c>
      <c r="F122" s="29" t="s">
        <v>136</v>
      </c>
    </row>
    <row r="123" spans="1:6" ht="45" x14ac:dyDescent="0.2">
      <c r="A123" s="109"/>
      <c r="B123" s="28" t="str">
        <f>Criteria!B122</f>
        <v>-</v>
      </c>
      <c r="C123" s="28" t="str">
        <f>Criteria!C122</f>
        <v>15.4</v>
      </c>
      <c r="D123" s="23" t="str">
        <f>Criteria!D122</f>
        <v>For each accessibility error identified by an automatic or semi-automatic accessibility test, does the editing tool provide suggestions for repair?</v>
      </c>
      <c r="E123" s="23" t="s">
        <v>131</v>
      </c>
      <c r="F123" s="29" t="s">
        <v>136</v>
      </c>
    </row>
    <row r="124" spans="1:6" ht="45" x14ac:dyDescent="0.2">
      <c r="A124" s="109"/>
      <c r="B124" s="28" t="str">
        <f>Criteria!B123</f>
        <v>-</v>
      </c>
      <c r="C124" s="28" t="str">
        <f>Criteria!C123</f>
        <v>15.5</v>
      </c>
      <c r="D124" s="23" t="str">
        <f>Criteria!D123</f>
        <v>For each set of templates, at least one template complies with the digital accessibility rules. Is this rule respected?</v>
      </c>
      <c r="E124" s="23" t="s">
        <v>131</v>
      </c>
      <c r="F124" s="29" t="s">
        <v>136</v>
      </c>
    </row>
    <row r="125" spans="1:6" ht="30" x14ac:dyDescent="0.2">
      <c r="A125" s="110"/>
      <c r="B125" s="28" t="str">
        <f>Criteria!B124</f>
        <v>-</v>
      </c>
      <c r="C125" s="28" t="str">
        <f>Criteria!C124</f>
        <v>15.6</v>
      </c>
      <c r="D125" s="23" t="str">
        <f>Criteria!D124</f>
        <v>Is each template that makes it possible to comply with the digital accessibility rules clearly identifiable?</v>
      </c>
      <c r="E125" s="23" t="s">
        <v>131</v>
      </c>
      <c r="F125" s="29" t="s">
        <v>136</v>
      </c>
    </row>
    <row r="126" spans="1:6" ht="60" x14ac:dyDescent="0.2">
      <c r="A126" s="108" t="str">
        <f>Criteria!$A$125</f>
        <v>SUPPORT SERVICES</v>
      </c>
      <c r="B126" s="28" t="str">
        <f>Criteria!B125</f>
        <v>-</v>
      </c>
      <c r="C126" s="28" t="str">
        <f>Criteria!C125</f>
        <v>16.1</v>
      </c>
      <c r="D126" s="23" t="str">
        <f>Criteria!D125</f>
        <v>Does each support service provide information about the accessibility features and accessibility compatibility described in the documentation of the website?</v>
      </c>
      <c r="E126" s="23" t="s">
        <v>131</v>
      </c>
      <c r="F126" s="29" t="s">
        <v>136</v>
      </c>
    </row>
    <row r="127" spans="1:6" ht="45" x14ac:dyDescent="0.2">
      <c r="A127" s="109"/>
      <c r="B127" s="28" t="str">
        <f>Criteria!B126</f>
        <v>-</v>
      </c>
      <c r="C127" s="28" t="str">
        <f>Criteria!C126</f>
        <v>16.2</v>
      </c>
      <c r="D127" s="23" t="str">
        <f>Criteria!D126</f>
        <v>The support service meets the communication needs of people with disabilities directly or through a relay service. Is this rule respected?</v>
      </c>
      <c r="E127" s="23" t="s">
        <v>131</v>
      </c>
      <c r="F127" s="29" t="s">
        <v>136</v>
      </c>
    </row>
    <row r="128" spans="1:6" ht="30" x14ac:dyDescent="0.2">
      <c r="A128" s="110"/>
      <c r="B128" s="28" t="str">
        <f>Criteria!B127</f>
        <v>-</v>
      </c>
      <c r="C128" s="28" t="str">
        <f>Criteria!C127</f>
        <v>16.3</v>
      </c>
      <c r="D128" s="23" t="str">
        <f>Criteria!D127</f>
        <v>Does the documentation provided by the support service comply with the digital accessibility rules?</v>
      </c>
      <c r="E128" s="23" t="s">
        <v>131</v>
      </c>
      <c r="F128" s="29" t="s">
        <v>136</v>
      </c>
    </row>
    <row r="129" spans="1:6" ht="60" x14ac:dyDescent="0.2">
      <c r="A129" s="117" t="str">
        <f>Criteria!$A$128</f>
        <v>REAL-TIME COMMUNICATION</v>
      </c>
      <c r="B129" s="28" t="str">
        <f>Criteria!B128</f>
        <v>-</v>
      </c>
      <c r="C129" s="28" t="str">
        <f>Criteria!C128</f>
        <v>17.1</v>
      </c>
      <c r="D129" s="23" t="str">
        <f>Criteria!D128</f>
        <v>For each two-way voice communication web application, is the application capable of encoding and decoding this communication with a frequency range whose upper limit is at least 7,000 Hz?</v>
      </c>
      <c r="E129" s="23" t="s">
        <v>131</v>
      </c>
      <c r="F129" s="29" t="s">
        <v>136</v>
      </c>
    </row>
    <row r="130" spans="1:6" ht="45" x14ac:dyDescent="0.2">
      <c r="A130" s="109"/>
      <c r="B130" s="28" t="str">
        <f>Criteria!B129</f>
        <v>-</v>
      </c>
      <c r="C130" s="28" t="str">
        <f>Criteria!C129</f>
        <v>17.2</v>
      </c>
      <c r="D130" s="23" t="str">
        <f>Criteria!D129</f>
        <v>Does every web application that enables two-way voice communication have real-time text communication functionality?</v>
      </c>
      <c r="E130" s="23" t="s">
        <v>131</v>
      </c>
      <c r="F130" s="29" t="s">
        <v>136</v>
      </c>
    </row>
    <row r="131" spans="1:6" ht="45" x14ac:dyDescent="0.2">
      <c r="A131" s="109"/>
      <c r="B131" s="28" t="str">
        <f>Criteria!B130</f>
        <v>-</v>
      </c>
      <c r="C131" s="28" t="str">
        <f>Criteria!C130</f>
        <v>17.3</v>
      </c>
      <c r="D131" s="23" t="str">
        <f>Criteria!D130</f>
        <v>For each web application that enables two-way voice communication and real-time text, can both modes be used simultaneously?</v>
      </c>
      <c r="E131" s="23" t="s">
        <v>131</v>
      </c>
      <c r="F131" s="29" t="s">
        <v>136</v>
      </c>
    </row>
    <row r="132" spans="1:6" ht="30" x14ac:dyDescent="0.2">
      <c r="A132" s="109"/>
      <c r="B132" s="28" t="str">
        <f>Criteria!B131</f>
        <v>-</v>
      </c>
      <c r="C132" s="28" t="str">
        <f>Criteria!C131</f>
        <v>17.4</v>
      </c>
      <c r="D132" s="23" t="str">
        <f>Criteria!D131</f>
        <v>For each real-time text (RTT) functionality, can the messages be identified (excluding special cases)?</v>
      </c>
      <c r="E132" s="23" t="s">
        <v>131</v>
      </c>
      <c r="F132" s="29" t="s">
        <v>136</v>
      </c>
    </row>
    <row r="133" spans="1:6" ht="30" x14ac:dyDescent="0.2">
      <c r="A133" s="109"/>
      <c r="B133" s="28" t="str">
        <f>Criteria!B132</f>
        <v>-</v>
      </c>
      <c r="C133" s="28" t="str">
        <f>Criteria!C132</f>
        <v>17.5</v>
      </c>
      <c r="D133" s="23" t="str">
        <f>Criteria!D132</f>
        <v>For each two-way voice communication web application, is there a visual indicator of oral activity?</v>
      </c>
      <c r="E133" s="23" t="s">
        <v>131</v>
      </c>
      <c r="F133" s="29" t="s">
        <v>136</v>
      </c>
    </row>
    <row r="134" spans="1:6" ht="60" x14ac:dyDescent="0.2">
      <c r="A134" s="109"/>
      <c r="B134" s="28" t="str">
        <f>Criteria!B133</f>
        <v>-</v>
      </c>
      <c r="C134" s="28" t="str">
        <f>Criteria!C133</f>
        <v>17.6</v>
      </c>
      <c r="D134" s="23" t="str">
        <f>Criteria!D133</f>
        <v>Does each real-time text communication web application that can interact with other real-time text communication applications comply with the interoperability rules in force?</v>
      </c>
      <c r="E134" s="23" t="s">
        <v>131</v>
      </c>
      <c r="F134" s="29" t="s">
        <v>136</v>
      </c>
    </row>
    <row r="135" spans="1:6" ht="45" x14ac:dyDescent="0.2">
      <c r="A135" s="109"/>
      <c r="B135" s="28" t="str">
        <f>Criteria!B134</f>
        <v>-</v>
      </c>
      <c r="C135" s="28" t="str">
        <f>Criteria!C134</f>
        <v>17.7</v>
      </c>
      <c r="D135" s="23" t="str">
        <f>Criteria!D134</f>
        <v>For each real-time text communication (RTT) web application, the transmission time for each input unit is 500ms or less. Is this rule respected?</v>
      </c>
      <c r="E135" s="23" t="s">
        <v>131</v>
      </c>
      <c r="F135" s="29" t="s">
        <v>136</v>
      </c>
    </row>
    <row r="136" spans="1:6" ht="30" x14ac:dyDescent="0.2">
      <c r="A136" s="109"/>
      <c r="B136" s="28" t="str">
        <f>Criteria!B135</f>
        <v>-</v>
      </c>
      <c r="C136" s="28" t="str">
        <f>Criteria!C135</f>
        <v>17.8</v>
      </c>
      <c r="D136" s="23" t="str">
        <f>Criteria!D135</f>
        <v>For each telecommunication web application, is it possible to identify the person initiating a call?</v>
      </c>
      <c r="E136" s="23" t="s">
        <v>131</v>
      </c>
      <c r="F136" s="29" t="s">
        <v>136</v>
      </c>
    </row>
    <row r="137" spans="1:6" ht="60" x14ac:dyDescent="0.2">
      <c r="A137" s="109"/>
      <c r="B137" s="28" t="str">
        <f>Criteria!B136</f>
        <v>-</v>
      </c>
      <c r="C137" s="28" t="str">
        <f>Criteria!C136</f>
        <v>17.9</v>
      </c>
      <c r="D137" s="23" t="str">
        <f>Criteria!D136</f>
        <v>For each two-way voice communication web application which makes it possible to identify the activity of a speaker, it is possible to identify the activity of a signer. Is this rule respected?</v>
      </c>
      <c r="E137" s="23" t="s">
        <v>131</v>
      </c>
      <c r="F137" s="29" t="s">
        <v>136</v>
      </c>
    </row>
    <row r="138" spans="1:6" ht="45" x14ac:dyDescent="0.2">
      <c r="A138" s="109"/>
      <c r="B138" s="28" t="str">
        <f>Criteria!B137</f>
        <v>-</v>
      </c>
      <c r="C138" s="28" t="str">
        <f>Criteria!C137</f>
        <v>17.10</v>
      </c>
      <c r="D138" s="23" t="str">
        <f>Criteria!D137</f>
        <v>For each two-way voice communication web application that has voice-based services, can these be used without the need to listen or speak?</v>
      </c>
      <c r="E138" s="23" t="s">
        <v>131</v>
      </c>
      <c r="F138" s="29" t="s">
        <v>136</v>
      </c>
    </row>
    <row r="139" spans="1:6" ht="45" x14ac:dyDescent="0.2">
      <c r="A139" s="110"/>
      <c r="B139" s="28" t="str">
        <f>Criteria!B138</f>
        <v>-</v>
      </c>
      <c r="C139" s="28" t="str">
        <f>Criteria!C138</f>
        <v>17.11</v>
      </c>
      <c r="D139" s="23" t="str">
        <f>Criteria!D138</f>
        <v>For each two-way voice communication web application that has real-time video, is the quality of the video sufficient?</v>
      </c>
      <c r="E139" s="23" t="s">
        <v>131</v>
      </c>
      <c r="F139" s="29" t="s">
        <v>136</v>
      </c>
    </row>
  </sheetData>
  <mergeCells count="19">
    <mergeCell ref="A129:A139"/>
    <mergeCell ref="A4:A12"/>
    <mergeCell ref="A13:A14"/>
    <mergeCell ref="A15:A17"/>
    <mergeCell ref="A92:A102"/>
    <mergeCell ref="A103:A116"/>
    <mergeCell ref="A117:A119"/>
    <mergeCell ref="A120:A125"/>
    <mergeCell ref="A126:A128"/>
    <mergeCell ref="A46:A50"/>
    <mergeCell ref="A51:A60"/>
    <mergeCell ref="A61:A64"/>
    <mergeCell ref="A65:A78"/>
    <mergeCell ref="A79:A91"/>
    <mergeCell ref="A1:H1"/>
    <mergeCell ref="A2:H2"/>
    <mergeCell ref="A18:A35"/>
    <mergeCell ref="A36:A43"/>
    <mergeCell ref="A44:A45"/>
  </mergeCells>
  <conditionalFormatting sqref="E4:E139">
    <cfRule type="cellIs" dxfId="90" priority="1" operator="equal">
      <formula>"C"</formula>
    </cfRule>
    <cfRule type="cellIs" dxfId="89" priority="2" operator="equal">
      <formula>"NC"</formula>
    </cfRule>
    <cfRule type="cellIs" dxfId="88" priority="3" operator="equal">
      <formula>"NA"</formula>
    </cfRule>
    <cfRule type="cellIs" dxfId="87" priority="4" operator="equal">
      <formula>"NT"</formula>
    </cfRule>
  </conditionalFormatting>
  <conditionalFormatting sqref="F4:F139">
    <cfRule type="cellIs" dxfId="86" priority="5" operator="equal">
      <formula>"D"</formula>
    </cfRule>
    <cfRule type="cellIs" dxfId="85" priority="6" operator="equal">
      <formula>"E"</formula>
    </cfRule>
    <cfRule type="cellIs" dxfId="84" priority="7" operator="equal">
      <formula>"N"</formula>
    </cfRule>
  </conditionalFormatting>
  <dataValidations count="2">
    <dataValidation type="list" operator="equal" showErrorMessage="1" sqref="E4:E139" xr:uid="{02A96794-64C1-9445-AC7B-81914D02FCB2}">
      <formula1>"C,NC,NA,NT"</formula1>
      <formula2>0</formula2>
    </dataValidation>
    <dataValidation type="list" operator="equal" showErrorMessage="1" sqref="F4:F139" xr:uid="{AA952A81-BA27-B24D-8989-B4B5FB3A59D7}">
      <formula1>"D,E,N"</formula1>
    </dataValidation>
  </dataValidations>
  <pageMargins left="0.39374999999999999" right="0.39374999999999999" top="0.53263888888888899" bottom="0.39374999999999999" header="0.39374999999999999" footer="0.39374999999999999"/>
  <pageSetup scale="74" pageOrder="overThenDown" orientation="portrait" horizontalDpi="300" verticalDpi="300" r:id="rId1"/>
  <headerFooter>
    <oddHeader>&amp;L&amp;10RGAA 3.0 - Relevé pour le site : wwww.site.fr&amp;R&amp;10&amp;P/&amp;N - &amp;A</oddHeader>
  </headerFooter>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4" baseType="variant">
      <vt:variant>
        <vt:lpstr>Worksheets</vt:lpstr>
      </vt:variant>
      <vt:variant>
        <vt:i4>21</vt:i4>
      </vt:variant>
      <vt:variant>
        <vt:lpstr>Named Ranges</vt:lpstr>
      </vt:variant>
      <vt:variant>
        <vt:i4>1</vt:i4>
      </vt:variant>
    </vt:vector>
  </HeadingPairs>
  <TitlesOfParts>
    <vt:vector size="22" baseType="lpstr">
      <vt:lpstr>Instructions for use</vt:lpstr>
      <vt:lpstr>Sample</vt:lpstr>
      <vt:lpstr>Results</vt:lpstr>
      <vt:lpstr>Criteria</vt:lpstr>
      <vt:lpstr>Summary</vt:lpstr>
      <vt:lpstr>CalculationBase</vt:lpstr>
      <vt:lpstr>P01</vt:lpstr>
      <vt:lpstr>P02</vt:lpstr>
      <vt:lpstr>P03</vt:lpstr>
      <vt:lpstr>P04</vt:lpstr>
      <vt:lpstr>P05</vt:lpstr>
      <vt:lpstr>P06</vt:lpstr>
      <vt:lpstr>P07</vt:lpstr>
      <vt:lpstr>P08</vt:lpstr>
      <vt:lpstr>P09</vt:lpstr>
      <vt:lpstr>P10</vt:lpstr>
      <vt:lpstr>P11</vt:lpstr>
      <vt:lpstr>P12</vt:lpstr>
      <vt:lpstr>P13</vt:lpstr>
      <vt:lpstr>P14</vt:lpstr>
      <vt:lpstr>P15</vt:lpstr>
      <vt:lpstr>Criteria!Print_Area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Alain Vagner</dc:creator>
  <dc:description/>
  <cp:lastModifiedBy>Alain Vagner</cp:lastModifiedBy>
  <cp:revision>530</cp:revision>
  <cp:lastPrinted>2015-03-10T10:18:37Z</cp:lastPrinted>
  <dcterms:created xsi:type="dcterms:W3CDTF">2015-03-10T09:08:51Z</dcterms:created>
  <dcterms:modified xsi:type="dcterms:W3CDTF">2025-01-14T13:38:47Z</dcterms:modified>
  <dc:language>en-US</dc:language>
</cp:coreProperties>
</file>